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7 Land 2015\01 Änderung TLVwA\Extern\VWN\"/>
    </mc:Choice>
  </mc:AlternateContent>
  <bookViews>
    <workbookView xWindow="12585" yWindow="45" windowWidth="12630" windowHeight="11700" tabRatio="909" activeTab="2"/>
  </bookViews>
  <sheets>
    <sheet name="Änderungsdoku" sheetId="187" r:id="rId1"/>
    <sheet name="Hinweise" sheetId="217" r:id="rId2"/>
    <sheet name="Seite 1" sheetId="124" r:id="rId3"/>
    <sheet name="Seite 2 ZN" sheetId="208" r:id="rId4"/>
    <sheet name="Seite 2 VWN" sheetId="192" r:id="rId5"/>
    <sheet name="Seite 3" sheetId="127" r:id="rId6"/>
    <sheet name="Sachbericht" sheetId="188" r:id="rId7"/>
    <sheet name="Übersicht 1." sheetId="164" r:id="rId8"/>
    <sheet name="Übersicht 2." sheetId="218" r:id="rId9"/>
    <sheet name="Belegliste Einnahmen" sheetId="183" r:id="rId10"/>
  </sheets>
  <definedNames>
    <definedName name="_xlnm.Print_Area" localSheetId="0">Änderungsdoku!$A:$C</definedName>
    <definedName name="_xlnm.Print_Area" localSheetId="9">INDIRECT('Belegliste Einnahmen'!$A$5)</definedName>
    <definedName name="_xlnm.Print_Area" localSheetId="1">Hinweise!$A$1:$S$23</definedName>
    <definedName name="_xlnm.Print_Area" localSheetId="6">Sachbericht!$A$1:$S$74</definedName>
    <definedName name="_xlnm.Print_Area" localSheetId="2">'Seite 1'!$A$1:$S$66</definedName>
    <definedName name="_xlnm.Print_Area" localSheetId="4">'Seite 2 VWN'!$A$1:$S$55</definedName>
    <definedName name="_xlnm.Print_Area" localSheetId="3">'Seite 2 ZN'!$A$1:$K$74</definedName>
    <definedName name="_xlnm.Print_Area" localSheetId="5">'Seite 3'!$A$1:$S$71</definedName>
    <definedName name="_xlnm.Print_Area" localSheetId="7">INDIRECT('Übersicht 1.'!$A$5)</definedName>
    <definedName name="_xlnm.Print_Area" localSheetId="8">INDIRECT('Übersicht 2.'!$A$5)</definedName>
    <definedName name="_xlnm.Print_Titles" localSheetId="0">Änderungsdoku!$7:$7</definedName>
    <definedName name="_xlnm.Print_Titles" localSheetId="9">'Belegliste Einnahmen'!$16:$21</definedName>
    <definedName name="_xlnm.Print_Titles" localSheetId="1">Hinweise!$1:$4</definedName>
    <definedName name="_xlnm.Print_Titles" localSheetId="7">'Übersicht 1.'!$26:$32</definedName>
    <definedName name="_xlnm.Print_Titles" localSheetId="8">'Übersicht 2.'!$26:$32</definedName>
  </definedNames>
  <calcPr calcId="162913"/>
</workbook>
</file>

<file path=xl/calcChain.xml><?xml version="1.0" encoding="utf-8"?>
<calcChain xmlns="http://schemas.openxmlformats.org/spreadsheetml/2006/main">
  <c r="A66" i="124" l="1"/>
  <c r="A65" i="124"/>
  <c r="A4" i="187"/>
  <c r="F14" i="183" l="1"/>
  <c r="F13" i="183"/>
  <c r="F12" i="183" s="1"/>
  <c r="E14" i="183"/>
  <c r="E13" i="183"/>
  <c r="L30" i="208"/>
  <c r="L47" i="208"/>
  <c r="J30" i="208" l="1"/>
  <c r="D12" i="183"/>
  <c r="P34" i="192" l="1"/>
  <c r="N34" i="192"/>
  <c r="L34" i="192"/>
  <c r="J34" i="192"/>
  <c r="H34" i="192"/>
  <c r="N19" i="192"/>
  <c r="L19" i="192"/>
  <c r="J19" i="192"/>
  <c r="H19" i="192"/>
  <c r="H39" i="192"/>
  <c r="P19" i="192"/>
  <c r="H34" i="208"/>
  <c r="H19" i="208"/>
  <c r="E35" i="218" l="1"/>
  <c r="E36" i="218"/>
  <c r="E37" i="218"/>
  <c r="E38" i="218"/>
  <c r="E39" i="218"/>
  <c r="E40" i="218"/>
  <c r="E41" i="218"/>
  <c r="E42" i="218"/>
  <c r="E43" i="218"/>
  <c r="E44" i="218"/>
  <c r="E45" i="218"/>
  <c r="E46" i="218"/>
  <c r="E47" i="218"/>
  <c r="E48" i="218"/>
  <c r="E49" i="218"/>
  <c r="E50" i="218"/>
  <c r="E51" i="218"/>
  <c r="E52" i="218"/>
  <c r="E53" i="218"/>
  <c r="E54" i="218"/>
  <c r="E55" i="218"/>
  <c r="E56" i="218"/>
  <c r="E57" i="218"/>
  <c r="E58" i="218"/>
  <c r="E59" i="218"/>
  <c r="E60" i="218"/>
  <c r="E61" i="218"/>
  <c r="E62" i="218"/>
  <c r="E63" i="218"/>
  <c r="E64" i="218"/>
  <c r="E65" i="218"/>
  <c r="E66" i="218"/>
  <c r="E67" i="218"/>
  <c r="E68" i="218"/>
  <c r="E69" i="218"/>
  <c r="E70" i="218"/>
  <c r="E71" i="218"/>
  <c r="E72" i="218"/>
  <c r="E73" i="218"/>
  <c r="E74" i="218"/>
  <c r="E75" i="218"/>
  <c r="E76" i="218"/>
  <c r="E77" i="218"/>
  <c r="E78" i="218"/>
  <c r="E79" i="218"/>
  <c r="E80" i="218"/>
  <c r="E81" i="218"/>
  <c r="E82" i="218"/>
  <c r="E83" i="218"/>
  <c r="E84" i="218"/>
  <c r="E85" i="218"/>
  <c r="E86" i="218"/>
  <c r="E87" i="218"/>
  <c r="E88" i="218"/>
  <c r="E89" i="218"/>
  <c r="E90" i="218"/>
  <c r="E91" i="218"/>
  <c r="E92" i="218"/>
  <c r="E93" i="218"/>
  <c r="E94" i="218"/>
  <c r="E95" i="218"/>
  <c r="E96" i="218"/>
  <c r="E97" i="218"/>
  <c r="E98" i="218"/>
  <c r="E99" i="218"/>
  <c r="E100" i="218"/>
  <c r="E101" i="218"/>
  <c r="E102" i="218"/>
  <c r="E103" i="218"/>
  <c r="E104" i="218"/>
  <c r="E105" i="218"/>
  <c r="E106" i="218"/>
  <c r="E107" i="218"/>
  <c r="E108" i="218"/>
  <c r="E109" i="218"/>
  <c r="E110" i="218"/>
  <c r="E111" i="218"/>
  <c r="E112" i="218"/>
  <c r="E113" i="218"/>
  <c r="E114" i="218"/>
  <c r="E115" i="218"/>
  <c r="E116" i="218"/>
  <c r="E117" i="218"/>
  <c r="E118" i="218"/>
  <c r="E119" i="218"/>
  <c r="E120" i="218"/>
  <c r="E121" i="218"/>
  <c r="E122" i="218"/>
  <c r="E123" i="218"/>
  <c r="E124" i="218"/>
  <c r="E125" i="218"/>
  <c r="E126" i="218"/>
  <c r="E127" i="218"/>
  <c r="E128" i="218"/>
  <c r="E129" i="218"/>
  <c r="E130" i="218"/>
  <c r="E131" i="218"/>
  <c r="E132" i="218"/>
  <c r="E133" i="218"/>
  <c r="E134" i="218"/>
  <c r="E135" i="218"/>
  <c r="E136" i="218"/>
  <c r="E137" i="218"/>
  <c r="E138" i="218"/>
  <c r="E139" i="218"/>
  <c r="E140" i="218"/>
  <c r="E141" i="218"/>
  <c r="E142" i="218"/>
  <c r="E143" i="218"/>
  <c r="E144" i="218"/>
  <c r="E145" i="218"/>
  <c r="E146" i="218"/>
  <c r="E147" i="218"/>
  <c r="E148" i="218"/>
  <c r="E149" i="218"/>
  <c r="E150" i="218"/>
  <c r="E151" i="218"/>
  <c r="E152" i="218"/>
  <c r="E153" i="218"/>
  <c r="E154" i="218"/>
  <c r="E155" i="218"/>
  <c r="E156" i="218"/>
  <c r="E157" i="218"/>
  <c r="E158" i="218"/>
  <c r="E159" i="218"/>
  <c r="E160" i="218"/>
  <c r="E161" i="218"/>
  <c r="E162" i="218"/>
  <c r="E163" i="218"/>
  <c r="E164" i="218"/>
  <c r="E165" i="218"/>
  <c r="E166" i="218"/>
  <c r="E167" i="218"/>
  <c r="E168" i="218"/>
  <c r="E169" i="218"/>
  <c r="E170" i="218"/>
  <c r="E171" i="218"/>
  <c r="E172" i="218"/>
  <c r="E173" i="218"/>
  <c r="E174" i="218"/>
  <c r="E175" i="218"/>
  <c r="E176" i="218"/>
  <c r="E177" i="218"/>
  <c r="E178" i="218"/>
  <c r="E179" i="218"/>
  <c r="E180" i="218"/>
  <c r="E181" i="218"/>
  <c r="E182" i="218"/>
  <c r="E183" i="218"/>
  <c r="E184" i="218"/>
  <c r="E185" i="218"/>
  <c r="E186" i="218"/>
  <c r="E187" i="218"/>
  <c r="E188" i="218"/>
  <c r="E189" i="218"/>
  <c r="E190" i="218"/>
  <c r="E191" i="218"/>
  <c r="E192" i="218"/>
  <c r="E193" i="218"/>
  <c r="E194" i="218"/>
  <c r="E195" i="218"/>
  <c r="E196" i="218"/>
  <c r="E197" i="218"/>
  <c r="E198" i="218"/>
  <c r="E199" i="218"/>
  <c r="E200" i="218"/>
  <c r="E201" i="218"/>
  <c r="E202" i="218"/>
  <c r="E203" i="218"/>
  <c r="E204" i="218"/>
  <c r="E205" i="218"/>
  <c r="E206" i="218"/>
  <c r="E207" i="218"/>
  <c r="E208" i="218"/>
  <c r="E209" i="218"/>
  <c r="E210" i="218"/>
  <c r="E211" i="218"/>
  <c r="E212" i="218"/>
  <c r="E213" i="218"/>
  <c r="E214" i="218"/>
  <c r="E215" i="218"/>
  <c r="E216" i="218"/>
  <c r="E217" i="218"/>
  <c r="E218" i="218"/>
  <c r="E219" i="218"/>
  <c r="E220" i="218"/>
  <c r="E221" i="218"/>
  <c r="E222" i="218"/>
  <c r="E223" i="218"/>
  <c r="E224" i="218"/>
  <c r="E225" i="218"/>
  <c r="E226" i="218"/>
  <c r="E227" i="218"/>
  <c r="E228" i="218"/>
  <c r="E229" i="218"/>
  <c r="E230" i="218"/>
  <c r="E231" i="218"/>
  <c r="E232" i="218"/>
  <c r="E233" i="218"/>
  <c r="E234" i="218"/>
  <c r="E235" i="218"/>
  <c r="E236" i="218"/>
  <c r="E237" i="218"/>
  <c r="E238" i="218"/>
  <c r="E239" i="218"/>
  <c r="E240" i="218"/>
  <c r="E241" i="218"/>
  <c r="E242" i="218"/>
  <c r="E243" i="218"/>
  <c r="E244" i="218"/>
  <c r="E245" i="218"/>
  <c r="E246" i="218"/>
  <c r="E247" i="218"/>
  <c r="E248" i="218"/>
  <c r="E249" i="218"/>
  <c r="E250" i="218"/>
  <c r="E251" i="218"/>
  <c r="E252" i="218"/>
  <c r="E253" i="218"/>
  <c r="E254" i="218"/>
  <c r="E255" i="218"/>
  <c r="E256" i="218"/>
  <c r="E257" i="218"/>
  <c r="E258" i="218"/>
  <c r="E259" i="218"/>
  <c r="E260" i="218"/>
  <c r="E261" i="218"/>
  <c r="E262" i="218"/>
  <c r="E263" i="218"/>
  <c r="E264" i="218"/>
  <c r="E265" i="218"/>
  <c r="E266" i="218"/>
  <c r="E267" i="218"/>
  <c r="E268" i="218"/>
  <c r="E269" i="218"/>
  <c r="E270" i="218"/>
  <c r="E271" i="218"/>
  <c r="E272" i="218"/>
  <c r="E273" i="218"/>
  <c r="E274" i="218"/>
  <c r="E275" i="218"/>
  <c r="E276" i="218"/>
  <c r="E277" i="218"/>
  <c r="E278" i="218"/>
  <c r="E279" i="218"/>
  <c r="E280" i="218"/>
  <c r="E281" i="218"/>
  <c r="E282" i="218"/>
  <c r="E283" i="218"/>
  <c r="E284" i="218"/>
  <c r="E285" i="218"/>
  <c r="E286" i="218"/>
  <c r="E287" i="218"/>
  <c r="E288" i="218"/>
  <c r="E289" i="218"/>
  <c r="E290" i="218"/>
  <c r="E291" i="218"/>
  <c r="E292" i="218"/>
  <c r="E293" i="218"/>
  <c r="E294" i="218"/>
  <c r="E295" i="218"/>
  <c r="E296" i="218"/>
  <c r="E297" i="218"/>
  <c r="E298" i="218"/>
  <c r="E299" i="218"/>
  <c r="E300" i="218"/>
  <c r="E301" i="218"/>
  <c r="E302" i="218"/>
  <c r="E303" i="218"/>
  <c r="E304" i="218"/>
  <c r="E305" i="218"/>
  <c r="E306" i="218"/>
  <c r="E307" i="218"/>
  <c r="E308" i="218"/>
  <c r="E309" i="218"/>
  <c r="E310" i="218"/>
  <c r="E311" i="218"/>
  <c r="E312" i="218"/>
  <c r="E313" i="218"/>
  <c r="E314" i="218"/>
  <c r="E315" i="218"/>
  <c r="E316" i="218"/>
  <c r="E317" i="218"/>
  <c r="E318" i="218"/>
  <c r="E319" i="218"/>
  <c r="E320" i="218"/>
  <c r="E321" i="218"/>
  <c r="E322" i="218"/>
  <c r="E323" i="218"/>
  <c r="E324" i="218"/>
  <c r="E325" i="218"/>
  <c r="E326" i="218"/>
  <c r="E327" i="218"/>
  <c r="E328" i="218"/>
  <c r="E329" i="218"/>
  <c r="E330" i="218"/>
  <c r="E331" i="218"/>
  <c r="E332" i="218"/>
  <c r="E333" i="218"/>
  <c r="E334" i="218"/>
  <c r="E335" i="218"/>
  <c r="E336" i="218"/>
  <c r="E337" i="218"/>
  <c r="E338" i="218"/>
  <c r="E339" i="218"/>
  <c r="E340" i="218"/>
  <c r="E341" i="218"/>
  <c r="E342" i="218"/>
  <c r="E343" i="218"/>
  <c r="E344" i="218"/>
  <c r="E345" i="218"/>
  <c r="E346" i="218"/>
  <c r="E347" i="218"/>
  <c r="E348" i="218"/>
  <c r="E349" i="218"/>
  <c r="E350" i="218"/>
  <c r="E351" i="218"/>
  <c r="E352" i="218"/>
  <c r="E353" i="218"/>
  <c r="E354" i="218"/>
  <c r="E355" i="218"/>
  <c r="E356" i="218"/>
  <c r="E357" i="218"/>
  <c r="E358" i="218"/>
  <c r="E359" i="218"/>
  <c r="E360" i="218"/>
  <c r="E361" i="218"/>
  <c r="E362" i="218"/>
  <c r="E363" i="218"/>
  <c r="E364" i="218"/>
  <c r="E365" i="218"/>
  <c r="E366" i="218"/>
  <c r="E367" i="218"/>
  <c r="E368" i="218"/>
  <c r="E369" i="218"/>
  <c r="E370" i="218"/>
  <c r="E371" i="218"/>
  <c r="E372" i="218"/>
  <c r="E373" i="218"/>
  <c r="E374" i="218"/>
  <c r="E375" i="218"/>
  <c r="E376" i="218"/>
  <c r="E377" i="218"/>
  <c r="E378" i="218"/>
  <c r="E379" i="218"/>
  <c r="E380" i="218"/>
  <c r="E381" i="218"/>
  <c r="E382" i="218"/>
  <c r="E383" i="218"/>
  <c r="E384" i="218"/>
  <c r="E385" i="218"/>
  <c r="E386" i="218"/>
  <c r="E387" i="218"/>
  <c r="E388" i="218"/>
  <c r="E389" i="218"/>
  <c r="E390" i="218"/>
  <c r="E391" i="218"/>
  <c r="E392" i="218"/>
  <c r="E393" i="218"/>
  <c r="E394" i="218"/>
  <c r="E395" i="218"/>
  <c r="E396" i="218"/>
  <c r="E397" i="218"/>
  <c r="E398" i="218"/>
  <c r="E399" i="218"/>
  <c r="E400" i="218"/>
  <c r="E401" i="218"/>
  <c r="E402" i="218"/>
  <c r="E403" i="218"/>
  <c r="E404" i="218"/>
  <c r="E405" i="218"/>
  <c r="E406" i="218"/>
  <c r="E407" i="218"/>
  <c r="E408" i="218"/>
  <c r="E409" i="218"/>
  <c r="E410" i="218"/>
  <c r="E411" i="218"/>
  <c r="E412" i="218"/>
  <c r="E413" i="218"/>
  <c r="E414" i="218"/>
  <c r="E415" i="218"/>
  <c r="E416" i="218"/>
  <c r="E417" i="218"/>
  <c r="E418" i="218"/>
  <c r="E419" i="218"/>
  <c r="E420" i="218"/>
  <c r="E421" i="218"/>
  <c r="E422" i="218"/>
  <c r="E423" i="218"/>
  <c r="E424" i="218"/>
  <c r="E425" i="218"/>
  <c r="E426" i="218"/>
  <c r="E427" i="218"/>
  <c r="E428" i="218"/>
  <c r="E429" i="218"/>
  <c r="E430" i="218"/>
  <c r="E431" i="218"/>
  <c r="E432" i="218"/>
  <c r="E433" i="218"/>
  <c r="E434" i="218"/>
  <c r="E435" i="218"/>
  <c r="E436" i="218"/>
  <c r="E437" i="218"/>
  <c r="E438" i="218"/>
  <c r="E439" i="218"/>
  <c r="E440" i="218"/>
  <c r="E441" i="218"/>
  <c r="E442" i="218"/>
  <c r="E443" i="218"/>
  <c r="E444" i="218"/>
  <c r="E445" i="218"/>
  <c r="E446" i="218"/>
  <c r="E447" i="218"/>
  <c r="E448" i="218"/>
  <c r="E449" i="218"/>
  <c r="E450" i="218"/>
  <c r="E451" i="218"/>
  <c r="E452" i="218"/>
  <c r="E453" i="218"/>
  <c r="E454" i="218"/>
  <c r="E455" i="218"/>
  <c r="E456" i="218"/>
  <c r="E457" i="218"/>
  <c r="E458" i="218"/>
  <c r="E459" i="218"/>
  <c r="E460" i="218"/>
  <c r="E461" i="218"/>
  <c r="E462" i="218"/>
  <c r="E463" i="218"/>
  <c r="E464" i="218"/>
  <c r="E465" i="218"/>
  <c r="E466" i="218"/>
  <c r="E467" i="218"/>
  <c r="E468" i="218"/>
  <c r="E469" i="218"/>
  <c r="E470" i="218"/>
  <c r="E471" i="218"/>
  <c r="E472" i="218"/>
  <c r="E473" i="218"/>
  <c r="E474" i="218"/>
  <c r="E475" i="218"/>
  <c r="E476" i="218"/>
  <c r="E477" i="218"/>
  <c r="E478" i="218"/>
  <c r="E479" i="218"/>
  <c r="E480" i="218"/>
  <c r="E481" i="218"/>
  <c r="E482" i="218"/>
  <c r="E483" i="218"/>
  <c r="E484" i="218"/>
  <c r="E485" i="218"/>
  <c r="E486" i="218"/>
  <c r="E487" i="218"/>
  <c r="E488" i="218"/>
  <c r="E489" i="218"/>
  <c r="E490" i="218"/>
  <c r="E491" i="218"/>
  <c r="E492" i="218"/>
  <c r="E493" i="218"/>
  <c r="E494" i="218"/>
  <c r="E495" i="218"/>
  <c r="E496" i="218"/>
  <c r="E497" i="218"/>
  <c r="E498" i="218"/>
  <c r="E499" i="218"/>
  <c r="E500" i="218"/>
  <c r="E501" i="218"/>
  <c r="E502" i="218"/>
  <c r="E503" i="218"/>
  <c r="E504" i="218"/>
  <c r="E505" i="218"/>
  <c r="E506" i="218"/>
  <c r="E507" i="218"/>
  <c r="E508" i="218"/>
  <c r="E509" i="218"/>
  <c r="E510" i="218"/>
  <c r="E511" i="218"/>
  <c r="E512" i="218"/>
  <c r="E513" i="218"/>
  <c r="E514" i="218"/>
  <c r="E515" i="218"/>
  <c r="E516" i="218"/>
  <c r="E517" i="218"/>
  <c r="E518" i="218"/>
  <c r="E519" i="218"/>
  <c r="E520" i="218"/>
  <c r="E521" i="218"/>
  <c r="E522" i="218"/>
  <c r="E523" i="218"/>
  <c r="E524" i="218"/>
  <c r="E525" i="218"/>
  <c r="E526" i="218"/>
  <c r="E527" i="218"/>
  <c r="E528" i="218"/>
  <c r="E529" i="218"/>
  <c r="E530" i="218"/>
  <c r="E531" i="218"/>
  <c r="E532" i="218"/>
  <c r="E533" i="218"/>
  <c r="E534" i="218"/>
  <c r="E535" i="218"/>
  <c r="E536" i="218"/>
  <c r="E537" i="218"/>
  <c r="E538" i="218"/>
  <c r="E539" i="218"/>
  <c r="E540" i="218"/>
  <c r="E541" i="218"/>
  <c r="E542" i="218"/>
  <c r="E543" i="218"/>
  <c r="E544" i="218"/>
  <c r="E545" i="218"/>
  <c r="E546" i="218"/>
  <c r="E547" i="218"/>
  <c r="E548" i="218"/>
  <c r="E549" i="218"/>
  <c r="E550" i="218"/>
  <c r="E551" i="218"/>
  <c r="E552" i="218"/>
  <c r="E553" i="218"/>
  <c r="E554" i="218"/>
  <c r="E555" i="218"/>
  <c r="E556" i="218"/>
  <c r="E557" i="218"/>
  <c r="E558" i="218"/>
  <c r="E559" i="218"/>
  <c r="E560" i="218"/>
  <c r="E561" i="218"/>
  <c r="E562" i="218"/>
  <c r="E563" i="218"/>
  <c r="E564" i="218"/>
  <c r="E565" i="218"/>
  <c r="E566" i="218"/>
  <c r="E567" i="218"/>
  <c r="E568" i="218"/>
  <c r="E569" i="218"/>
  <c r="E570" i="218"/>
  <c r="E571" i="218"/>
  <c r="E572" i="218"/>
  <c r="E573" i="218"/>
  <c r="E574" i="218"/>
  <c r="E575" i="218"/>
  <c r="E576" i="218"/>
  <c r="E577" i="218"/>
  <c r="E578" i="218"/>
  <c r="E579" i="218"/>
  <c r="E580" i="218"/>
  <c r="E581" i="218"/>
  <c r="E582" i="218"/>
  <c r="E583" i="218"/>
  <c r="E584" i="218"/>
  <c r="E585" i="218"/>
  <c r="E586" i="218"/>
  <c r="E587" i="218"/>
  <c r="E588" i="218"/>
  <c r="E589" i="218"/>
  <c r="E590" i="218"/>
  <c r="E591" i="218"/>
  <c r="E592" i="218"/>
  <c r="E593" i="218"/>
  <c r="E594" i="218"/>
  <c r="E595" i="218"/>
  <c r="E596" i="218"/>
  <c r="E597" i="218"/>
  <c r="E598" i="218"/>
  <c r="E599" i="218"/>
  <c r="E600" i="218"/>
  <c r="E601" i="218"/>
  <c r="E602" i="218"/>
  <c r="E603" i="218"/>
  <c r="E604" i="218"/>
  <c r="E605" i="218"/>
  <c r="E606" i="218"/>
  <c r="E607" i="218"/>
  <c r="E608" i="218"/>
  <c r="E609" i="218"/>
  <c r="E610" i="218"/>
  <c r="E611" i="218"/>
  <c r="E612" i="218"/>
  <c r="E613" i="218"/>
  <c r="E614" i="218"/>
  <c r="E615" i="218"/>
  <c r="E616" i="218"/>
  <c r="E617" i="218"/>
  <c r="E618" i="218"/>
  <c r="E619" i="218"/>
  <c r="E620" i="218"/>
  <c r="E621" i="218"/>
  <c r="E622" i="218"/>
  <c r="E623" i="218"/>
  <c r="E624" i="218"/>
  <c r="E625" i="218"/>
  <c r="E626" i="218"/>
  <c r="E627" i="218"/>
  <c r="E628" i="218"/>
  <c r="E629" i="218"/>
  <c r="E630" i="218"/>
  <c r="E631" i="218"/>
  <c r="E632" i="218"/>
  <c r="E633" i="218"/>
  <c r="E634" i="218"/>
  <c r="E635" i="218"/>
  <c r="E636" i="218"/>
  <c r="E637" i="218"/>
  <c r="E638" i="218"/>
  <c r="E639" i="218"/>
  <c r="E640" i="218"/>
  <c r="E641" i="218"/>
  <c r="E642" i="218"/>
  <c r="E643" i="218"/>
  <c r="E644" i="218"/>
  <c r="E645" i="218"/>
  <c r="E646" i="218"/>
  <c r="E647" i="218"/>
  <c r="E648" i="218"/>
  <c r="E649" i="218"/>
  <c r="E650" i="218"/>
  <c r="E651" i="218"/>
  <c r="E652" i="218"/>
  <c r="E653" i="218"/>
  <c r="E654" i="218"/>
  <c r="E655" i="218"/>
  <c r="E656" i="218"/>
  <c r="E657" i="218"/>
  <c r="E658" i="218"/>
  <c r="E659" i="218"/>
  <c r="E660" i="218"/>
  <c r="E661" i="218"/>
  <c r="E662" i="218"/>
  <c r="E663" i="218"/>
  <c r="E664" i="218"/>
  <c r="E665" i="218"/>
  <c r="E666" i="218"/>
  <c r="E667" i="218"/>
  <c r="E668" i="218"/>
  <c r="E669" i="218"/>
  <c r="E670" i="218"/>
  <c r="E671" i="218"/>
  <c r="E672" i="218"/>
  <c r="E673" i="218"/>
  <c r="E674" i="218"/>
  <c r="E675" i="218"/>
  <c r="E676" i="218"/>
  <c r="E677" i="218"/>
  <c r="E678" i="218"/>
  <c r="E679" i="218"/>
  <c r="E680" i="218"/>
  <c r="E681" i="218"/>
  <c r="E682" i="218"/>
  <c r="E683" i="218"/>
  <c r="E684" i="218"/>
  <c r="E685" i="218"/>
  <c r="E686" i="218"/>
  <c r="E687" i="218"/>
  <c r="E688" i="218"/>
  <c r="E689" i="218"/>
  <c r="E690" i="218"/>
  <c r="E691" i="218"/>
  <c r="E692" i="218"/>
  <c r="E693" i="218"/>
  <c r="E694" i="218"/>
  <c r="E695" i="218"/>
  <c r="E696" i="218"/>
  <c r="E697" i="218"/>
  <c r="E698" i="218"/>
  <c r="E699" i="218"/>
  <c r="E700" i="218"/>
  <c r="E701" i="218"/>
  <c r="E702" i="218"/>
  <c r="E703" i="218"/>
  <c r="E704" i="218"/>
  <c r="E705" i="218"/>
  <c r="E706" i="218"/>
  <c r="E707" i="218"/>
  <c r="E708" i="218"/>
  <c r="E709" i="218"/>
  <c r="E710" i="218"/>
  <c r="E711" i="218"/>
  <c r="E712" i="218"/>
  <c r="E713" i="218"/>
  <c r="E714" i="218"/>
  <c r="E715" i="218"/>
  <c r="E716" i="218"/>
  <c r="E717" i="218"/>
  <c r="E718" i="218"/>
  <c r="E719" i="218"/>
  <c r="E720" i="218"/>
  <c r="E721" i="218"/>
  <c r="E722" i="218"/>
  <c r="E723" i="218"/>
  <c r="E724" i="218"/>
  <c r="E725" i="218"/>
  <c r="E726" i="218"/>
  <c r="E727" i="218"/>
  <c r="E728" i="218"/>
  <c r="E729" i="218"/>
  <c r="E730" i="218"/>
  <c r="E731" i="218"/>
  <c r="E732" i="218"/>
  <c r="E733" i="218"/>
  <c r="E734" i="218"/>
  <c r="E735" i="218"/>
  <c r="E736" i="218"/>
  <c r="E737" i="218"/>
  <c r="E738" i="218"/>
  <c r="E739" i="218"/>
  <c r="E740" i="218"/>
  <c r="E741" i="218"/>
  <c r="E742" i="218"/>
  <c r="E743" i="218"/>
  <c r="E744" i="218"/>
  <c r="E745" i="218"/>
  <c r="E746" i="218"/>
  <c r="E747" i="218"/>
  <c r="E748" i="218"/>
  <c r="E749" i="218"/>
  <c r="E750" i="218"/>
  <c r="E751" i="218"/>
  <c r="E752" i="218"/>
  <c r="E753" i="218"/>
  <c r="E754" i="218"/>
  <c r="E755" i="218"/>
  <c r="E756" i="218"/>
  <c r="E757" i="218"/>
  <c r="E758" i="218"/>
  <c r="E759" i="218"/>
  <c r="E760" i="218"/>
  <c r="E761" i="218"/>
  <c r="E762" i="218"/>
  <c r="E763" i="218"/>
  <c r="E764" i="218"/>
  <c r="E765" i="218"/>
  <c r="E766" i="218"/>
  <c r="E767" i="218"/>
  <c r="E768" i="218"/>
  <c r="E769" i="218"/>
  <c r="E770" i="218"/>
  <c r="E771" i="218"/>
  <c r="E772" i="218"/>
  <c r="E773" i="218"/>
  <c r="E774" i="218"/>
  <c r="E775" i="218"/>
  <c r="E776" i="218"/>
  <c r="E777" i="218"/>
  <c r="E778" i="218"/>
  <c r="E779" i="218"/>
  <c r="E780" i="218"/>
  <c r="E781" i="218"/>
  <c r="E782" i="218"/>
  <c r="E783" i="218"/>
  <c r="E784" i="218"/>
  <c r="E785" i="218"/>
  <c r="E786" i="218"/>
  <c r="E787" i="218"/>
  <c r="E788" i="218"/>
  <c r="E789" i="218"/>
  <c r="E790" i="218"/>
  <c r="E791" i="218"/>
  <c r="E792" i="218"/>
  <c r="E793" i="218"/>
  <c r="E794" i="218"/>
  <c r="E795" i="218"/>
  <c r="E796" i="218"/>
  <c r="E797" i="218"/>
  <c r="E798" i="218"/>
  <c r="E799" i="218"/>
  <c r="E800" i="218"/>
  <c r="E801" i="218"/>
  <c r="E802" i="218"/>
  <c r="E803" i="218"/>
  <c r="E804" i="218"/>
  <c r="E805" i="218"/>
  <c r="E806" i="218"/>
  <c r="E807" i="218"/>
  <c r="E808" i="218"/>
  <c r="E809" i="218"/>
  <c r="E810" i="218"/>
  <c r="E811" i="218"/>
  <c r="E812" i="218"/>
  <c r="E813" i="218"/>
  <c r="E814" i="218"/>
  <c r="E815" i="218"/>
  <c r="E816" i="218"/>
  <c r="E817" i="218"/>
  <c r="E818" i="218"/>
  <c r="E819" i="218"/>
  <c r="E820" i="218"/>
  <c r="E821" i="218"/>
  <c r="E822" i="218"/>
  <c r="E823" i="218"/>
  <c r="E824" i="218"/>
  <c r="E825" i="218"/>
  <c r="E826" i="218"/>
  <c r="E827" i="218"/>
  <c r="E828" i="218"/>
  <c r="E829" i="218"/>
  <c r="E830" i="218"/>
  <c r="E831" i="218"/>
  <c r="E832" i="218"/>
  <c r="E833" i="218"/>
  <c r="E834" i="218"/>
  <c r="E835" i="218"/>
  <c r="E836" i="218"/>
  <c r="E837" i="218"/>
  <c r="E838" i="218"/>
  <c r="E839" i="218"/>
  <c r="E840" i="218"/>
  <c r="E841" i="218"/>
  <c r="E842" i="218"/>
  <c r="E843" i="218"/>
  <c r="E844" i="218"/>
  <c r="E845" i="218"/>
  <c r="E846" i="218"/>
  <c r="E847" i="218"/>
  <c r="E848" i="218"/>
  <c r="E849" i="218"/>
  <c r="E850" i="218"/>
  <c r="E851" i="218"/>
  <c r="E852" i="218"/>
  <c r="E853" i="218"/>
  <c r="E854" i="218"/>
  <c r="E855" i="218"/>
  <c r="E856" i="218"/>
  <c r="E857" i="218"/>
  <c r="E858" i="218"/>
  <c r="E859" i="218"/>
  <c r="E860" i="218"/>
  <c r="E861" i="218"/>
  <c r="E862" i="218"/>
  <c r="E863" i="218"/>
  <c r="E864" i="218"/>
  <c r="E865" i="218"/>
  <c r="E866" i="218"/>
  <c r="E867" i="218"/>
  <c r="E868" i="218"/>
  <c r="E869" i="218"/>
  <c r="E870" i="218"/>
  <c r="E871" i="218"/>
  <c r="E872" i="218"/>
  <c r="E873" i="218"/>
  <c r="E874" i="218"/>
  <c r="E875" i="218"/>
  <c r="E876" i="218"/>
  <c r="E877" i="218"/>
  <c r="E878" i="218"/>
  <c r="E879" i="218"/>
  <c r="E880" i="218"/>
  <c r="E881" i="218"/>
  <c r="E882" i="218"/>
  <c r="E883" i="218"/>
  <c r="E884" i="218"/>
  <c r="E885" i="218"/>
  <c r="E886" i="218"/>
  <c r="E887" i="218"/>
  <c r="E888" i="218"/>
  <c r="E889" i="218"/>
  <c r="E890" i="218"/>
  <c r="E891" i="218"/>
  <c r="E892" i="218"/>
  <c r="E893" i="218"/>
  <c r="E894" i="218"/>
  <c r="E895" i="218"/>
  <c r="E896" i="218"/>
  <c r="E897" i="218"/>
  <c r="E898" i="218"/>
  <c r="E899" i="218"/>
  <c r="E900" i="218"/>
  <c r="E901" i="218"/>
  <c r="E902" i="218"/>
  <c r="E903" i="218"/>
  <c r="E904" i="218"/>
  <c r="E905" i="218"/>
  <c r="E906" i="218"/>
  <c r="E907" i="218"/>
  <c r="E908" i="218"/>
  <c r="E909" i="218"/>
  <c r="E910" i="218"/>
  <c r="E911" i="218"/>
  <c r="E912" i="218"/>
  <c r="E913" i="218"/>
  <c r="E914" i="218"/>
  <c r="E915" i="218"/>
  <c r="E916" i="218"/>
  <c r="E917" i="218"/>
  <c r="E918" i="218"/>
  <c r="E919" i="218"/>
  <c r="E920" i="218"/>
  <c r="E921" i="218"/>
  <c r="E922" i="218"/>
  <c r="E923" i="218"/>
  <c r="E924" i="218"/>
  <c r="E925" i="218"/>
  <c r="E926" i="218"/>
  <c r="E927" i="218"/>
  <c r="E928" i="218"/>
  <c r="E929" i="218"/>
  <c r="E930" i="218"/>
  <c r="E931" i="218"/>
  <c r="E932" i="218"/>
  <c r="E933" i="218"/>
  <c r="E934" i="218"/>
  <c r="E935" i="218"/>
  <c r="E936" i="218"/>
  <c r="E937" i="218"/>
  <c r="E938" i="218"/>
  <c r="E939" i="218"/>
  <c r="E940" i="218"/>
  <c r="E941" i="218"/>
  <c r="E942" i="218"/>
  <c r="E943" i="218"/>
  <c r="E944" i="218"/>
  <c r="E945" i="218"/>
  <c r="E946" i="218"/>
  <c r="E947" i="218"/>
  <c r="E948" i="218"/>
  <c r="E949" i="218"/>
  <c r="E950" i="218"/>
  <c r="E951" i="218"/>
  <c r="E952" i="218"/>
  <c r="E953" i="218"/>
  <c r="E954" i="218"/>
  <c r="E955" i="218"/>
  <c r="E956" i="218"/>
  <c r="E957" i="218"/>
  <c r="E958" i="218"/>
  <c r="E959" i="218"/>
  <c r="E960" i="218"/>
  <c r="E961" i="218"/>
  <c r="E962" i="218"/>
  <c r="E963" i="218"/>
  <c r="E964" i="218"/>
  <c r="E965" i="218"/>
  <c r="E966" i="218"/>
  <c r="E967" i="218"/>
  <c r="E968" i="218"/>
  <c r="E969" i="218"/>
  <c r="E970" i="218"/>
  <c r="E971" i="218"/>
  <c r="E972" i="218"/>
  <c r="E973" i="218"/>
  <c r="E974" i="218"/>
  <c r="E975" i="218"/>
  <c r="E976" i="218"/>
  <c r="E977" i="218"/>
  <c r="E978" i="218"/>
  <c r="E979" i="218"/>
  <c r="E980" i="218"/>
  <c r="E981" i="218"/>
  <c r="E982" i="218"/>
  <c r="E983" i="218"/>
  <c r="E984" i="218"/>
  <c r="E985" i="218"/>
  <c r="E986" i="218"/>
  <c r="E987" i="218"/>
  <c r="E988" i="218"/>
  <c r="E989" i="218"/>
  <c r="E990" i="218"/>
  <c r="E991" i="218"/>
  <c r="E992" i="218"/>
  <c r="E993" i="218"/>
  <c r="E994" i="218"/>
  <c r="E995" i="218"/>
  <c r="E996" i="218"/>
  <c r="E997" i="218"/>
  <c r="E998" i="218"/>
  <c r="E999" i="218"/>
  <c r="E1000" i="218"/>
  <c r="E1001" i="218"/>
  <c r="E1002" i="218"/>
  <c r="E1003" i="218"/>
  <c r="E1004" i="218"/>
  <c r="E1005" i="218"/>
  <c r="E1006" i="218"/>
  <c r="E1007" i="218"/>
  <c r="E1008" i="218"/>
  <c r="E1009" i="218"/>
  <c r="E1010" i="218"/>
  <c r="E1011" i="218"/>
  <c r="E1012" i="218"/>
  <c r="E1013" i="218"/>
  <c r="E1014" i="218"/>
  <c r="E1015" i="218"/>
  <c r="E1016" i="218"/>
  <c r="E1017" i="218"/>
  <c r="E1018" i="218"/>
  <c r="E1019" i="218"/>
  <c r="E1020" i="218"/>
  <c r="E1021" i="218"/>
  <c r="E1022" i="218"/>
  <c r="E1023" i="218"/>
  <c r="E1024" i="218"/>
  <c r="E1025" i="218"/>
  <c r="E1026" i="218"/>
  <c r="E1027" i="218"/>
  <c r="E1028" i="218"/>
  <c r="E1029" i="218"/>
  <c r="E1030" i="218"/>
  <c r="E1031" i="218"/>
  <c r="E1032" i="218"/>
  <c r="G34" i="164" l="1"/>
  <c r="G35" i="164"/>
  <c r="G36" i="164"/>
  <c r="G37" i="164"/>
  <c r="G38" i="164"/>
  <c r="G39" i="164"/>
  <c r="G40" i="164"/>
  <c r="G41" i="164"/>
  <c r="G42" i="164"/>
  <c r="G43" i="164"/>
  <c r="G44" i="164"/>
  <c r="G45" i="164"/>
  <c r="G46" i="164"/>
  <c r="G47" i="164"/>
  <c r="G48" i="164"/>
  <c r="G49" i="164"/>
  <c r="G50" i="164"/>
  <c r="G51" i="164"/>
  <c r="G52" i="164"/>
  <c r="G53" i="164"/>
  <c r="G54" i="164"/>
  <c r="G55" i="164"/>
  <c r="G56" i="164"/>
  <c r="G57" i="164"/>
  <c r="G58" i="164"/>
  <c r="G59" i="164"/>
  <c r="G60" i="164"/>
  <c r="G61" i="164"/>
  <c r="G62" i="164"/>
  <c r="G63" i="164"/>
  <c r="G64" i="164"/>
  <c r="G65" i="164"/>
  <c r="G66" i="164"/>
  <c r="G67" i="164"/>
  <c r="G68" i="164"/>
  <c r="G69" i="164"/>
  <c r="G70" i="164"/>
  <c r="G71" i="164"/>
  <c r="G72" i="164"/>
  <c r="G73" i="164"/>
  <c r="G74" i="164"/>
  <c r="G75" i="164"/>
  <c r="G76" i="164"/>
  <c r="G77" i="164"/>
  <c r="G78" i="164"/>
  <c r="G79" i="164"/>
  <c r="G80" i="164"/>
  <c r="G81" i="164"/>
  <c r="G82" i="164"/>
  <c r="G83" i="164"/>
  <c r="G84" i="164"/>
  <c r="G85" i="164"/>
  <c r="G86" i="164"/>
  <c r="G87" i="164"/>
  <c r="G88" i="164"/>
  <c r="G89" i="164"/>
  <c r="G90" i="164"/>
  <c r="G91" i="164"/>
  <c r="G92" i="164"/>
  <c r="G93" i="164"/>
  <c r="G94" i="164"/>
  <c r="G95" i="164"/>
  <c r="G96" i="164"/>
  <c r="G97" i="164"/>
  <c r="G98" i="164"/>
  <c r="G99" i="164"/>
  <c r="G100" i="164"/>
  <c r="G101" i="164"/>
  <c r="G102" i="164"/>
  <c r="G103" i="164"/>
  <c r="G104" i="164"/>
  <c r="G105" i="164"/>
  <c r="G106" i="164"/>
  <c r="G107" i="164"/>
  <c r="G108" i="164"/>
  <c r="G109" i="164"/>
  <c r="G110" i="164"/>
  <c r="G111" i="164"/>
  <c r="G112" i="164"/>
  <c r="G113" i="164"/>
  <c r="G114" i="164"/>
  <c r="G115" i="164"/>
  <c r="G116" i="164"/>
  <c r="G117" i="164"/>
  <c r="G118" i="164"/>
  <c r="G119" i="164"/>
  <c r="G120" i="164"/>
  <c r="G121" i="164"/>
  <c r="G122" i="164"/>
  <c r="G123" i="164"/>
  <c r="G124" i="164"/>
  <c r="G125" i="164"/>
  <c r="G126" i="164"/>
  <c r="G127" i="164"/>
  <c r="G128" i="164"/>
  <c r="G129" i="164"/>
  <c r="G130" i="164"/>
  <c r="G131" i="164"/>
  <c r="G132" i="164"/>
  <c r="G133" i="164"/>
  <c r="G134" i="164"/>
  <c r="G135" i="164"/>
  <c r="G136" i="164"/>
  <c r="G137" i="164"/>
  <c r="G138" i="164"/>
  <c r="G139" i="164"/>
  <c r="G140" i="164"/>
  <c r="G141" i="164"/>
  <c r="G142" i="164"/>
  <c r="G143" i="164"/>
  <c r="G144" i="164"/>
  <c r="G145" i="164"/>
  <c r="G146" i="164"/>
  <c r="G147" i="164"/>
  <c r="G148" i="164"/>
  <c r="G149" i="164"/>
  <c r="G150" i="164"/>
  <c r="G151" i="164"/>
  <c r="G152" i="164"/>
  <c r="G153" i="164"/>
  <c r="G154" i="164"/>
  <c r="G155" i="164"/>
  <c r="G156" i="164"/>
  <c r="G157" i="164"/>
  <c r="G158" i="164"/>
  <c r="G159" i="164"/>
  <c r="G160" i="164"/>
  <c r="G161" i="164"/>
  <c r="G162" i="164"/>
  <c r="G163" i="164"/>
  <c r="G164" i="164"/>
  <c r="G165" i="164"/>
  <c r="G166" i="164"/>
  <c r="G167" i="164"/>
  <c r="G168" i="164"/>
  <c r="G169" i="164"/>
  <c r="G170" i="164"/>
  <c r="G171" i="164"/>
  <c r="G172" i="164"/>
  <c r="G173" i="164"/>
  <c r="G174" i="164"/>
  <c r="G175" i="164"/>
  <c r="G176" i="164"/>
  <c r="G177" i="164"/>
  <c r="G178" i="164"/>
  <c r="G179" i="164"/>
  <c r="G180" i="164"/>
  <c r="G181" i="164"/>
  <c r="G182" i="164"/>
  <c r="G183" i="164"/>
  <c r="G184" i="164"/>
  <c r="G185" i="164"/>
  <c r="G186" i="164"/>
  <c r="G187" i="164"/>
  <c r="G188" i="164"/>
  <c r="G189" i="164"/>
  <c r="G190" i="164"/>
  <c r="G191" i="164"/>
  <c r="G192" i="164"/>
  <c r="G193" i="164"/>
  <c r="G194" i="164"/>
  <c r="G195" i="164"/>
  <c r="G196" i="164"/>
  <c r="G197" i="164"/>
  <c r="G198" i="164"/>
  <c r="G199" i="164"/>
  <c r="G200" i="164"/>
  <c r="G201" i="164"/>
  <c r="G202" i="164"/>
  <c r="G203" i="164"/>
  <c r="G204" i="164"/>
  <c r="G205" i="164"/>
  <c r="G206" i="164"/>
  <c r="G207" i="164"/>
  <c r="G208" i="164"/>
  <c r="G209" i="164"/>
  <c r="G210" i="164"/>
  <c r="G211" i="164"/>
  <c r="G212" i="164"/>
  <c r="G213" i="164"/>
  <c r="G214" i="164"/>
  <c r="G215" i="164"/>
  <c r="G216" i="164"/>
  <c r="G217" i="164"/>
  <c r="G218" i="164"/>
  <c r="G219" i="164"/>
  <c r="G220" i="164"/>
  <c r="G221" i="164"/>
  <c r="G222" i="164"/>
  <c r="G223" i="164"/>
  <c r="G224" i="164"/>
  <c r="G225" i="164"/>
  <c r="G226" i="164"/>
  <c r="G227" i="164"/>
  <c r="G228" i="164"/>
  <c r="G229" i="164"/>
  <c r="G230" i="164"/>
  <c r="G231" i="164"/>
  <c r="G232" i="164"/>
  <c r="G233" i="164"/>
  <c r="G234" i="164"/>
  <c r="G235" i="164"/>
  <c r="G236" i="164"/>
  <c r="G237" i="164"/>
  <c r="G238" i="164"/>
  <c r="G239" i="164"/>
  <c r="G240" i="164"/>
  <c r="G241" i="164"/>
  <c r="G242" i="164"/>
  <c r="G243" i="164"/>
  <c r="G244" i="164"/>
  <c r="G245" i="164"/>
  <c r="G246" i="164"/>
  <c r="G247" i="164"/>
  <c r="G248" i="164"/>
  <c r="G249" i="164"/>
  <c r="G250" i="164"/>
  <c r="G251" i="164"/>
  <c r="G252" i="164"/>
  <c r="G253" i="164"/>
  <c r="G254" i="164"/>
  <c r="G255" i="164"/>
  <c r="G256" i="164"/>
  <c r="G257" i="164"/>
  <c r="G258" i="164"/>
  <c r="G259" i="164"/>
  <c r="G260" i="164"/>
  <c r="G261" i="164"/>
  <c r="G262" i="164"/>
  <c r="G263" i="164"/>
  <c r="G264" i="164"/>
  <c r="G265" i="164"/>
  <c r="G266" i="164"/>
  <c r="G267" i="164"/>
  <c r="G268" i="164"/>
  <c r="G269" i="164"/>
  <c r="G270" i="164"/>
  <c r="G271" i="164"/>
  <c r="G272" i="164"/>
  <c r="G273" i="164"/>
  <c r="G274" i="164"/>
  <c r="G275" i="164"/>
  <c r="G276" i="164"/>
  <c r="G277" i="164"/>
  <c r="G278" i="164"/>
  <c r="G279" i="164"/>
  <c r="G280" i="164"/>
  <c r="G281" i="164"/>
  <c r="G282" i="164"/>
  <c r="G283" i="164"/>
  <c r="G284" i="164"/>
  <c r="G285" i="164"/>
  <c r="G286" i="164"/>
  <c r="G287" i="164"/>
  <c r="G288" i="164"/>
  <c r="G289" i="164"/>
  <c r="G290" i="164"/>
  <c r="G291" i="164"/>
  <c r="G292" i="164"/>
  <c r="G293" i="164"/>
  <c r="G294" i="164"/>
  <c r="G295" i="164"/>
  <c r="G296" i="164"/>
  <c r="G297" i="164"/>
  <c r="G298" i="164"/>
  <c r="G299" i="164"/>
  <c r="G300" i="164"/>
  <c r="G301" i="164"/>
  <c r="G302" i="164"/>
  <c r="G303" i="164"/>
  <c r="G304" i="164"/>
  <c r="G305" i="164"/>
  <c r="G306" i="164"/>
  <c r="G307" i="164"/>
  <c r="G308" i="164"/>
  <c r="G309" i="164"/>
  <c r="G310" i="164"/>
  <c r="G311" i="164"/>
  <c r="G312" i="164"/>
  <c r="G313" i="164"/>
  <c r="G314" i="164"/>
  <c r="G315" i="164"/>
  <c r="G316" i="164"/>
  <c r="G317" i="164"/>
  <c r="G318" i="164"/>
  <c r="G319" i="164"/>
  <c r="G320" i="164"/>
  <c r="G321" i="164"/>
  <c r="G322" i="164"/>
  <c r="G323" i="164"/>
  <c r="G324" i="164"/>
  <c r="G325" i="164"/>
  <c r="G326" i="164"/>
  <c r="G327" i="164"/>
  <c r="G328" i="164"/>
  <c r="G329" i="164"/>
  <c r="G330" i="164"/>
  <c r="G331" i="164"/>
  <c r="G332" i="164"/>
  <c r="G333" i="164"/>
  <c r="G334" i="164"/>
  <c r="G335" i="164"/>
  <c r="G336" i="164"/>
  <c r="G337" i="164"/>
  <c r="G338" i="164"/>
  <c r="G339" i="164"/>
  <c r="G340" i="164"/>
  <c r="G341" i="164"/>
  <c r="G342" i="164"/>
  <c r="G343" i="164"/>
  <c r="G344" i="164"/>
  <c r="G345" i="164"/>
  <c r="G346" i="164"/>
  <c r="G347" i="164"/>
  <c r="G348" i="164"/>
  <c r="G349" i="164"/>
  <c r="G350" i="164"/>
  <c r="G351" i="164"/>
  <c r="G352" i="164"/>
  <c r="G353" i="164"/>
  <c r="G354" i="164"/>
  <c r="G355" i="164"/>
  <c r="G356" i="164"/>
  <c r="G357" i="164"/>
  <c r="G358" i="164"/>
  <c r="G359" i="164"/>
  <c r="G360" i="164"/>
  <c r="G361" i="164"/>
  <c r="G362" i="164"/>
  <c r="G363" i="164"/>
  <c r="G364" i="164"/>
  <c r="G365" i="164"/>
  <c r="G366" i="164"/>
  <c r="G367" i="164"/>
  <c r="G368" i="164"/>
  <c r="G369" i="164"/>
  <c r="G370" i="164"/>
  <c r="G371" i="164"/>
  <c r="G372" i="164"/>
  <c r="G373" i="164"/>
  <c r="G374" i="164"/>
  <c r="G375" i="164"/>
  <c r="G376" i="164"/>
  <c r="G377" i="164"/>
  <c r="G378" i="164"/>
  <c r="G379" i="164"/>
  <c r="G380" i="164"/>
  <c r="G381" i="164"/>
  <c r="G382" i="164"/>
  <c r="G383" i="164"/>
  <c r="G384" i="164"/>
  <c r="G385" i="164"/>
  <c r="G386" i="164"/>
  <c r="G387" i="164"/>
  <c r="G388" i="164"/>
  <c r="G389" i="164"/>
  <c r="G390" i="164"/>
  <c r="G391" i="164"/>
  <c r="G392" i="164"/>
  <c r="G393" i="164"/>
  <c r="G394" i="164"/>
  <c r="G395" i="164"/>
  <c r="G396" i="164"/>
  <c r="G397" i="164"/>
  <c r="G398" i="164"/>
  <c r="G399" i="164"/>
  <c r="G400" i="164"/>
  <c r="G401" i="164"/>
  <c r="G402" i="164"/>
  <c r="G403" i="164"/>
  <c r="G404" i="164"/>
  <c r="G405" i="164"/>
  <c r="G406" i="164"/>
  <c r="G407" i="164"/>
  <c r="G408" i="164"/>
  <c r="G409" i="164"/>
  <c r="G410" i="164"/>
  <c r="G411" i="164"/>
  <c r="G412" i="164"/>
  <c r="G413" i="164"/>
  <c r="G414" i="164"/>
  <c r="G415" i="164"/>
  <c r="G416" i="164"/>
  <c r="G417" i="164"/>
  <c r="G418" i="164"/>
  <c r="G419" i="164"/>
  <c r="G420" i="164"/>
  <c r="G421" i="164"/>
  <c r="G422" i="164"/>
  <c r="G423" i="164"/>
  <c r="G424" i="164"/>
  <c r="G425" i="164"/>
  <c r="G426" i="164"/>
  <c r="G427" i="164"/>
  <c r="G428" i="164"/>
  <c r="G429" i="164"/>
  <c r="G430" i="164"/>
  <c r="G431" i="164"/>
  <c r="G432" i="164"/>
  <c r="G433" i="164"/>
  <c r="G434" i="164"/>
  <c r="G435" i="164"/>
  <c r="G436" i="164"/>
  <c r="G437" i="164"/>
  <c r="G438" i="164"/>
  <c r="G439" i="164"/>
  <c r="G440" i="164"/>
  <c r="G441" i="164"/>
  <c r="G442" i="164"/>
  <c r="G443" i="164"/>
  <c r="G444" i="164"/>
  <c r="G445" i="164"/>
  <c r="G446" i="164"/>
  <c r="G447" i="164"/>
  <c r="G448" i="164"/>
  <c r="G449" i="164"/>
  <c r="G450" i="164"/>
  <c r="G451" i="164"/>
  <c r="G452" i="164"/>
  <c r="G453" i="164"/>
  <c r="G454" i="164"/>
  <c r="G455" i="164"/>
  <c r="G456" i="164"/>
  <c r="G457" i="164"/>
  <c r="G458" i="164"/>
  <c r="G459" i="164"/>
  <c r="G460" i="164"/>
  <c r="G461" i="164"/>
  <c r="G462" i="164"/>
  <c r="G463" i="164"/>
  <c r="G464" i="164"/>
  <c r="G465" i="164"/>
  <c r="G466" i="164"/>
  <c r="G467" i="164"/>
  <c r="G468" i="164"/>
  <c r="G469" i="164"/>
  <c r="G470" i="164"/>
  <c r="G471" i="164"/>
  <c r="G472" i="164"/>
  <c r="G473" i="164"/>
  <c r="G474" i="164"/>
  <c r="G475" i="164"/>
  <c r="G476" i="164"/>
  <c r="G477" i="164"/>
  <c r="G478" i="164"/>
  <c r="G479" i="164"/>
  <c r="G480" i="164"/>
  <c r="G481" i="164"/>
  <c r="G482" i="164"/>
  <c r="G483" i="164"/>
  <c r="G484" i="164"/>
  <c r="G485" i="164"/>
  <c r="G486" i="164"/>
  <c r="G487" i="164"/>
  <c r="G488" i="164"/>
  <c r="G489" i="164"/>
  <c r="G490" i="164"/>
  <c r="G491" i="164"/>
  <c r="G492" i="164"/>
  <c r="G493" i="164"/>
  <c r="G494" i="164"/>
  <c r="G495" i="164"/>
  <c r="G496" i="164"/>
  <c r="G497" i="164"/>
  <c r="G498" i="164"/>
  <c r="G499" i="164"/>
  <c r="G500" i="164"/>
  <c r="G501" i="164"/>
  <c r="G502" i="164"/>
  <c r="G503" i="164"/>
  <c r="G504" i="164"/>
  <c r="G505" i="164"/>
  <c r="G506" i="164"/>
  <c r="G507" i="164"/>
  <c r="G508" i="164"/>
  <c r="G509" i="164"/>
  <c r="G510" i="164"/>
  <c r="G511" i="164"/>
  <c r="G512" i="164"/>
  <c r="G513" i="164"/>
  <c r="G514" i="164"/>
  <c r="G515" i="164"/>
  <c r="G516" i="164"/>
  <c r="G517" i="164"/>
  <c r="G518" i="164"/>
  <c r="G519" i="164"/>
  <c r="G520" i="164"/>
  <c r="G521" i="164"/>
  <c r="G522" i="164"/>
  <c r="G523" i="164"/>
  <c r="G524" i="164"/>
  <c r="G525" i="164"/>
  <c r="G526" i="164"/>
  <c r="G527" i="164"/>
  <c r="G528" i="164"/>
  <c r="G529" i="164"/>
  <c r="G530" i="164"/>
  <c r="G531" i="164"/>
  <c r="G532" i="164"/>
  <c r="G533" i="164"/>
  <c r="G534" i="164"/>
  <c r="G535" i="164"/>
  <c r="G536" i="164"/>
  <c r="G537" i="164"/>
  <c r="G538" i="164"/>
  <c r="G539" i="164"/>
  <c r="G540" i="164"/>
  <c r="G541" i="164"/>
  <c r="G542" i="164"/>
  <c r="G543" i="164"/>
  <c r="G544" i="164"/>
  <c r="G545" i="164"/>
  <c r="G546" i="164"/>
  <c r="G547" i="164"/>
  <c r="G548" i="164"/>
  <c r="G549" i="164"/>
  <c r="G550" i="164"/>
  <c r="G551" i="164"/>
  <c r="G552" i="164"/>
  <c r="G553" i="164"/>
  <c r="G554" i="164"/>
  <c r="G555" i="164"/>
  <c r="G556" i="164"/>
  <c r="G557" i="164"/>
  <c r="G558" i="164"/>
  <c r="G559" i="164"/>
  <c r="G560" i="164"/>
  <c r="G561" i="164"/>
  <c r="G562" i="164"/>
  <c r="G563" i="164"/>
  <c r="G564" i="164"/>
  <c r="G565" i="164"/>
  <c r="G566" i="164"/>
  <c r="G567" i="164"/>
  <c r="G568" i="164"/>
  <c r="G569" i="164"/>
  <c r="G570" i="164"/>
  <c r="G571" i="164"/>
  <c r="G572" i="164"/>
  <c r="G573" i="164"/>
  <c r="G574" i="164"/>
  <c r="G575" i="164"/>
  <c r="G576" i="164"/>
  <c r="G577" i="164"/>
  <c r="G578" i="164"/>
  <c r="G579" i="164"/>
  <c r="G580" i="164"/>
  <c r="G581" i="164"/>
  <c r="G582" i="164"/>
  <c r="G583" i="164"/>
  <c r="G584" i="164"/>
  <c r="G585" i="164"/>
  <c r="G586" i="164"/>
  <c r="G587" i="164"/>
  <c r="G588" i="164"/>
  <c r="G589" i="164"/>
  <c r="G590" i="164"/>
  <c r="G591" i="164"/>
  <c r="G592" i="164"/>
  <c r="G593" i="164"/>
  <c r="G594" i="164"/>
  <c r="G595" i="164"/>
  <c r="G596" i="164"/>
  <c r="G597" i="164"/>
  <c r="G598" i="164"/>
  <c r="G599" i="164"/>
  <c r="G600" i="164"/>
  <c r="G601" i="164"/>
  <c r="G602" i="164"/>
  <c r="G603" i="164"/>
  <c r="G604" i="164"/>
  <c r="G605" i="164"/>
  <c r="G606" i="164"/>
  <c r="G607" i="164"/>
  <c r="G608" i="164"/>
  <c r="G609" i="164"/>
  <c r="G610" i="164"/>
  <c r="G611" i="164"/>
  <c r="G612" i="164"/>
  <c r="G613" i="164"/>
  <c r="G614" i="164"/>
  <c r="G615" i="164"/>
  <c r="G616" i="164"/>
  <c r="G617" i="164"/>
  <c r="G618" i="164"/>
  <c r="G619" i="164"/>
  <c r="G620" i="164"/>
  <c r="G621" i="164"/>
  <c r="G622" i="164"/>
  <c r="G623" i="164"/>
  <c r="G624" i="164"/>
  <c r="G625" i="164"/>
  <c r="G626" i="164"/>
  <c r="G627" i="164"/>
  <c r="G628" i="164"/>
  <c r="G629" i="164"/>
  <c r="G630" i="164"/>
  <c r="G631" i="164"/>
  <c r="G632" i="164"/>
  <c r="G633" i="164"/>
  <c r="G634" i="164"/>
  <c r="G635" i="164"/>
  <c r="G636" i="164"/>
  <c r="G637" i="164"/>
  <c r="G638" i="164"/>
  <c r="G639" i="164"/>
  <c r="G640" i="164"/>
  <c r="G641" i="164"/>
  <c r="G642" i="164"/>
  <c r="G643" i="164"/>
  <c r="G644" i="164"/>
  <c r="G645" i="164"/>
  <c r="G646" i="164"/>
  <c r="G647" i="164"/>
  <c r="G648" i="164"/>
  <c r="G649" i="164"/>
  <c r="G650" i="164"/>
  <c r="G651" i="164"/>
  <c r="G652" i="164"/>
  <c r="G653" i="164"/>
  <c r="G654" i="164"/>
  <c r="G655" i="164"/>
  <c r="G656" i="164"/>
  <c r="G657" i="164"/>
  <c r="G658" i="164"/>
  <c r="G659" i="164"/>
  <c r="G660" i="164"/>
  <c r="G661" i="164"/>
  <c r="G662" i="164"/>
  <c r="G663" i="164"/>
  <c r="G664" i="164"/>
  <c r="G665" i="164"/>
  <c r="G666" i="164"/>
  <c r="G667" i="164"/>
  <c r="G668" i="164"/>
  <c r="G669" i="164"/>
  <c r="G670" i="164"/>
  <c r="G671" i="164"/>
  <c r="G672" i="164"/>
  <c r="G673" i="164"/>
  <c r="G674" i="164"/>
  <c r="G675" i="164"/>
  <c r="G676" i="164"/>
  <c r="G677" i="164"/>
  <c r="G678" i="164"/>
  <c r="G679" i="164"/>
  <c r="G680" i="164"/>
  <c r="G681" i="164"/>
  <c r="G682" i="164"/>
  <c r="G683" i="164"/>
  <c r="G684" i="164"/>
  <c r="G685" i="164"/>
  <c r="G686" i="164"/>
  <c r="G687" i="164"/>
  <c r="G688" i="164"/>
  <c r="G689" i="164"/>
  <c r="G690" i="164"/>
  <c r="G691" i="164"/>
  <c r="G692" i="164"/>
  <c r="G693" i="164"/>
  <c r="G694" i="164"/>
  <c r="G695" i="164"/>
  <c r="G696" i="164"/>
  <c r="G697" i="164"/>
  <c r="G698" i="164"/>
  <c r="G699" i="164"/>
  <c r="G700" i="164"/>
  <c r="G701" i="164"/>
  <c r="G702" i="164"/>
  <c r="G703" i="164"/>
  <c r="G704" i="164"/>
  <c r="G705" i="164"/>
  <c r="G706" i="164"/>
  <c r="G707" i="164"/>
  <c r="G708" i="164"/>
  <c r="G709" i="164"/>
  <c r="G710" i="164"/>
  <c r="G711" i="164"/>
  <c r="G712" i="164"/>
  <c r="G713" i="164"/>
  <c r="G714" i="164"/>
  <c r="G715" i="164"/>
  <c r="G716" i="164"/>
  <c r="G717" i="164"/>
  <c r="G718" i="164"/>
  <c r="G719" i="164"/>
  <c r="G720" i="164"/>
  <c r="G721" i="164"/>
  <c r="G722" i="164"/>
  <c r="G723" i="164"/>
  <c r="G724" i="164"/>
  <c r="G725" i="164"/>
  <c r="G726" i="164"/>
  <c r="G727" i="164"/>
  <c r="G728" i="164"/>
  <c r="G729" i="164"/>
  <c r="G730" i="164"/>
  <c r="G731" i="164"/>
  <c r="G732" i="164"/>
  <c r="G733" i="164"/>
  <c r="G734" i="164"/>
  <c r="G735" i="164"/>
  <c r="G736" i="164"/>
  <c r="G737" i="164"/>
  <c r="G738" i="164"/>
  <c r="G739" i="164"/>
  <c r="G740" i="164"/>
  <c r="G741" i="164"/>
  <c r="G742" i="164"/>
  <c r="G743" i="164"/>
  <c r="G744" i="164"/>
  <c r="G745" i="164"/>
  <c r="G746" i="164"/>
  <c r="G747" i="164"/>
  <c r="G748" i="164"/>
  <c r="G749" i="164"/>
  <c r="G750" i="164"/>
  <c r="G751" i="164"/>
  <c r="G752" i="164"/>
  <c r="G753" i="164"/>
  <c r="G754" i="164"/>
  <c r="G755" i="164"/>
  <c r="G756" i="164"/>
  <c r="G757" i="164"/>
  <c r="G758" i="164"/>
  <c r="G759" i="164"/>
  <c r="G760" i="164"/>
  <c r="G761" i="164"/>
  <c r="G762" i="164"/>
  <c r="G763" i="164"/>
  <c r="G764" i="164"/>
  <c r="G765" i="164"/>
  <c r="G766" i="164"/>
  <c r="G767" i="164"/>
  <c r="G768" i="164"/>
  <c r="G769" i="164"/>
  <c r="G770" i="164"/>
  <c r="G771" i="164"/>
  <c r="G772" i="164"/>
  <c r="G773" i="164"/>
  <c r="G774" i="164"/>
  <c r="G775" i="164"/>
  <c r="G776" i="164"/>
  <c r="G777" i="164"/>
  <c r="G778" i="164"/>
  <c r="G779" i="164"/>
  <c r="G780" i="164"/>
  <c r="G781" i="164"/>
  <c r="G782" i="164"/>
  <c r="G783" i="164"/>
  <c r="G784" i="164"/>
  <c r="G785" i="164"/>
  <c r="G786" i="164"/>
  <c r="G787" i="164"/>
  <c r="G788" i="164"/>
  <c r="G789" i="164"/>
  <c r="G790" i="164"/>
  <c r="G791" i="164"/>
  <c r="G792" i="164"/>
  <c r="G793" i="164"/>
  <c r="G794" i="164"/>
  <c r="G795" i="164"/>
  <c r="G796" i="164"/>
  <c r="G797" i="164"/>
  <c r="G798" i="164"/>
  <c r="G799" i="164"/>
  <c r="G800" i="164"/>
  <c r="G801" i="164"/>
  <c r="G802" i="164"/>
  <c r="G803" i="164"/>
  <c r="G804" i="164"/>
  <c r="G805" i="164"/>
  <c r="G806" i="164"/>
  <c r="G807" i="164"/>
  <c r="G808" i="164"/>
  <c r="G809" i="164"/>
  <c r="G810" i="164"/>
  <c r="G811" i="164"/>
  <c r="G812" i="164"/>
  <c r="G813" i="164"/>
  <c r="G814" i="164"/>
  <c r="G815" i="164"/>
  <c r="G816" i="164"/>
  <c r="G817" i="164"/>
  <c r="G818" i="164"/>
  <c r="G819" i="164"/>
  <c r="G820" i="164"/>
  <c r="G821" i="164"/>
  <c r="G822" i="164"/>
  <c r="G823" i="164"/>
  <c r="G824" i="164"/>
  <c r="G825" i="164"/>
  <c r="G826" i="164"/>
  <c r="G827" i="164"/>
  <c r="G828" i="164"/>
  <c r="G829" i="164"/>
  <c r="G830" i="164"/>
  <c r="G831" i="164"/>
  <c r="G832" i="164"/>
  <c r="G833" i="164"/>
  <c r="G834" i="164"/>
  <c r="G835" i="164"/>
  <c r="G836" i="164"/>
  <c r="G837" i="164"/>
  <c r="G838" i="164"/>
  <c r="G839" i="164"/>
  <c r="G840" i="164"/>
  <c r="G841" i="164"/>
  <c r="G842" i="164"/>
  <c r="G843" i="164"/>
  <c r="G844" i="164"/>
  <c r="G845" i="164"/>
  <c r="G846" i="164"/>
  <c r="G847" i="164"/>
  <c r="G848" i="164"/>
  <c r="G849" i="164"/>
  <c r="G850" i="164"/>
  <c r="G851" i="164"/>
  <c r="G852" i="164"/>
  <c r="G853" i="164"/>
  <c r="G854" i="164"/>
  <c r="G855" i="164"/>
  <c r="G856" i="164"/>
  <c r="G857" i="164"/>
  <c r="G858" i="164"/>
  <c r="G859" i="164"/>
  <c r="G860" i="164"/>
  <c r="G861" i="164"/>
  <c r="G862" i="164"/>
  <c r="G863" i="164"/>
  <c r="G864" i="164"/>
  <c r="G865" i="164"/>
  <c r="G866" i="164"/>
  <c r="G867" i="164"/>
  <c r="G868" i="164"/>
  <c r="G869" i="164"/>
  <c r="G870" i="164"/>
  <c r="G871" i="164"/>
  <c r="G872" i="164"/>
  <c r="G873" i="164"/>
  <c r="G874" i="164"/>
  <c r="G875" i="164"/>
  <c r="G876" i="164"/>
  <c r="G877" i="164"/>
  <c r="G878" i="164"/>
  <c r="G879" i="164"/>
  <c r="G880" i="164"/>
  <c r="G881" i="164"/>
  <c r="G882" i="164"/>
  <c r="G883" i="164"/>
  <c r="G884" i="164"/>
  <c r="G885" i="164"/>
  <c r="G886" i="164"/>
  <c r="G887" i="164"/>
  <c r="G888" i="164"/>
  <c r="G889" i="164"/>
  <c r="G890" i="164"/>
  <c r="G891" i="164"/>
  <c r="G892" i="164"/>
  <c r="G893" i="164"/>
  <c r="G894" i="164"/>
  <c r="G895" i="164"/>
  <c r="G896" i="164"/>
  <c r="G897" i="164"/>
  <c r="G898" i="164"/>
  <c r="G899" i="164"/>
  <c r="G900" i="164"/>
  <c r="G901" i="164"/>
  <c r="G902" i="164"/>
  <c r="G903" i="164"/>
  <c r="G904" i="164"/>
  <c r="G905" i="164"/>
  <c r="G906" i="164"/>
  <c r="G907" i="164"/>
  <c r="G908" i="164"/>
  <c r="G909" i="164"/>
  <c r="G910" i="164"/>
  <c r="G911" i="164"/>
  <c r="G912" i="164"/>
  <c r="G913" i="164"/>
  <c r="G914" i="164"/>
  <c r="G915" i="164"/>
  <c r="G916" i="164"/>
  <c r="G917" i="164"/>
  <c r="G918" i="164"/>
  <c r="G919" i="164"/>
  <c r="G920" i="164"/>
  <c r="G921" i="164"/>
  <c r="G922" i="164"/>
  <c r="G923" i="164"/>
  <c r="G924" i="164"/>
  <c r="G925" i="164"/>
  <c r="G926" i="164"/>
  <c r="G927" i="164"/>
  <c r="G928" i="164"/>
  <c r="G929" i="164"/>
  <c r="G930" i="164"/>
  <c r="G931" i="164"/>
  <c r="G932" i="164"/>
  <c r="G933" i="164"/>
  <c r="G934" i="164"/>
  <c r="G935" i="164"/>
  <c r="G936" i="164"/>
  <c r="G937" i="164"/>
  <c r="G938" i="164"/>
  <c r="G939" i="164"/>
  <c r="G940" i="164"/>
  <c r="G941" i="164"/>
  <c r="G942" i="164"/>
  <c r="G943" i="164"/>
  <c r="G944" i="164"/>
  <c r="G945" i="164"/>
  <c r="G946" i="164"/>
  <c r="G947" i="164"/>
  <c r="G948" i="164"/>
  <c r="G949" i="164"/>
  <c r="G950" i="164"/>
  <c r="G951" i="164"/>
  <c r="G952" i="164"/>
  <c r="G953" i="164"/>
  <c r="G954" i="164"/>
  <c r="G955" i="164"/>
  <c r="G956" i="164"/>
  <c r="G957" i="164"/>
  <c r="G958" i="164"/>
  <c r="G959" i="164"/>
  <c r="G960" i="164"/>
  <c r="G961" i="164"/>
  <c r="G962" i="164"/>
  <c r="G963" i="164"/>
  <c r="G964" i="164"/>
  <c r="G965" i="164"/>
  <c r="G966" i="164"/>
  <c r="G967" i="164"/>
  <c r="G968" i="164"/>
  <c r="G969" i="164"/>
  <c r="G970" i="164"/>
  <c r="G971" i="164"/>
  <c r="G972" i="164"/>
  <c r="G973" i="164"/>
  <c r="G974" i="164"/>
  <c r="G975" i="164"/>
  <c r="G976" i="164"/>
  <c r="G977" i="164"/>
  <c r="G978" i="164"/>
  <c r="G979" i="164"/>
  <c r="G980" i="164"/>
  <c r="G981" i="164"/>
  <c r="G982" i="164"/>
  <c r="G983" i="164"/>
  <c r="G984" i="164"/>
  <c r="G985" i="164"/>
  <c r="G986" i="164"/>
  <c r="G987" i="164"/>
  <c r="G988" i="164"/>
  <c r="G989" i="164"/>
  <c r="G990" i="164"/>
  <c r="G991" i="164"/>
  <c r="G992" i="164"/>
  <c r="G993" i="164"/>
  <c r="G994" i="164"/>
  <c r="G995" i="164"/>
  <c r="G996" i="164"/>
  <c r="G997" i="164"/>
  <c r="G998" i="164"/>
  <c r="G999" i="164"/>
  <c r="G1000" i="164"/>
  <c r="G1001" i="164"/>
  <c r="G1002" i="164"/>
  <c r="G1003" i="164"/>
  <c r="G1004" i="164"/>
  <c r="G1005" i="164"/>
  <c r="G1006" i="164"/>
  <c r="G1007" i="164"/>
  <c r="G1008" i="164"/>
  <c r="G1009" i="164"/>
  <c r="G1010" i="164"/>
  <c r="G1011" i="164"/>
  <c r="G1012" i="164"/>
  <c r="G1013" i="164"/>
  <c r="G1014" i="164"/>
  <c r="G1015" i="164"/>
  <c r="G1016" i="164"/>
  <c r="G1017" i="164"/>
  <c r="G1018" i="164"/>
  <c r="G1019" i="164"/>
  <c r="G1020" i="164"/>
  <c r="G1021" i="164"/>
  <c r="G1022" i="164"/>
  <c r="G1023" i="164"/>
  <c r="G1024" i="164"/>
  <c r="G1025" i="164"/>
  <c r="G1026" i="164"/>
  <c r="G1027" i="164"/>
  <c r="G1028" i="164"/>
  <c r="G1029" i="164"/>
  <c r="G1030" i="164"/>
  <c r="G1031" i="164"/>
  <c r="G1032" i="164"/>
  <c r="G33" i="164"/>
  <c r="P38" i="124" l="1"/>
  <c r="A43" i="124" s="1"/>
  <c r="U38" i="124"/>
  <c r="G38" i="124"/>
  <c r="B30" i="192"/>
  <c r="A30" i="192"/>
  <c r="D34" i="218"/>
  <c r="D35" i="218"/>
  <c r="D36" i="218"/>
  <c r="D37" i="218"/>
  <c r="D38" i="218"/>
  <c r="D39" i="218"/>
  <c r="D40" i="218"/>
  <c r="D41" i="218"/>
  <c r="D42" i="218"/>
  <c r="D43" i="218"/>
  <c r="D44" i="218"/>
  <c r="D45" i="218"/>
  <c r="D46" i="218"/>
  <c r="D47" i="218"/>
  <c r="D48" i="218"/>
  <c r="D49" i="218"/>
  <c r="D50" i="218"/>
  <c r="D51" i="218"/>
  <c r="D52" i="218"/>
  <c r="D53" i="218"/>
  <c r="D54" i="218"/>
  <c r="D55" i="218"/>
  <c r="D56" i="218"/>
  <c r="D57" i="218"/>
  <c r="D58" i="218"/>
  <c r="D59" i="218"/>
  <c r="D60" i="218"/>
  <c r="D61" i="218"/>
  <c r="D62" i="218"/>
  <c r="D63" i="218"/>
  <c r="D64" i="218"/>
  <c r="D65" i="218"/>
  <c r="D66" i="218"/>
  <c r="D67" i="218"/>
  <c r="D68" i="218"/>
  <c r="D69" i="218"/>
  <c r="D70" i="218"/>
  <c r="D71" i="218"/>
  <c r="D72" i="218"/>
  <c r="D73" i="218"/>
  <c r="D74" i="218"/>
  <c r="D75" i="218"/>
  <c r="D76" i="218"/>
  <c r="D77" i="218"/>
  <c r="D78" i="218"/>
  <c r="D79" i="218"/>
  <c r="D80" i="218"/>
  <c r="D81" i="218"/>
  <c r="D82" i="218"/>
  <c r="D83" i="218"/>
  <c r="D84" i="218"/>
  <c r="D85" i="218"/>
  <c r="D86" i="218"/>
  <c r="D87" i="218"/>
  <c r="D88" i="218"/>
  <c r="D89" i="218"/>
  <c r="D90" i="218"/>
  <c r="D91" i="218"/>
  <c r="D92" i="218"/>
  <c r="D93" i="218"/>
  <c r="D94" i="218"/>
  <c r="D95" i="218"/>
  <c r="D96" i="218"/>
  <c r="D97" i="218"/>
  <c r="D98" i="218"/>
  <c r="D99" i="218"/>
  <c r="D100" i="218"/>
  <c r="D101" i="218"/>
  <c r="D102" i="218"/>
  <c r="D103" i="218"/>
  <c r="D104" i="218"/>
  <c r="D105" i="218"/>
  <c r="D106" i="218"/>
  <c r="D107" i="218"/>
  <c r="D108" i="218"/>
  <c r="D109" i="218"/>
  <c r="D110" i="218"/>
  <c r="D111" i="218"/>
  <c r="D112" i="218"/>
  <c r="D113" i="218"/>
  <c r="D114" i="218"/>
  <c r="D115" i="218"/>
  <c r="D116" i="218"/>
  <c r="D117" i="218"/>
  <c r="D118" i="218"/>
  <c r="D119" i="218"/>
  <c r="D120" i="218"/>
  <c r="D121" i="218"/>
  <c r="D122" i="218"/>
  <c r="D123" i="218"/>
  <c r="D124" i="218"/>
  <c r="D125" i="218"/>
  <c r="D126" i="218"/>
  <c r="D127" i="218"/>
  <c r="D128" i="218"/>
  <c r="D129" i="218"/>
  <c r="D130" i="218"/>
  <c r="D131" i="218"/>
  <c r="D132" i="218"/>
  <c r="D133" i="218"/>
  <c r="D134" i="218"/>
  <c r="D135" i="218"/>
  <c r="D136" i="218"/>
  <c r="D137" i="218"/>
  <c r="D138" i="218"/>
  <c r="D139" i="218"/>
  <c r="D140" i="218"/>
  <c r="D141" i="218"/>
  <c r="D142" i="218"/>
  <c r="D143" i="218"/>
  <c r="D144" i="218"/>
  <c r="D145" i="218"/>
  <c r="D146" i="218"/>
  <c r="D147" i="218"/>
  <c r="D148" i="218"/>
  <c r="D149" i="218"/>
  <c r="D150" i="218"/>
  <c r="D151" i="218"/>
  <c r="D152" i="218"/>
  <c r="D153" i="218"/>
  <c r="D154" i="218"/>
  <c r="D155" i="218"/>
  <c r="D156" i="218"/>
  <c r="D157" i="218"/>
  <c r="D158" i="218"/>
  <c r="D159" i="218"/>
  <c r="D160" i="218"/>
  <c r="D161" i="218"/>
  <c r="D162" i="218"/>
  <c r="D163" i="218"/>
  <c r="D164" i="218"/>
  <c r="D165" i="218"/>
  <c r="D166" i="218"/>
  <c r="D167" i="218"/>
  <c r="D168" i="218"/>
  <c r="D169" i="218"/>
  <c r="D170" i="218"/>
  <c r="D171" i="218"/>
  <c r="D172" i="218"/>
  <c r="D173" i="218"/>
  <c r="D174" i="218"/>
  <c r="D175" i="218"/>
  <c r="D176" i="218"/>
  <c r="D177" i="218"/>
  <c r="D178" i="218"/>
  <c r="D179" i="218"/>
  <c r="D180" i="218"/>
  <c r="D181" i="218"/>
  <c r="D182" i="218"/>
  <c r="D183" i="218"/>
  <c r="D184" i="218"/>
  <c r="D185" i="218"/>
  <c r="D186" i="218"/>
  <c r="D187" i="218"/>
  <c r="D188" i="218"/>
  <c r="D189" i="218"/>
  <c r="D190" i="218"/>
  <c r="D191" i="218"/>
  <c r="D192" i="218"/>
  <c r="D193" i="218"/>
  <c r="D194" i="218"/>
  <c r="D195" i="218"/>
  <c r="D196" i="218"/>
  <c r="D197" i="218"/>
  <c r="D198" i="218"/>
  <c r="D199" i="218"/>
  <c r="D200" i="218"/>
  <c r="D201" i="218"/>
  <c r="D202" i="218"/>
  <c r="D203" i="218"/>
  <c r="D204" i="218"/>
  <c r="D205" i="218"/>
  <c r="D206" i="218"/>
  <c r="D207" i="218"/>
  <c r="D208" i="218"/>
  <c r="D209" i="218"/>
  <c r="D210" i="218"/>
  <c r="D211" i="218"/>
  <c r="D212" i="218"/>
  <c r="D213" i="218"/>
  <c r="D214" i="218"/>
  <c r="D215" i="218"/>
  <c r="D216" i="218"/>
  <c r="D217" i="218"/>
  <c r="D218" i="218"/>
  <c r="D219" i="218"/>
  <c r="D220" i="218"/>
  <c r="D221" i="218"/>
  <c r="D222" i="218"/>
  <c r="D223" i="218"/>
  <c r="D224" i="218"/>
  <c r="D225" i="218"/>
  <c r="D226" i="218"/>
  <c r="D227" i="218"/>
  <c r="D228" i="218"/>
  <c r="D229" i="218"/>
  <c r="D230" i="218"/>
  <c r="D231" i="218"/>
  <c r="D232" i="218"/>
  <c r="D233" i="218"/>
  <c r="D234" i="218"/>
  <c r="D235" i="218"/>
  <c r="D236" i="218"/>
  <c r="D237" i="218"/>
  <c r="D238" i="218"/>
  <c r="D239" i="218"/>
  <c r="D240" i="218"/>
  <c r="D241" i="218"/>
  <c r="D242" i="218"/>
  <c r="D243" i="218"/>
  <c r="D244" i="218"/>
  <c r="D245" i="218"/>
  <c r="D246" i="218"/>
  <c r="D247" i="218"/>
  <c r="D248" i="218"/>
  <c r="D249" i="218"/>
  <c r="D250" i="218"/>
  <c r="D251" i="218"/>
  <c r="D252" i="218"/>
  <c r="D253" i="218"/>
  <c r="D254" i="218"/>
  <c r="D255" i="218"/>
  <c r="D256" i="218"/>
  <c r="D257" i="218"/>
  <c r="D258" i="218"/>
  <c r="D259" i="218"/>
  <c r="D260" i="218"/>
  <c r="D261" i="218"/>
  <c r="D262" i="218"/>
  <c r="D263" i="218"/>
  <c r="D264" i="218"/>
  <c r="D265" i="218"/>
  <c r="D266" i="218"/>
  <c r="D267" i="218"/>
  <c r="D268" i="218"/>
  <c r="D269" i="218"/>
  <c r="D270" i="218"/>
  <c r="D271" i="218"/>
  <c r="D272" i="218"/>
  <c r="D273" i="218"/>
  <c r="D274" i="218"/>
  <c r="D275" i="218"/>
  <c r="D276" i="218"/>
  <c r="D277" i="218"/>
  <c r="D278" i="218"/>
  <c r="D279" i="218"/>
  <c r="D280" i="218"/>
  <c r="D281" i="218"/>
  <c r="D282" i="218"/>
  <c r="D283" i="218"/>
  <c r="D284" i="218"/>
  <c r="D285" i="218"/>
  <c r="D286" i="218"/>
  <c r="D287" i="218"/>
  <c r="D288" i="218"/>
  <c r="D289" i="218"/>
  <c r="D290" i="218"/>
  <c r="D291" i="218"/>
  <c r="D292" i="218"/>
  <c r="D293" i="218"/>
  <c r="D294" i="218"/>
  <c r="D295" i="218"/>
  <c r="D296" i="218"/>
  <c r="D297" i="218"/>
  <c r="D298" i="218"/>
  <c r="D299" i="218"/>
  <c r="D300" i="218"/>
  <c r="D301" i="218"/>
  <c r="D302" i="218"/>
  <c r="D303" i="218"/>
  <c r="D304" i="218"/>
  <c r="D305" i="218"/>
  <c r="D306" i="218"/>
  <c r="D307" i="218"/>
  <c r="D308" i="218"/>
  <c r="D309" i="218"/>
  <c r="D310" i="218"/>
  <c r="D311" i="218"/>
  <c r="D312" i="218"/>
  <c r="D313" i="218"/>
  <c r="D314" i="218"/>
  <c r="D315" i="218"/>
  <c r="D316" i="218"/>
  <c r="D317" i="218"/>
  <c r="D318" i="218"/>
  <c r="D319" i="218"/>
  <c r="D320" i="218"/>
  <c r="D321" i="218"/>
  <c r="D322" i="218"/>
  <c r="D323" i="218"/>
  <c r="D324" i="218"/>
  <c r="D325" i="218"/>
  <c r="D326" i="218"/>
  <c r="D327" i="218"/>
  <c r="D328" i="218"/>
  <c r="D329" i="218"/>
  <c r="D330" i="218"/>
  <c r="D331" i="218"/>
  <c r="D332" i="218"/>
  <c r="D333" i="218"/>
  <c r="D334" i="218"/>
  <c r="D335" i="218"/>
  <c r="D336" i="218"/>
  <c r="D337" i="218"/>
  <c r="D338" i="218"/>
  <c r="D339" i="218"/>
  <c r="D340" i="218"/>
  <c r="D341" i="218"/>
  <c r="D342" i="218"/>
  <c r="D343" i="218"/>
  <c r="D344" i="218"/>
  <c r="D345" i="218"/>
  <c r="D346" i="218"/>
  <c r="D347" i="218"/>
  <c r="D348" i="218"/>
  <c r="D349" i="218"/>
  <c r="D350" i="218"/>
  <c r="D351" i="218"/>
  <c r="D352" i="218"/>
  <c r="D353" i="218"/>
  <c r="D354" i="218"/>
  <c r="D355" i="218"/>
  <c r="D356" i="218"/>
  <c r="D357" i="218"/>
  <c r="D358" i="218"/>
  <c r="D359" i="218"/>
  <c r="D360" i="218"/>
  <c r="D361" i="218"/>
  <c r="D362" i="218"/>
  <c r="D363" i="218"/>
  <c r="D364" i="218"/>
  <c r="D365" i="218"/>
  <c r="D366" i="218"/>
  <c r="D367" i="218"/>
  <c r="D368" i="218"/>
  <c r="D369" i="218"/>
  <c r="D370" i="218"/>
  <c r="D371" i="218"/>
  <c r="D372" i="218"/>
  <c r="D373" i="218"/>
  <c r="D374" i="218"/>
  <c r="D375" i="218"/>
  <c r="D376" i="218"/>
  <c r="D377" i="218"/>
  <c r="D378" i="218"/>
  <c r="D379" i="218"/>
  <c r="D380" i="218"/>
  <c r="D381" i="218"/>
  <c r="D382" i="218"/>
  <c r="D383" i="218"/>
  <c r="D384" i="218"/>
  <c r="D385" i="218"/>
  <c r="D386" i="218"/>
  <c r="D387" i="218"/>
  <c r="D388" i="218"/>
  <c r="D389" i="218"/>
  <c r="D390" i="218"/>
  <c r="D391" i="218"/>
  <c r="D392" i="218"/>
  <c r="D393" i="218"/>
  <c r="D394" i="218"/>
  <c r="D395" i="218"/>
  <c r="D396" i="218"/>
  <c r="D397" i="218"/>
  <c r="D398" i="218"/>
  <c r="D399" i="218"/>
  <c r="D400" i="218"/>
  <c r="D401" i="218"/>
  <c r="D402" i="218"/>
  <c r="D403" i="218"/>
  <c r="D404" i="218"/>
  <c r="D405" i="218"/>
  <c r="D406" i="218"/>
  <c r="D407" i="218"/>
  <c r="D408" i="218"/>
  <c r="D409" i="218"/>
  <c r="D410" i="218"/>
  <c r="D411" i="218"/>
  <c r="D412" i="218"/>
  <c r="D413" i="218"/>
  <c r="D414" i="218"/>
  <c r="D415" i="218"/>
  <c r="D416" i="218"/>
  <c r="D417" i="218"/>
  <c r="D418" i="218"/>
  <c r="D419" i="218"/>
  <c r="D420" i="218"/>
  <c r="D421" i="218"/>
  <c r="D422" i="218"/>
  <c r="D423" i="218"/>
  <c r="D424" i="218"/>
  <c r="D425" i="218"/>
  <c r="D426" i="218"/>
  <c r="D427" i="218"/>
  <c r="D428" i="218"/>
  <c r="D429" i="218"/>
  <c r="D430" i="218"/>
  <c r="D431" i="218"/>
  <c r="D432" i="218"/>
  <c r="D433" i="218"/>
  <c r="D434" i="218"/>
  <c r="D435" i="218"/>
  <c r="D436" i="218"/>
  <c r="D437" i="218"/>
  <c r="D438" i="218"/>
  <c r="D439" i="218"/>
  <c r="D440" i="218"/>
  <c r="D441" i="218"/>
  <c r="D442" i="218"/>
  <c r="D443" i="218"/>
  <c r="D444" i="218"/>
  <c r="D445" i="218"/>
  <c r="D446" i="218"/>
  <c r="D447" i="218"/>
  <c r="D448" i="218"/>
  <c r="D449" i="218"/>
  <c r="D450" i="218"/>
  <c r="D451" i="218"/>
  <c r="D452" i="218"/>
  <c r="D453" i="218"/>
  <c r="D454" i="218"/>
  <c r="D455" i="218"/>
  <c r="D456" i="218"/>
  <c r="D457" i="218"/>
  <c r="D458" i="218"/>
  <c r="D459" i="218"/>
  <c r="D460" i="218"/>
  <c r="D461" i="218"/>
  <c r="D462" i="218"/>
  <c r="D463" i="218"/>
  <c r="D464" i="218"/>
  <c r="D465" i="218"/>
  <c r="D466" i="218"/>
  <c r="D467" i="218"/>
  <c r="D468" i="218"/>
  <c r="D469" i="218"/>
  <c r="D470" i="218"/>
  <c r="D471" i="218"/>
  <c r="D472" i="218"/>
  <c r="D473" i="218"/>
  <c r="D474" i="218"/>
  <c r="D475" i="218"/>
  <c r="D476" i="218"/>
  <c r="D477" i="218"/>
  <c r="D478" i="218"/>
  <c r="D479" i="218"/>
  <c r="D480" i="218"/>
  <c r="D481" i="218"/>
  <c r="D482" i="218"/>
  <c r="D483" i="218"/>
  <c r="D484" i="218"/>
  <c r="D485" i="218"/>
  <c r="D486" i="218"/>
  <c r="D487" i="218"/>
  <c r="D488" i="218"/>
  <c r="D489" i="218"/>
  <c r="D490" i="218"/>
  <c r="D491" i="218"/>
  <c r="D492" i="218"/>
  <c r="D493" i="218"/>
  <c r="D494" i="218"/>
  <c r="D495" i="218"/>
  <c r="D496" i="218"/>
  <c r="D497" i="218"/>
  <c r="D498" i="218"/>
  <c r="D499" i="218"/>
  <c r="D500" i="218"/>
  <c r="D501" i="218"/>
  <c r="D502" i="218"/>
  <c r="D503" i="218"/>
  <c r="D504" i="218"/>
  <c r="D505" i="218"/>
  <c r="D506" i="218"/>
  <c r="D507" i="218"/>
  <c r="D508" i="218"/>
  <c r="D509" i="218"/>
  <c r="D510" i="218"/>
  <c r="D511" i="218"/>
  <c r="D512" i="218"/>
  <c r="D513" i="218"/>
  <c r="D514" i="218"/>
  <c r="D515" i="218"/>
  <c r="D516" i="218"/>
  <c r="D517" i="218"/>
  <c r="D518" i="218"/>
  <c r="D519" i="218"/>
  <c r="D520" i="218"/>
  <c r="D521" i="218"/>
  <c r="D522" i="218"/>
  <c r="D523" i="218"/>
  <c r="D524" i="218"/>
  <c r="D525" i="218"/>
  <c r="D526" i="218"/>
  <c r="D527" i="218"/>
  <c r="D528" i="218"/>
  <c r="D529" i="218"/>
  <c r="D530" i="218"/>
  <c r="D531" i="218"/>
  <c r="D532" i="218"/>
  <c r="D533" i="218"/>
  <c r="D534" i="218"/>
  <c r="D535" i="218"/>
  <c r="D536" i="218"/>
  <c r="D537" i="218"/>
  <c r="D538" i="218"/>
  <c r="D539" i="218"/>
  <c r="D540" i="218"/>
  <c r="D541" i="218"/>
  <c r="D542" i="218"/>
  <c r="D543" i="218"/>
  <c r="D544" i="218"/>
  <c r="D545" i="218"/>
  <c r="D546" i="218"/>
  <c r="D547" i="218"/>
  <c r="D548" i="218"/>
  <c r="D549" i="218"/>
  <c r="D550" i="218"/>
  <c r="D551" i="218"/>
  <c r="D552" i="218"/>
  <c r="D553" i="218"/>
  <c r="D554" i="218"/>
  <c r="D555" i="218"/>
  <c r="D556" i="218"/>
  <c r="D557" i="218"/>
  <c r="D558" i="218"/>
  <c r="D559" i="218"/>
  <c r="D560" i="218"/>
  <c r="D561" i="218"/>
  <c r="D562" i="218"/>
  <c r="D563" i="218"/>
  <c r="D564" i="218"/>
  <c r="D565" i="218"/>
  <c r="D566" i="218"/>
  <c r="D567" i="218"/>
  <c r="D568" i="218"/>
  <c r="D569" i="218"/>
  <c r="D570" i="218"/>
  <c r="D571" i="218"/>
  <c r="D572" i="218"/>
  <c r="D573" i="218"/>
  <c r="D574" i="218"/>
  <c r="D575" i="218"/>
  <c r="D576" i="218"/>
  <c r="D577" i="218"/>
  <c r="D578" i="218"/>
  <c r="D579" i="218"/>
  <c r="D580" i="218"/>
  <c r="D581" i="218"/>
  <c r="D582" i="218"/>
  <c r="D583" i="218"/>
  <c r="D584" i="218"/>
  <c r="D585" i="218"/>
  <c r="D586" i="218"/>
  <c r="D587" i="218"/>
  <c r="D588" i="218"/>
  <c r="D589" i="218"/>
  <c r="D590" i="218"/>
  <c r="D591" i="218"/>
  <c r="D592" i="218"/>
  <c r="D593" i="218"/>
  <c r="D594" i="218"/>
  <c r="D595" i="218"/>
  <c r="D596" i="218"/>
  <c r="D597" i="218"/>
  <c r="D598" i="218"/>
  <c r="D599" i="218"/>
  <c r="D600" i="218"/>
  <c r="D601" i="218"/>
  <c r="D602" i="218"/>
  <c r="D603" i="218"/>
  <c r="D604" i="218"/>
  <c r="D605" i="218"/>
  <c r="D606" i="218"/>
  <c r="D607" i="218"/>
  <c r="D608" i="218"/>
  <c r="D609" i="218"/>
  <c r="D610" i="218"/>
  <c r="D611" i="218"/>
  <c r="D612" i="218"/>
  <c r="D613" i="218"/>
  <c r="D614" i="218"/>
  <c r="D615" i="218"/>
  <c r="D616" i="218"/>
  <c r="D617" i="218"/>
  <c r="D618" i="218"/>
  <c r="D619" i="218"/>
  <c r="D620" i="218"/>
  <c r="D621" i="218"/>
  <c r="D622" i="218"/>
  <c r="D623" i="218"/>
  <c r="D624" i="218"/>
  <c r="D625" i="218"/>
  <c r="D626" i="218"/>
  <c r="D627" i="218"/>
  <c r="D628" i="218"/>
  <c r="D629" i="218"/>
  <c r="D630" i="218"/>
  <c r="D631" i="218"/>
  <c r="D632" i="218"/>
  <c r="D633" i="218"/>
  <c r="D634" i="218"/>
  <c r="D635" i="218"/>
  <c r="D636" i="218"/>
  <c r="D637" i="218"/>
  <c r="D638" i="218"/>
  <c r="D639" i="218"/>
  <c r="D640" i="218"/>
  <c r="D641" i="218"/>
  <c r="D642" i="218"/>
  <c r="D643" i="218"/>
  <c r="D644" i="218"/>
  <c r="D645" i="218"/>
  <c r="D646" i="218"/>
  <c r="D647" i="218"/>
  <c r="D648" i="218"/>
  <c r="D649" i="218"/>
  <c r="D650" i="218"/>
  <c r="D651" i="218"/>
  <c r="D652" i="218"/>
  <c r="D653" i="218"/>
  <c r="D654" i="218"/>
  <c r="D655" i="218"/>
  <c r="D656" i="218"/>
  <c r="D657" i="218"/>
  <c r="D658" i="218"/>
  <c r="D659" i="218"/>
  <c r="D660" i="218"/>
  <c r="D661" i="218"/>
  <c r="D662" i="218"/>
  <c r="D663" i="218"/>
  <c r="D664" i="218"/>
  <c r="D665" i="218"/>
  <c r="D666" i="218"/>
  <c r="D667" i="218"/>
  <c r="D668" i="218"/>
  <c r="D669" i="218"/>
  <c r="D670" i="218"/>
  <c r="D671" i="218"/>
  <c r="D672" i="218"/>
  <c r="D673" i="218"/>
  <c r="D674" i="218"/>
  <c r="D675" i="218"/>
  <c r="D676" i="218"/>
  <c r="D677" i="218"/>
  <c r="D678" i="218"/>
  <c r="D679" i="218"/>
  <c r="D680" i="218"/>
  <c r="D681" i="218"/>
  <c r="D682" i="218"/>
  <c r="D683" i="218"/>
  <c r="D684" i="218"/>
  <c r="D685" i="218"/>
  <c r="D686" i="218"/>
  <c r="D687" i="218"/>
  <c r="D688" i="218"/>
  <c r="D689" i="218"/>
  <c r="D690" i="218"/>
  <c r="D691" i="218"/>
  <c r="D692" i="218"/>
  <c r="D693" i="218"/>
  <c r="D694" i="218"/>
  <c r="D695" i="218"/>
  <c r="D696" i="218"/>
  <c r="D697" i="218"/>
  <c r="D698" i="218"/>
  <c r="D699" i="218"/>
  <c r="D700" i="218"/>
  <c r="D701" i="218"/>
  <c r="D702" i="218"/>
  <c r="D703" i="218"/>
  <c r="D704" i="218"/>
  <c r="D705" i="218"/>
  <c r="D706" i="218"/>
  <c r="D707" i="218"/>
  <c r="D708" i="218"/>
  <c r="D709" i="218"/>
  <c r="D710" i="218"/>
  <c r="D711" i="218"/>
  <c r="D712" i="218"/>
  <c r="D713" i="218"/>
  <c r="D714" i="218"/>
  <c r="D715" i="218"/>
  <c r="D716" i="218"/>
  <c r="D717" i="218"/>
  <c r="D718" i="218"/>
  <c r="D719" i="218"/>
  <c r="D720" i="218"/>
  <c r="D721" i="218"/>
  <c r="D722" i="218"/>
  <c r="D723" i="218"/>
  <c r="D724" i="218"/>
  <c r="D725" i="218"/>
  <c r="D726" i="218"/>
  <c r="D727" i="218"/>
  <c r="D728" i="218"/>
  <c r="D729" i="218"/>
  <c r="D730" i="218"/>
  <c r="D731" i="218"/>
  <c r="D732" i="218"/>
  <c r="D733" i="218"/>
  <c r="D734" i="218"/>
  <c r="D735" i="218"/>
  <c r="D736" i="218"/>
  <c r="D737" i="218"/>
  <c r="D738" i="218"/>
  <c r="D739" i="218"/>
  <c r="D740" i="218"/>
  <c r="D741" i="218"/>
  <c r="D742" i="218"/>
  <c r="D743" i="218"/>
  <c r="D744" i="218"/>
  <c r="D745" i="218"/>
  <c r="D746" i="218"/>
  <c r="D747" i="218"/>
  <c r="D748" i="218"/>
  <c r="D749" i="218"/>
  <c r="D750" i="218"/>
  <c r="D751" i="218"/>
  <c r="D752" i="218"/>
  <c r="D753" i="218"/>
  <c r="D754" i="218"/>
  <c r="D755" i="218"/>
  <c r="D756" i="218"/>
  <c r="D757" i="218"/>
  <c r="D758" i="218"/>
  <c r="D759" i="218"/>
  <c r="D760" i="218"/>
  <c r="D761" i="218"/>
  <c r="D762" i="218"/>
  <c r="D763" i="218"/>
  <c r="D764" i="218"/>
  <c r="D765" i="218"/>
  <c r="D766" i="218"/>
  <c r="D767" i="218"/>
  <c r="D768" i="218"/>
  <c r="D769" i="218"/>
  <c r="D770" i="218"/>
  <c r="D771" i="218"/>
  <c r="D772" i="218"/>
  <c r="D773" i="218"/>
  <c r="D774" i="218"/>
  <c r="D775" i="218"/>
  <c r="D776" i="218"/>
  <c r="D777" i="218"/>
  <c r="D778" i="218"/>
  <c r="D779" i="218"/>
  <c r="D780" i="218"/>
  <c r="D781" i="218"/>
  <c r="D782" i="218"/>
  <c r="D783" i="218"/>
  <c r="D784" i="218"/>
  <c r="D785" i="218"/>
  <c r="D786" i="218"/>
  <c r="D787" i="218"/>
  <c r="D788" i="218"/>
  <c r="D789" i="218"/>
  <c r="D790" i="218"/>
  <c r="D791" i="218"/>
  <c r="D792" i="218"/>
  <c r="D793" i="218"/>
  <c r="D794" i="218"/>
  <c r="D795" i="218"/>
  <c r="D796" i="218"/>
  <c r="D797" i="218"/>
  <c r="D798" i="218"/>
  <c r="D799" i="218"/>
  <c r="D800" i="218"/>
  <c r="D801" i="218"/>
  <c r="D802" i="218"/>
  <c r="D803" i="218"/>
  <c r="D804" i="218"/>
  <c r="D805" i="218"/>
  <c r="D806" i="218"/>
  <c r="D807" i="218"/>
  <c r="D808" i="218"/>
  <c r="D809" i="218"/>
  <c r="D810" i="218"/>
  <c r="D811" i="218"/>
  <c r="D812" i="218"/>
  <c r="D813" i="218"/>
  <c r="D814" i="218"/>
  <c r="D815" i="218"/>
  <c r="D816" i="218"/>
  <c r="D817" i="218"/>
  <c r="D818" i="218"/>
  <c r="D819" i="218"/>
  <c r="D820" i="218"/>
  <c r="D821" i="218"/>
  <c r="D822" i="218"/>
  <c r="D823" i="218"/>
  <c r="D824" i="218"/>
  <c r="D825" i="218"/>
  <c r="D826" i="218"/>
  <c r="D827" i="218"/>
  <c r="D828" i="218"/>
  <c r="D829" i="218"/>
  <c r="D830" i="218"/>
  <c r="D831" i="218"/>
  <c r="D832" i="218"/>
  <c r="D833" i="218"/>
  <c r="D834" i="218"/>
  <c r="D835" i="218"/>
  <c r="D836" i="218"/>
  <c r="D837" i="218"/>
  <c r="D838" i="218"/>
  <c r="D839" i="218"/>
  <c r="D840" i="218"/>
  <c r="D841" i="218"/>
  <c r="D842" i="218"/>
  <c r="D843" i="218"/>
  <c r="D844" i="218"/>
  <c r="D845" i="218"/>
  <c r="D846" i="218"/>
  <c r="D847" i="218"/>
  <c r="D848" i="218"/>
  <c r="D849" i="218"/>
  <c r="D850" i="218"/>
  <c r="D851" i="218"/>
  <c r="D852" i="218"/>
  <c r="D853" i="218"/>
  <c r="D854" i="218"/>
  <c r="D855" i="218"/>
  <c r="D856" i="218"/>
  <c r="D857" i="218"/>
  <c r="D858" i="218"/>
  <c r="D859" i="218"/>
  <c r="D860" i="218"/>
  <c r="D861" i="218"/>
  <c r="D862" i="218"/>
  <c r="D863" i="218"/>
  <c r="D864" i="218"/>
  <c r="D865" i="218"/>
  <c r="D866" i="218"/>
  <c r="D867" i="218"/>
  <c r="D868" i="218"/>
  <c r="D869" i="218"/>
  <c r="D870" i="218"/>
  <c r="D871" i="218"/>
  <c r="D872" i="218"/>
  <c r="D873" i="218"/>
  <c r="D874" i="218"/>
  <c r="D875" i="218"/>
  <c r="D876" i="218"/>
  <c r="D877" i="218"/>
  <c r="D878" i="218"/>
  <c r="D879" i="218"/>
  <c r="D880" i="218"/>
  <c r="D881" i="218"/>
  <c r="D882" i="218"/>
  <c r="D883" i="218"/>
  <c r="D884" i="218"/>
  <c r="D885" i="218"/>
  <c r="D886" i="218"/>
  <c r="D887" i="218"/>
  <c r="D888" i="218"/>
  <c r="D889" i="218"/>
  <c r="D890" i="218"/>
  <c r="D891" i="218"/>
  <c r="D892" i="218"/>
  <c r="D893" i="218"/>
  <c r="D894" i="218"/>
  <c r="D895" i="218"/>
  <c r="D896" i="218"/>
  <c r="D897" i="218"/>
  <c r="D898" i="218"/>
  <c r="D899" i="218"/>
  <c r="D900" i="218"/>
  <c r="D901" i="218"/>
  <c r="D902" i="218"/>
  <c r="D903" i="218"/>
  <c r="D904" i="218"/>
  <c r="D905" i="218"/>
  <c r="D906" i="218"/>
  <c r="D907" i="218"/>
  <c r="D908" i="218"/>
  <c r="D909" i="218"/>
  <c r="D910" i="218"/>
  <c r="D911" i="218"/>
  <c r="D912" i="218"/>
  <c r="D913" i="218"/>
  <c r="D914" i="218"/>
  <c r="D915" i="218"/>
  <c r="D916" i="218"/>
  <c r="D917" i="218"/>
  <c r="D918" i="218"/>
  <c r="D919" i="218"/>
  <c r="D920" i="218"/>
  <c r="D921" i="218"/>
  <c r="D922" i="218"/>
  <c r="D923" i="218"/>
  <c r="D924" i="218"/>
  <c r="D925" i="218"/>
  <c r="D926" i="218"/>
  <c r="D927" i="218"/>
  <c r="D928" i="218"/>
  <c r="D929" i="218"/>
  <c r="D930" i="218"/>
  <c r="D931" i="218"/>
  <c r="D932" i="218"/>
  <c r="D933" i="218"/>
  <c r="D934" i="218"/>
  <c r="D935" i="218"/>
  <c r="D936" i="218"/>
  <c r="D937" i="218"/>
  <c r="D938" i="218"/>
  <c r="D939" i="218"/>
  <c r="D940" i="218"/>
  <c r="D941" i="218"/>
  <c r="D942" i="218"/>
  <c r="D943" i="218"/>
  <c r="D944" i="218"/>
  <c r="D945" i="218"/>
  <c r="D946" i="218"/>
  <c r="D947" i="218"/>
  <c r="D948" i="218"/>
  <c r="D949" i="218"/>
  <c r="D950" i="218"/>
  <c r="D951" i="218"/>
  <c r="D952" i="218"/>
  <c r="D953" i="218"/>
  <c r="D954" i="218"/>
  <c r="D955" i="218"/>
  <c r="D956" i="218"/>
  <c r="D957" i="218"/>
  <c r="D958" i="218"/>
  <c r="D959" i="218"/>
  <c r="D960" i="218"/>
  <c r="D961" i="218"/>
  <c r="D962" i="218"/>
  <c r="D963" i="218"/>
  <c r="D964" i="218"/>
  <c r="D965" i="218"/>
  <c r="D966" i="218"/>
  <c r="D967" i="218"/>
  <c r="D968" i="218"/>
  <c r="D969" i="218"/>
  <c r="D970" i="218"/>
  <c r="D971" i="218"/>
  <c r="D972" i="218"/>
  <c r="D973" i="218"/>
  <c r="D974" i="218"/>
  <c r="D975" i="218"/>
  <c r="D976" i="218"/>
  <c r="D977" i="218"/>
  <c r="D978" i="218"/>
  <c r="D979" i="218"/>
  <c r="D980" i="218"/>
  <c r="D981" i="218"/>
  <c r="D982" i="218"/>
  <c r="D983" i="218"/>
  <c r="D984" i="218"/>
  <c r="D985" i="218"/>
  <c r="D986" i="218"/>
  <c r="D987" i="218"/>
  <c r="D988" i="218"/>
  <c r="D989" i="218"/>
  <c r="D990" i="218"/>
  <c r="D991" i="218"/>
  <c r="D992" i="218"/>
  <c r="D993" i="218"/>
  <c r="D994" i="218"/>
  <c r="D995" i="218"/>
  <c r="D996" i="218"/>
  <c r="D997" i="218"/>
  <c r="D998" i="218"/>
  <c r="D999" i="218"/>
  <c r="D1000" i="218"/>
  <c r="D1001" i="218"/>
  <c r="D1002" i="218"/>
  <c r="D1003" i="218"/>
  <c r="D1004" i="218"/>
  <c r="D1005" i="218"/>
  <c r="D1006" i="218"/>
  <c r="D1007" i="218"/>
  <c r="D1008" i="218"/>
  <c r="D1009" i="218"/>
  <c r="D1010" i="218"/>
  <c r="D1011" i="218"/>
  <c r="D1012" i="218"/>
  <c r="D1013" i="218"/>
  <c r="D1014" i="218"/>
  <c r="D1015" i="218"/>
  <c r="D1016" i="218"/>
  <c r="D1017" i="218"/>
  <c r="D1018" i="218"/>
  <c r="D1019" i="218"/>
  <c r="D1020" i="218"/>
  <c r="D1021" i="218"/>
  <c r="D1022" i="218"/>
  <c r="D1023" i="218"/>
  <c r="D1024" i="218"/>
  <c r="D1025" i="218"/>
  <c r="D1026" i="218"/>
  <c r="D1027" i="218"/>
  <c r="D1028" i="218"/>
  <c r="D1029" i="218"/>
  <c r="D1030" i="218"/>
  <c r="D1031" i="218"/>
  <c r="D1032" i="218"/>
  <c r="B34" i="218"/>
  <c r="B35" i="218"/>
  <c r="B36" i="218"/>
  <c r="B37" i="218"/>
  <c r="B38" i="218"/>
  <c r="B39" i="218"/>
  <c r="B40" i="218"/>
  <c r="B41" i="218"/>
  <c r="B42" i="218"/>
  <c r="B43" i="218"/>
  <c r="B44" i="218"/>
  <c r="B45" i="218"/>
  <c r="B46" i="218"/>
  <c r="B47" i="218"/>
  <c r="B48" i="218"/>
  <c r="B49" i="218"/>
  <c r="B50" i="218"/>
  <c r="B51" i="218"/>
  <c r="B52" i="218"/>
  <c r="B53" i="218"/>
  <c r="B54" i="218"/>
  <c r="B55" i="218"/>
  <c r="B56" i="218"/>
  <c r="B57" i="218"/>
  <c r="B58" i="218"/>
  <c r="B59" i="218"/>
  <c r="B60" i="218"/>
  <c r="B61" i="218"/>
  <c r="B62" i="218"/>
  <c r="B63" i="218"/>
  <c r="B64" i="218"/>
  <c r="B65" i="218"/>
  <c r="B66" i="218"/>
  <c r="B67" i="218"/>
  <c r="B68" i="218"/>
  <c r="B69" i="218"/>
  <c r="B70" i="218"/>
  <c r="B71" i="218"/>
  <c r="B72" i="218"/>
  <c r="B73" i="218"/>
  <c r="B74" i="218"/>
  <c r="B75" i="218"/>
  <c r="B76" i="218"/>
  <c r="B77" i="218"/>
  <c r="B78" i="218"/>
  <c r="B79" i="218"/>
  <c r="B80" i="218"/>
  <c r="B81" i="218"/>
  <c r="B82" i="218"/>
  <c r="B83" i="218"/>
  <c r="B84" i="218"/>
  <c r="B85" i="218"/>
  <c r="B86" i="218"/>
  <c r="B87" i="218"/>
  <c r="B88" i="218"/>
  <c r="B89" i="218"/>
  <c r="B90" i="218"/>
  <c r="B91" i="218"/>
  <c r="B92" i="218"/>
  <c r="B93" i="218"/>
  <c r="B94" i="218"/>
  <c r="B95" i="218"/>
  <c r="B96" i="218"/>
  <c r="B97" i="218"/>
  <c r="B98" i="218"/>
  <c r="B99" i="218"/>
  <c r="B100" i="218"/>
  <c r="B101" i="218"/>
  <c r="B102" i="218"/>
  <c r="B103" i="218"/>
  <c r="B104" i="218"/>
  <c r="B105" i="218"/>
  <c r="B106" i="218"/>
  <c r="B107" i="218"/>
  <c r="B108" i="218"/>
  <c r="B109" i="218"/>
  <c r="B110" i="218"/>
  <c r="B111" i="218"/>
  <c r="B112" i="218"/>
  <c r="B113" i="218"/>
  <c r="B114" i="218"/>
  <c r="B115" i="218"/>
  <c r="B116" i="218"/>
  <c r="B117" i="218"/>
  <c r="B118" i="218"/>
  <c r="B119" i="218"/>
  <c r="B120" i="218"/>
  <c r="B121" i="218"/>
  <c r="B122" i="218"/>
  <c r="B123" i="218"/>
  <c r="B124" i="218"/>
  <c r="B125" i="218"/>
  <c r="B126" i="218"/>
  <c r="B127" i="218"/>
  <c r="B128" i="218"/>
  <c r="B129" i="218"/>
  <c r="B130" i="218"/>
  <c r="B131" i="218"/>
  <c r="B132" i="218"/>
  <c r="B133" i="218"/>
  <c r="B134" i="218"/>
  <c r="B135" i="218"/>
  <c r="B136" i="218"/>
  <c r="B137" i="218"/>
  <c r="B138" i="218"/>
  <c r="B139" i="218"/>
  <c r="B140" i="218"/>
  <c r="B141" i="218"/>
  <c r="B142" i="218"/>
  <c r="B143" i="218"/>
  <c r="B144" i="218"/>
  <c r="B145" i="218"/>
  <c r="B146" i="218"/>
  <c r="B147" i="218"/>
  <c r="B148" i="218"/>
  <c r="B149" i="218"/>
  <c r="B150" i="218"/>
  <c r="B151" i="218"/>
  <c r="B152" i="218"/>
  <c r="B153" i="218"/>
  <c r="B154" i="218"/>
  <c r="B155" i="218"/>
  <c r="B156" i="218"/>
  <c r="B157" i="218"/>
  <c r="B158" i="218"/>
  <c r="B159" i="218"/>
  <c r="B160" i="218"/>
  <c r="B161" i="218"/>
  <c r="B162" i="218"/>
  <c r="B163" i="218"/>
  <c r="B164" i="218"/>
  <c r="B165" i="218"/>
  <c r="B166" i="218"/>
  <c r="B167" i="218"/>
  <c r="B168" i="218"/>
  <c r="B169" i="218"/>
  <c r="B170" i="218"/>
  <c r="B171" i="218"/>
  <c r="B172" i="218"/>
  <c r="B173" i="218"/>
  <c r="B174" i="218"/>
  <c r="B175" i="218"/>
  <c r="B176" i="218"/>
  <c r="B177" i="218"/>
  <c r="B178" i="218"/>
  <c r="B179" i="218"/>
  <c r="B180" i="218"/>
  <c r="B181" i="218"/>
  <c r="B182" i="218"/>
  <c r="B183" i="218"/>
  <c r="B184" i="218"/>
  <c r="B185" i="218"/>
  <c r="B186" i="218"/>
  <c r="B187" i="218"/>
  <c r="B188" i="218"/>
  <c r="B189" i="218"/>
  <c r="B190" i="218"/>
  <c r="B191" i="218"/>
  <c r="B192" i="218"/>
  <c r="B193" i="218"/>
  <c r="B194" i="218"/>
  <c r="B195" i="218"/>
  <c r="B196" i="218"/>
  <c r="B197" i="218"/>
  <c r="B198" i="218"/>
  <c r="B199" i="218"/>
  <c r="B200" i="218"/>
  <c r="B201" i="218"/>
  <c r="B202" i="218"/>
  <c r="B203" i="218"/>
  <c r="B204" i="218"/>
  <c r="B205" i="218"/>
  <c r="B206" i="218"/>
  <c r="B207" i="218"/>
  <c r="B208" i="218"/>
  <c r="B209" i="218"/>
  <c r="B210" i="218"/>
  <c r="B211" i="218"/>
  <c r="B212" i="218"/>
  <c r="B213" i="218"/>
  <c r="B214" i="218"/>
  <c r="B215" i="218"/>
  <c r="B216" i="218"/>
  <c r="B217" i="218"/>
  <c r="B218" i="218"/>
  <c r="B219" i="218"/>
  <c r="B220" i="218"/>
  <c r="B221" i="218"/>
  <c r="B222" i="218"/>
  <c r="B223" i="218"/>
  <c r="B224" i="218"/>
  <c r="B225" i="218"/>
  <c r="B226" i="218"/>
  <c r="B227" i="218"/>
  <c r="B228" i="218"/>
  <c r="B229" i="218"/>
  <c r="B230" i="218"/>
  <c r="B231" i="218"/>
  <c r="B232" i="218"/>
  <c r="B233" i="218"/>
  <c r="B234" i="218"/>
  <c r="B235" i="218"/>
  <c r="B236" i="218"/>
  <c r="B237" i="218"/>
  <c r="B238" i="218"/>
  <c r="B239" i="218"/>
  <c r="B240" i="218"/>
  <c r="B241" i="218"/>
  <c r="B242" i="218"/>
  <c r="B243" i="218"/>
  <c r="B244" i="218"/>
  <c r="B245" i="218"/>
  <c r="B246" i="218"/>
  <c r="B247" i="218"/>
  <c r="B248" i="218"/>
  <c r="B249" i="218"/>
  <c r="B250" i="218"/>
  <c r="B251" i="218"/>
  <c r="B252" i="218"/>
  <c r="B253" i="218"/>
  <c r="B254" i="218"/>
  <c r="B255" i="218"/>
  <c r="B256" i="218"/>
  <c r="B257" i="218"/>
  <c r="B258" i="218"/>
  <c r="B259" i="218"/>
  <c r="B260" i="218"/>
  <c r="B261" i="218"/>
  <c r="B262" i="218"/>
  <c r="B263" i="218"/>
  <c r="B264" i="218"/>
  <c r="B265" i="218"/>
  <c r="B266" i="218"/>
  <c r="B267" i="218"/>
  <c r="B268" i="218"/>
  <c r="B269" i="218"/>
  <c r="B270" i="218"/>
  <c r="B271" i="218"/>
  <c r="B272" i="218"/>
  <c r="B273" i="218"/>
  <c r="B274" i="218"/>
  <c r="B275" i="218"/>
  <c r="B276" i="218"/>
  <c r="B277" i="218"/>
  <c r="B278" i="218"/>
  <c r="B279" i="218"/>
  <c r="B280" i="218"/>
  <c r="B281" i="218"/>
  <c r="B282" i="218"/>
  <c r="B283" i="218"/>
  <c r="B284" i="218"/>
  <c r="B285" i="218"/>
  <c r="B286" i="218"/>
  <c r="B287" i="218"/>
  <c r="B288" i="218"/>
  <c r="B289" i="218"/>
  <c r="B290" i="218"/>
  <c r="B291" i="218"/>
  <c r="B292" i="218"/>
  <c r="B293" i="218"/>
  <c r="B294" i="218"/>
  <c r="B295" i="218"/>
  <c r="B296" i="218"/>
  <c r="B297" i="218"/>
  <c r="B298" i="218"/>
  <c r="B299" i="218"/>
  <c r="B300" i="218"/>
  <c r="B301" i="218"/>
  <c r="B302" i="218"/>
  <c r="B303" i="218"/>
  <c r="B304" i="218"/>
  <c r="B305" i="218"/>
  <c r="B306" i="218"/>
  <c r="B307" i="218"/>
  <c r="B308" i="218"/>
  <c r="B309" i="218"/>
  <c r="B310" i="218"/>
  <c r="B311" i="218"/>
  <c r="B312" i="218"/>
  <c r="B313" i="218"/>
  <c r="B314" i="218"/>
  <c r="B315" i="218"/>
  <c r="B316" i="218"/>
  <c r="B317" i="218"/>
  <c r="B318" i="218"/>
  <c r="B319" i="218"/>
  <c r="B320" i="218"/>
  <c r="B321" i="218"/>
  <c r="B322" i="218"/>
  <c r="B323" i="218"/>
  <c r="B324" i="218"/>
  <c r="B325" i="218"/>
  <c r="B326" i="218"/>
  <c r="B327" i="218"/>
  <c r="B328" i="218"/>
  <c r="B329" i="218"/>
  <c r="B330" i="218"/>
  <c r="B331" i="218"/>
  <c r="B332" i="218"/>
  <c r="B333" i="218"/>
  <c r="B334" i="218"/>
  <c r="B335" i="218"/>
  <c r="B336" i="218"/>
  <c r="B337" i="218"/>
  <c r="B338" i="218"/>
  <c r="B339" i="218"/>
  <c r="B340" i="218"/>
  <c r="B341" i="218"/>
  <c r="B342" i="218"/>
  <c r="B343" i="218"/>
  <c r="B344" i="218"/>
  <c r="B345" i="218"/>
  <c r="B346" i="218"/>
  <c r="B347" i="218"/>
  <c r="B348" i="218"/>
  <c r="B349" i="218"/>
  <c r="B350" i="218"/>
  <c r="B351" i="218"/>
  <c r="B352" i="218"/>
  <c r="B353" i="218"/>
  <c r="B354" i="218"/>
  <c r="B355" i="218"/>
  <c r="B356" i="218"/>
  <c r="B357" i="218"/>
  <c r="B358" i="218"/>
  <c r="B359" i="218"/>
  <c r="B360" i="218"/>
  <c r="B361" i="218"/>
  <c r="B362" i="218"/>
  <c r="B363" i="218"/>
  <c r="B364" i="218"/>
  <c r="B365" i="218"/>
  <c r="B366" i="218"/>
  <c r="B367" i="218"/>
  <c r="B368" i="218"/>
  <c r="B369" i="218"/>
  <c r="B370" i="218"/>
  <c r="B371" i="218"/>
  <c r="B372" i="218"/>
  <c r="B373" i="218"/>
  <c r="B374" i="218"/>
  <c r="B375" i="218"/>
  <c r="B376" i="218"/>
  <c r="B377" i="218"/>
  <c r="B378" i="218"/>
  <c r="B379" i="218"/>
  <c r="B380" i="218"/>
  <c r="B381" i="218"/>
  <c r="B382" i="218"/>
  <c r="B383" i="218"/>
  <c r="B384" i="218"/>
  <c r="B385" i="218"/>
  <c r="B386" i="218"/>
  <c r="B387" i="218"/>
  <c r="B388" i="218"/>
  <c r="B389" i="218"/>
  <c r="B390" i="218"/>
  <c r="B391" i="218"/>
  <c r="B392" i="218"/>
  <c r="B393" i="218"/>
  <c r="B394" i="218"/>
  <c r="B395" i="218"/>
  <c r="B396" i="218"/>
  <c r="B397" i="218"/>
  <c r="B398" i="218"/>
  <c r="B399" i="218"/>
  <c r="B400" i="218"/>
  <c r="B401" i="218"/>
  <c r="B402" i="218"/>
  <c r="B403" i="218"/>
  <c r="B404" i="218"/>
  <c r="B405" i="218"/>
  <c r="B406" i="218"/>
  <c r="B407" i="218"/>
  <c r="B408" i="218"/>
  <c r="B409" i="218"/>
  <c r="B410" i="218"/>
  <c r="B411" i="218"/>
  <c r="B412" i="218"/>
  <c r="B413" i="218"/>
  <c r="B414" i="218"/>
  <c r="B415" i="218"/>
  <c r="B416" i="218"/>
  <c r="B417" i="218"/>
  <c r="B418" i="218"/>
  <c r="B419" i="218"/>
  <c r="B420" i="218"/>
  <c r="B421" i="218"/>
  <c r="B422" i="218"/>
  <c r="B423" i="218"/>
  <c r="B424" i="218"/>
  <c r="B425" i="218"/>
  <c r="B426" i="218"/>
  <c r="B427" i="218"/>
  <c r="B428" i="218"/>
  <c r="B429" i="218"/>
  <c r="B430" i="218"/>
  <c r="B431" i="218"/>
  <c r="B432" i="218"/>
  <c r="B433" i="218"/>
  <c r="B434" i="218"/>
  <c r="B435" i="218"/>
  <c r="B436" i="218"/>
  <c r="B437" i="218"/>
  <c r="B438" i="218"/>
  <c r="B439" i="218"/>
  <c r="B440" i="218"/>
  <c r="B441" i="218"/>
  <c r="B442" i="218"/>
  <c r="B443" i="218"/>
  <c r="B444" i="218"/>
  <c r="B445" i="218"/>
  <c r="B446" i="218"/>
  <c r="B447" i="218"/>
  <c r="B448" i="218"/>
  <c r="B449" i="218"/>
  <c r="B450" i="218"/>
  <c r="B451" i="218"/>
  <c r="B452" i="218"/>
  <c r="B453" i="218"/>
  <c r="B454" i="218"/>
  <c r="B455" i="218"/>
  <c r="B456" i="218"/>
  <c r="B457" i="218"/>
  <c r="B458" i="218"/>
  <c r="B459" i="218"/>
  <c r="B460" i="218"/>
  <c r="B461" i="218"/>
  <c r="B462" i="218"/>
  <c r="B463" i="218"/>
  <c r="B464" i="218"/>
  <c r="B465" i="218"/>
  <c r="B466" i="218"/>
  <c r="B467" i="218"/>
  <c r="B468" i="218"/>
  <c r="B469" i="218"/>
  <c r="B470" i="218"/>
  <c r="B471" i="218"/>
  <c r="B472" i="218"/>
  <c r="B473" i="218"/>
  <c r="B474" i="218"/>
  <c r="B475" i="218"/>
  <c r="B476" i="218"/>
  <c r="B477" i="218"/>
  <c r="B478" i="218"/>
  <c r="B479" i="218"/>
  <c r="B480" i="218"/>
  <c r="B481" i="218"/>
  <c r="B482" i="218"/>
  <c r="B483" i="218"/>
  <c r="B484" i="218"/>
  <c r="B485" i="218"/>
  <c r="B486" i="218"/>
  <c r="B487" i="218"/>
  <c r="B488" i="218"/>
  <c r="B489" i="218"/>
  <c r="B490" i="218"/>
  <c r="B491" i="218"/>
  <c r="B492" i="218"/>
  <c r="B493" i="218"/>
  <c r="B494" i="218"/>
  <c r="B495" i="218"/>
  <c r="B496" i="218"/>
  <c r="B497" i="218"/>
  <c r="B498" i="218"/>
  <c r="B499" i="218"/>
  <c r="B500" i="218"/>
  <c r="B501" i="218"/>
  <c r="B502" i="218"/>
  <c r="B503" i="218"/>
  <c r="B504" i="218"/>
  <c r="B505" i="218"/>
  <c r="B506" i="218"/>
  <c r="B507" i="218"/>
  <c r="B508" i="218"/>
  <c r="B509" i="218"/>
  <c r="B510" i="218"/>
  <c r="B511" i="218"/>
  <c r="B512" i="218"/>
  <c r="B513" i="218"/>
  <c r="B514" i="218"/>
  <c r="B515" i="218"/>
  <c r="B516" i="218"/>
  <c r="B517" i="218"/>
  <c r="B518" i="218"/>
  <c r="B519" i="218"/>
  <c r="B520" i="218"/>
  <c r="B521" i="218"/>
  <c r="B522" i="218"/>
  <c r="B523" i="218"/>
  <c r="B524" i="218"/>
  <c r="B525" i="218"/>
  <c r="B526" i="218"/>
  <c r="B527" i="218"/>
  <c r="B528" i="218"/>
  <c r="B529" i="218"/>
  <c r="B530" i="218"/>
  <c r="B531" i="218"/>
  <c r="B532" i="218"/>
  <c r="B533" i="218"/>
  <c r="B534" i="218"/>
  <c r="B535" i="218"/>
  <c r="B536" i="218"/>
  <c r="B537" i="218"/>
  <c r="B538" i="218"/>
  <c r="B539" i="218"/>
  <c r="B540" i="218"/>
  <c r="B541" i="218"/>
  <c r="B542" i="218"/>
  <c r="B543" i="218"/>
  <c r="B544" i="218"/>
  <c r="B545" i="218"/>
  <c r="B546" i="218"/>
  <c r="B547" i="218"/>
  <c r="B548" i="218"/>
  <c r="B549" i="218"/>
  <c r="B550" i="218"/>
  <c r="B551" i="218"/>
  <c r="B552" i="218"/>
  <c r="B553" i="218"/>
  <c r="B554" i="218"/>
  <c r="B555" i="218"/>
  <c r="B556" i="218"/>
  <c r="B557" i="218"/>
  <c r="B558" i="218"/>
  <c r="B559" i="218"/>
  <c r="B560" i="218"/>
  <c r="B561" i="218"/>
  <c r="B562" i="218"/>
  <c r="B563" i="218"/>
  <c r="B564" i="218"/>
  <c r="B565" i="218"/>
  <c r="B566" i="218"/>
  <c r="B567" i="218"/>
  <c r="B568" i="218"/>
  <c r="B569" i="218"/>
  <c r="B570" i="218"/>
  <c r="B571" i="218"/>
  <c r="B572" i="218"/>
  <c r="B573" i="218"/>
  <c r="B574" i="218"/>
  <c r="B575" i="218"/>
  <c r="B576" i="218"/>
  <c r="B577" i="218"/>
  <c r="B578" i="218"/>
  <c r="B579" i="218"/>
  <c r="B580" i="218"/>
  <c r="B581" i="218"/>
  <c r="B582" i="218"/>
  <c r="B583" i="218"/>
  <c r="B584" i="218"/>
  <c r="B585" i="218"/>
  <c r="B586" i="218"/>
  <c r="B587" i="218"/>
  <c r="B588" i="218"/>
  <c r="B589" i="218"/>
  <c r="B590" i="218"/>
  <c r="B591" i="218"/>
  <c r="B592" i="218"/>
  <c r="B593" i="218"/>
  <c r="B594" i="218"/>
  <c r="B595" i="218"/>
  <c r="B596" i="218"/>
  <c r="B597" i="218"/>
  <c r="B598" i="218"/>
  <c r="B599" i="218"/>
  <c r="B600" i="218"/>
  <c r="B601" i="218"/>
  <c r="B602" i="218"/>
  <c r="B603" i="218"/>
  <c r="B604" i="218"/>
  <c r="B605" i="218"/>
  <c r="B606" i="218"/>
  <c r="B607" i="218"/>
  <c r="B608" i="218"/>
  <c r="B609" i="218"/>
  <c r="B610" i="218"/>
  <c r="B611" i="218"/>
  <c r="B612" i="218"/>
  <c r="B613" i="218"/>
  <c r="B614" i="218"/>
  <c r="B615" i="218"/>
  <c r="B616" i="218"/>
  <c r="B617" i="218"/>
  <c r="B618" i="218"/>
  <c r="B619" i="218"/>
  <c r="B620" i="218"/>
  <c r="B621" i="218"/>
  <c r="B622" i="218"/>
  <c r="B623" i="218"/>
  <c r="B624" i="218"/>
  <c r="B625" i="218"/>
  <c r="B626" i="218"/>
  <c r="B627" i="218"/>
  <c r="B628" i="218"/>
  <c r="B629" i="218"/>
  <c r="B630" i="218"/>
  <c r="B631" i="218"/>
  <c r="B632" i="218"/>
  <c r="B633" i="218"/>
  <c r="B634" i="218"/>
  <c r="B635" i="218"/>
  <c r="B636" i="218"/>
  <c r="B637" i="218"/>
  <c r="B638" i="218"/>
  <c r="B639" i="218"/>
  <c r="B640" i="218"/>
  <c r="B641" i="218"/>
  <c r="B642" i="218"/>
  <c r="B643" i="218"/>
  <c r="B644" i="218"/>
  <c r="B645" i="218"/>
  <c r="B646" i="218"/>
  <c r="B647" i="218"/>
  <c r="B648" i="218"/>
  <c r="B649" i="218"/>
  <c r="B650" i="218"/>
  <c r="B651" i="218"/>
  <c r="B652" i="218"/>
  <c r="B653" i="218"/>
  <c r="B654" i="218"/>
  <c r="B655" i="218"/>
  <c r="B656" i="218"/>
  <c r="B657" i="218"/>
  <c r="B658" i="218"/>
  <c r="B659" i="218"/>
  <c r="B660" i="218"/>
  <c r="B661" i="218"/>
  <c r="B662" i="218"/>
  <c r="B663" i="218"/>
  <c r="B664" i="218"/>
  <c r="B665" i="218"/>
  <c r="B666" i="218"/>
  <c r="B667" i="218"/>
  <c r="B668" i="218"/>
  <c r="B669" i="218"/>
  <c r="B670" i="218"/>
  <c r="B671" i="218"/>
  <c r="B672" i="218"/>
  <c r="B673" i="218"/>
  <c r="B674" i="218"/>
  <c r="B675" i="218"/>
  <c r="B676" i="218"/>
  <c r="B677" i="218"/>
  <c r="B678" i="218"/>
  <c r="B679" i="218"/>
  <c r="B680" i="218"/>
  <c r="B681" i="218"/>
  <c r="B682" i="218"/>
  <c r="B683" i="218"/>
  <c r="B684" i="218"/>
  <c r="B685" i="218"/>
  <c r="B686" i="218"/>
  <c r="B687" i="218"/>
  <c r="B688" i="218"/>
  <c r="B689" i="218"/>
  <c r="B690" i="218"/>
  <c r="B691" i="218"/>
  <c r="B692" i="218"/>
  <c r="B693" i="218"/>
  <c r="B694" i="218"/>
  <c r="B695" i="218"/>
  <c r="B696" i="218"/>
  <c r="B697" i="218"/>
  <c r="B698" i="218"/>
  <c r="B699" i="218"/>
  <c r="B700" i="218"/>
  <c r="B701" i="218"/>
  <c r="B702" i="218"/>
  <c r="B703" i="218"/>
  <c r="B704" i="218"/>
  <c r="B705" i="218"/>
  <c r="B706" i="218"/>
  <c r="B707" i="218"/>
  <c r="B708" i="218"/>
  <c r="B709" i="218"/>
  <c r="B710" i="218"/>
  <c r="B711" i="218"/>
  <c r="B712" i="218"/>
  <c r="B713" i="218"/>
  <c r="B714" i="218"/>
  <c r="B715" i="218"/>
  <c r="B716" i="218"/>
  <c r="B717" i="218"/>
  <c r="B718" i="218"/>
  <c r="B719" i="218"/>
  <c r="B720" i="218"/>
  <c r="B721" i="218"/>
  <c r="B722" i="218"/>
  <c r="B723" i="218"/>
  <c r="B724" i="218"/>
  <c r="B725" i="218"/>
  <c r="B726" i="218"/>
  <c r="B727" i="218"/>
  <c r="B728" i="218"/>
  <c r="B729" i="218"/>
  <c r="B730" i="218"/>
  <c r="B731" i="218"/>
  <c r="B732" i="218"/>
  <c r="B733" i="218"/>
  <c r="B734" i="218"/>
  <c r="B735" i="218"/>
  <c r="B736" i="218"/>
  <c r="B737" i="218"/>
  <c r="B738" i="218"/>
  <c r="B739" i="218"/>
  <c r="B740" i="218"/>
  <c r="B741" i="218"/>
  <c r="B742" i="218"/>
  <c r="B743" i="218"/>
  <c r="B744" i="218"/>
  <c r="B745" i="218"/>
  <c r="B746" i="218"/>
  <c r="B747" i="218"/>
  <c r="B748" i="218"/>
  <c r="B749" i="218"/>
  <c r="B750" i="218"/>
  <c r="B751" i="218"/>
  <c r="B752" i="218"/>
  <c r="B753" i="218"/>
  <c r="B754" i="218"/>
  <c r="B755" i="218"/>
  <c r="B756" i="218"/>
  <c r="B757" i="218"/>
  <c r="B758" i="218"/>
  <c r="B759" i="218"/>
  <c r="B760" i="218"/>
  <c r="B761" i="218"/>
  <c r="B762" i="218"/>
  <c r="B763" i="218"/>
  <c r="B764" i="218"/>
  <c r="B765" i="218"/>
  <c r="B766" i="218"/>
  <c r="B767" i="218"/>
  <c r="B768" i="218"/>
  <c r="B769" i="218"/>
  <c r="B770" i="218"/>
  <c r="B771" i="218"/>
  <c r="B772" i="218"/>
  <c r="B773" i="218"/>
  <c r="B774" i="218"/>
  <c r="B775" i="218"/>
  <c r="B776" i="218"/>
  <c r="B777" i="218"/>
  <c r="B778" i="218"/>
  <c r="B779" i="218"/>
  <c r="B780" i="218"/>
  <c r="B781" i="218"/>
  <c r="B782" i="218"/>
  <c r="B783" i="218"/>
  <c r="B784" i="218"/>
  <c r="B785" i="218"/>
  <c r="B786" i="218"/>
  <c r="B787" i="218"/>
  <c r="B788" i="218"/>
  <c r="B789" i="218"/>
  <c r="B790" i="218"/>
  <c r="B791" i="218"/>
  <c r="B792" i="218"/>
  <c r="B793" i="218"/>
  <c r="B794" i="218"/>
  <c r="B795" i="218"/>
  <c r="B796" i="218"/>
  <c r="B797" i="218"/>
  <c r="B798" i="218"/>
  <c r="B799" i="218"/>
  <c r="B800" i="218"/>
  <c r="B801" i="218"/>
  <c r="B802" i="218"/>
  <c r="B803" i="218"/>
  <c r="B804" i="218"/>
  <c r="B805" i="218"/>
  <c r="B806" i="218"/>
  <c r="B807" i="218"/>
  <c r="B808" i="218"/>
  <c r="B809" i="218"/>
  <c r="B810" i="218"/>
  <c r="B811" i="218"/>
  <c r="B812" i="218"/>
  <c r="B813" i="218"/>
  <c r="B814" i="218"/>
  <c r="B815" i="218"/>
  <c r="B816" i="218"/>
  <c r="B817" i="218"/>
  <c r="B818" i="218"/>
  <c r="B819" i="218"/>
  <c r="B820" i="218"/>
  <c r="B821" i="218"/>
  <c r="B822" i="218"/>
  <c r="B823" i="218"/>
  <c r="B824" i="218"/>
  <c r="B825" i="218"/>
  <c r="B826" i="218"/>
  <c r="B827" i="218"/>
  <c r="B828" i="218"/>
  <c r="B829" i="218"/>
  <c r="B830" i="218"/>
  <c r="B831" i="218"/>
  <c r="B832" i="218"/>
  <c r="B833" i="218"/>
  <c r="B834" i="218"/>
  <c r="B835" i="218"/>
  <c r="B836" i="218"/>
  <c r="B837" i="218"/>
  <c r="B838" i="218"/>
  <c r="B839" i="218"/>
  <c r="B840" i="218"/>
  <c r="B841" i="218"/>
  <c r="B842" i="218"/>
  <c r="B843" i="218"/>
  <c r="B844" i="218"/>
  <c r="B845" i="218"/>
  <c r="B846" i="218"/>
  <c r="B847" i="218"/>
  <c r="B848" i="218"/>
  <c r="B849" i="218"/>
  <c r="B850" i="218"/>
  <c r="B851" i="218"/>
  <c r="B852" i="218"/>
  <c r="B853" i="218"/>
  <c r="B854" i="218"/>
  <c r="B855" i="218"/>
  <c r="B856" i="218"/>
  <c r="B857" i="218"/>
  <c r="B858" i="218"/>
  <c r="B859" i="218"/>
  <c r="B860" i="218"/>
  <c r="B861" i="218"/>
  <c r="B862" i="218"/>
  <c r="B863" i="218"/>
  <c r="B864" i="218"/>
  <c r="B865" i="218"/>
  <c r="B866" i="218"/>
  <c r="B867" i="218"/>
  <c r="B868" i="218"/>
  <c r="B869" i="218"/>
  <c r="B870" i="218"/>
  <c r="B871" i="218"/>
  <c r="B872" i="218"/>
  <c r="B873" i="218"/>
  <c r="B874" i="218"/>
  <c r="B875" i="218"/>
  <c r="B876" i="218"/>
  <c r="B877" i="218"/>
  <c r="B878" i="218"/>
  <c r="B879" i="218"/>
  <c r="B880" i="218"/>
  <c r="B881" i="218"/>
  <c r="B882" i="218"/>
  <c r="B883" i="218"/>
  <c r="B884" i="218"/>
  <c r="B885" i="218"/>
  <c r="B886" i="218"/>
  <c r="B887" i="218"/>
  <c r="B888" i="218"/>
  <c r="B889" i="218"/>
  <c r="B890" i="218"/>
  <c r="B891" i="218"/>
  <c r="B892" i="218"/>
  <c r="B893" i="218"/>
  <c r="B894" i="218"/>
  <c r="B895" i="218"/>
  <c r="B896" i="218"/>
  <c r="B897" i="218"/>
  <c r="B898" i="218"/>
  <c r="B899" i="218"/>
  <c r="B900" i="218"/>
  <c r="B901" i="218"/>
  <c r="B902" i="218"/>
  <c r="B903" i="218"/>
  <c r="B904" i="218"/>
  <c r="B905" i="218"/>
  <c r="B906" i="218"/>
  <c r="B907" i="218"/>
  <c r="B908" i="218"/>
  <c r="B909" i="218"/>
  <c r="B910" i="218"/>
  <c r="B911" i="218"/>
  <c r="B912" i="218"/>
  <c r="B913" i="218"/>
  <c r="B914" i="218"/>
  <c r="B915" i="218"/>
  <c r="B916" i="218"/>
  <c r="B917" i="218"/>
  <c r="B918" i="218"/>
  <c r="B919" i="218"/>
  <c r="B920" i="218"/>
  <c r="B921" i="218"/>
  <c r="B922" i="218"/>
  <c r="B923" i="218"/>
  <c r="B924" i="218"/>
  <c r="B925" i="218"/>
  <c r="B926" i="218"/>
  <c r="B927" i="218"/>
  <c r="B928" i="218"/>
  <c r="B929" i="218"/>
  <c r="B930" i="218"/>
  <c r="B931" i="218"/>
  <c r="B932" i="218"/>
  <c r="B933" i="218"/>
  <c r="B934" i="218"/>
  <c r="B935" i="218"/>
  <c r="B936" i="218"/>
  <c r="B937" i="218"/>
  <c r="B938" i="218"/>
  <c r="B939" i="218"/>
  <c r="B940" i="218"/>
  <c r="B941" i="218"/>
  <c r="B942" i="218"/>
  <c r="B943" i="218"/>
  <c r="B944" i="218"/>
  <c r="B945" i="218"/>
  <c r="B946" i="218"/>
  <c r="B947" i="218"/>
  <c r="B948" i="218"/>
  <c r="B949" i="218"/>
  <c r="B950" i="218"/>
  <c r="B951" i="218"/>
  <c r="B952" i="218"/>
  <c r="B953" i="218"/>
  <c r="B954" i="218"/>
  <c r="B955" i="218"/>
  <c r="B956" i="218"/>
  <c r="B957" i="218"/>
  <c r="B958" i="218"/>
  <c r="B959" i="218"/>
  <c r="B960" i="218"/>
  <c r="B961" i="218"/>
  <c r="B962" i="218"/>
  <c r="B963" i="218"/>
  <c r="B964" i="218"/>
  <c r="B965" i="218"/>
  <c r="B966" i="218"/>
  <c r="B967" i="218"/>
  <c r="B968" i="218"/>
  <c r="B969" i="218"/>
  <c r="B970" i="218"/>
  <c r="B971" i="218"/>
  <c r="B972" i="218"/>
  <c r="B973" i="218"/>
  <c r="B974" i="218"/>
  <c r="B975" i="218"/>
  <c r="B976" i="218"/>
  <c r="B977" i="218"/>
  <c r="B978" i="218"/>
  <c r="B979" i="218"/>
  <c r="B980" i="218"/>
  <c r="B981" i="218"/>
  <c r="B982" i="218"/>
  <c r="B983" i="218"/>
  <c r="B984" i="218"/>
  <c r="B985" i="218"/>
  <c r="B986" i="218"/>
  <c r="B987" i="218"/>
  <c r="B988" i="218"/>
  <c r="B989" i="218"/>
  <c r="B990" i="218"/>
  <c r="B991" i="218"/>
  <c r="B992" i="218"/>
  <c r="B993" i="218"/>
  <c r="B994" i="218"/>
  <c r="B995" i="218"/>
  <c r="B996" i="218"/>
  <c r="B997" i="218"/>
  <c r="B998" i="218"/>
  <c r="B999" i="218"/>
  <c r="B1000" i="218"/>
  <c r="B1001" i="218"/>
  <c r="B1002" i="218"/>
  <c r="B1003" i="218"/>
  <c r="B1004" i="218"/>
  <c r="B1005" i="218"/>
  <c r="B1006" i="218"/>
  <c r="B1007" i="218"/>
  <c r="B1008" i="218"/>
  <c r="B1009" i="218"/>
  <c r="B1010" i="218"/>
  <c r="B1011" i="218"/>
  <c r="B1012" i="218"/>
  <c r="B1013" i="218"/>
  <c r="B1014" i="218"/>
  <c r="B1015" i="218"/>
  <c r="B1016" i="218"/>
  <c r="B1017" i="218"/>
  <c r="B1018" i="218"/>
  <c r="B1019" i="218"/>
  <c r="B1020" i="218"/>
  <c r="B1021" i="218"/>
  <c r="B1022" i="218"/>
  <c r="B1023" i="218"/>
  <c r="B1024" i="218"/>
  <c r="B1025" i="218"/>
  <c r="B1026" i="218"/>
  <c r="B1027" i="218"/>
  <c r="B1028" i="218"/>
  <c r="B1029" i="218"/>
  <c r="B1030" i="218"/>
  <c r="B1031" i="218"/>
  <c r="B1032" i="218"/>
  <c r="D33" i="218"/>
  <c r="B33" i="218"/>
  <c r="B18" i="218"/>
  <c r="A18" i="218"/>
  <c r="E18" i="218"/>
  <c r="A3" i="218"/>
  <c r="J32" i="208"/>
  <c r="AA9" i="124"/>
  <c r="Z9" i="124"/>
  <c r="T10" i="124"/>
  <c r="A58" i="127" s="1"/>
  <c r="A34" i="192"/>
  <c r="B32" i="192"/>
  <c r="A32" i="192"/>
  <c r="P25" i="192"/>
  <c r="P24" i="192"/>
  <c r="N25" i="192"/>
  <c r="N24" i="192"/>
  <c r="L25" i="192"/>
  <c r="L24" i="192"/>
  <c r="J25" i="192"/>
  <c r="J24" i="192"/>
  <c r="H24" i="192"/>
  <c r="H25" i="208"/>
  <c r="F6" i="183"/>
  <c r="F18" i="164"/>
  <c r="Y9" i="124"/>
  <c r="P12" i="192" s="1"/>
  <c r="P26" i="192" s="1"/>
  <c r="W9" i="124"/>
  <c r="L12" i="192" s="1"/>
  <c r="L26" i="192" s="1"/>
  <c r="P1" i="192"/>
  <c r="H11" i="192"/>
  <c r="H25" i="192" s="1"/>
  <c r="H11" i="208"/>
  <c r="A19" i="192"/>
  <c r="A17" i="192"/>
  <c r="B17" i="192"/>
  <c r="A15" i="192"/>
  <c r="B15" i="192"/>
  <c r="B18" i="164"/>
  <c r="A18" i="164"/>
  <c r="H1" i="208"/>
  <c r="O1" i="127"/>
  <c r="O1" i="188"/>
  <c r="A73" i="208"/>
  <c r="A3" i="183"/>
  <c r="A3" i="164"/>
  <c r="A5" i="164" s="1"/>
  <c r="O17" i="124"/>
  <c r="P4" i="192" s="1"/>
  <c r="X9" i="124"/>
  <c r="N12" i="192" s="1"/>
  <c r="N26" i="192" s="1"/>
  <c r="V9" i="124"/>
  <c r="J12" i="192" s="1"/>
  <c r="P32" i="192"/>
  <c r="J34" i="208" l="1"/>
  <c r="H39" i="208"/>
  <c r="E33" i="218"/>
  <c r="E34" i="218"/>
  <c r="A1" i="192"/>
  <c r="Z14" i="124"/>
  <c r="F19" i="164" s="1"/>
  <c r="E8" i="164" s="1"/>
  <c r="AA13" i="124"/>
  <c r="O3" i="188" s="1"/>
  <c r="AA14" i="124"/>
  <c r="F20" i="164" s="1"/>
  <c r="Z8" i="124"/>
  <c r="Z10" i="124" s="1"/>
  <c r="H2" i="208" s="1"/>
  <c r="AA8" i="124"/>
  <c r="AB8" i="124" s="1"/>
  <c r="J36" i="124"/>
  <c r="P30" i="192"/>
  <c r="R30" i="192" s="1"/>
  <c r="R34" i="192"/>
  <c r="A5" i="218"/>
  <c r="A74" i="188"/>
  <c r="A74" i="208"/>
  <c r="Z11" i="124"/>
  <c r="P2" i="192" s="1"/>
  <c r="Z12" i="124"/>
  <c r="O2" i="127" s="1"/>
  <c r="A71" i="127"/>
  <c r="F11" i="183"/>
  <c r="A55" i="192"/>
  <c r="AB9" i="124"/>
  <c r="A20" i="124" s="1"/>
  <c r="R32" i="192"/>
  <c r="K43" i="124" s="1"/>
  <c r="J26" i="192"/>
  <c r="E22" i="218"/>
  <c r="A70" i="127"/>
  <c r="F10" i="183"/>
  <c r="A54" i="192"/>
  <c r="A56" i="127"/>
  <c r="G24" i="164"/>
  <c r="J15" i="208" s="1"/>
  <c r="P15" i="192" s="1"/>
  <c r="R15" i="192" s="1"/>
  <c r="A57" i="127"/>
  <c r="Z13" i="124"/>
  <c r="O2" i="188" s="1"/>
  <c r="A73" i="188"/>
  <c r="AA11" i="124"/>
  <c r="P3" i="192" s="1"/>
  <c r="AA12" i="124"/>
  <c r="O3" i="127" s="1"/>
  <c r="G22" i="164"/>
  <c r="E23" i="218"/>
  <c r="G23" i="164"/>
  <c r="H4" i="208"/>
  <c r="H51" i="127"/>
  <c r="O4" i="127"/>
  <c r="E21" i="218"/>
  <c r="A26" i="218" s="1"/>
  <c r="C55" i="208"/>
  <c r="O4" i="188"/>
  <c r="F9" i="183"/>
  <c r="F21" i="164"/>
  <c r="A26" i="164" s="1"/>
  <c r="E46" i="192"/>
  <c r="E17" i="164" l="1"/>
  <c r="A16" i="183"/>
  <c r="A5" i="183"/>
  <c r="E15" i="164"/>
  <c r="E7" i="164"/>
  <c r="E10" i="164"/>
  <c r="E12" i="164"/>
  <c r="E14" i="164"/>
  <c r="AA10" i="124"/>
  <c r="H3" i="208" s="1"/>
  <c r="E13" i="164"/>
  <c r="E20" i="218"/>
  <c r="E9" i="164"/>
  <c r="E11" i="164"/>
  <c r="E19" i="218"/>
  <c r="F7" i="183"/>
  <c r="F8" i="183"/>
  <c r="E16" i="164"/>
  <c r="E6" i="164"/>
  <c r="E24" i="218"/>
  <c r="J17" i="208" s="1"/>
  <c r="P17" i="192" s="1"/>
  <c r="R17" i="192" s="1"/>
  <c r="J46" i="208" l="1"/>
  <c r="J48" i="208" s="1"/>
  <c r="B48" i="208" s="1"/>
  <c r="J19" i="208"/>
  <c r="R19" i="192" l="1"/>
</calcChain>
</file>

<file path=xl/comments1.xml><?xml version="1.0" encoding="utf-8"?>
<comments xmlns="http://schemas.openxmlformats.org/spreadsheetml/2006/main">
  <authors>
    <author>We</author>
  </authors>
  <commentList>
    <comment ref="O17" authorId="0" shapeId="0">
      <text>
        <r>
          <rPr>
            <sz val="9"/>
            <color indexed="81"/>
            <rFont val="Arial"/>
            <family val="2"/>
          </rPr>
          <t>Das voreingestellte (aktuelle) 
Datum kann überschrieben werden.</t>
        </r>
      </text>
    </comment>
  </commentList>
</comments>
</file>

<file path=xl/comments2.xml><?xml version="1.0" encoding="utf-8"?>
<comments xmlns="http://schemas.openxmlformats.org/spreadsheetml/2006/main">
  <authors>
    <author>We</author>
  </authors>
  <commentList>
    <comment ref="H14" authorId="0" shapeId="0">
      <text>
        <r>
          <rPr>
            <sz val="9"/>
            <color indexed="81"/>
            <rFont val="Arial"/>
            <family val="2"/>
          </rPr>
          <t>Bitte geben Sie in dieser Spalte
nur die Bescheiddaten für das 
entsprechende Haushaltsjahr ein!</t>
        </r>
      </text>
    </comment>
    <comment ref="H28" authorId="0" shapeId="0">
      <text>
        <r>
          <rPr>
            <sz val="9"/>
            <color indexed="81"/>
            <rFont val="Arial"/>
            <family val="2"/>
          </rPr>
          <t>Bitte geben Sie in dieser Spalte
nur die Bescheiddaten für das 
entsprechende Haushaltsjahr ein!</t>
        </r>
      </text>
    </comment>
  </commentList>
</comments>
</file>

<file path=xl/comments3.xml><?xml version="1.0" encoding="utf-8"?>
<comments xmlns="http://schemas.openxmlformats.org/spreadsheetml/2006/main">
  <authors>
    <author>We</author>
  </authors>
  <commentList>
    <comment ref="F28" authorId="0" shapeId="0">
      <text>
        <r>
          <rPr>
            <sz val="9"/>
            <color indexed="81"/>
            <rFont val="Arial"/>
            <family val="2"/>
          </rPr>
          <t>Bitte beachten Sie, dass nur jede tatsächlich
geleistete volle Stunde berücksichtigt wird bzw.
einzutragen ist!</t>
        </r>
      </text>
    </comment>
  </commentList>
</comments>
</file>

<file path=xl/comments4.xml><?xml version="1.0" encoding="utf-8"?>
<comments xmlns="http://schemas.openxmlformats.org/spreadsheetml/2006/main">
  <authors>
    <author>We</author>
  </authors>
  <commentList>
    <comment ref="C28" authorId="0" shapeId="0">
      <text>
        <r>
          <rPr>
            <sz val="9"/>
            <color indexed="81"/>
            <rFont val="Arial"/>
            <family val="2"/>
          </rPr>
          <t xml:space="preserve">Eine Eingabe in </t>
        </r>
        <r>
          <rPr>
            <u/>
            <sz val="9"/>
            <color indexed="81"/>
            <rFont val="Arial"/>
            <family val="2"/>
          </rPr>
          <t xml:space="preserve">Ersatz für Name, Vorname des Teilnehmenden </t>
        </r>
        <r>
          <rPr>
            <sz val="9"/>
            <color indexed="81"/>
            <rFont val="Arial"/>
            <family val="2"/>
          </rPr>
          <t xml:space="preserve">ist 
nur erforderlich bei Zuwendungsbescheiden, die ab dem 01.12.2016 
erlassen wurden und aufgrund eines Teilnehmerwechsels innerhalb 
eines Monats erfolgen. Bei Ausscheiden einer/s Teilnehmenden ist der 
Ersatz </t>
        </r>
        <r>
          <rPr>
            <b/>
            <u/>
            <sz val="9"/>
            <color indexed="81"/>
            <rFont val="Arial"/>
            <family val="2"/>
          </rPr>
          <t>einmalig</t>
        </r>
        <r>
          <rPr>
            <sz val="9"/>
            <color indexed="81"/>
            <rFont val="Arial"/>
            <family val="2"/>
          </rPr>
          <t xml:space="preserve"> in dem Monat zu kennzeichnen, in dem der Wechsel 
vollzogen wurde, um die Pauschale für Sach- und Verwaltungsausgaben 
je Teilnehmendenplatz korrekt berechnen zu können.</t>
        </r>
      </text>
    </comment>
  </commentList>
</comments>
</file>

<file path=xl/sharedStrings.xml><?xml version="1.0" encoding="utf-8"?>
<sst xmlns="http://schemas.openxmlformats.org/spreadsheetml/2006/main" count="273" uniqueCount="159">
  <si>
    <t>Ort, Datum</t>
  </si>
  <si>
    <t>1.</t>
  </si>
  <si>
    <t>2.</t>
  </si>
  <si>
    <t>3.</t>
  </si>
  <si>
    <t xml:space="preserve">Aktenzeichen: </t>
  </si>
  <si>
    <t>Tel.-Nr.:</t>
  </si>
  <si>
    <t>Datum:</t>
  </si>
  <si>
    <t>¹</t>
  </si>
  <si>
    <t>E-Mail-Adresse:</t>
  </si>
  <si>
    <t>Betrag in €</t>
  </si>
  <si>
    <t>Eingangsstempel</t>
  </si>
  <si>
    <t>Gesamtsumme der Finanzierung</t>
  </si>
  <si>
    <t>lfd.
Nr.</t>
  </si>
  <si>
    <t>Zuwendungsempfänger/Anschrift</t>
  </si>
  <si>
    <t>I. Allgemeine Angaben¹</t>
  </si>
  <si>
    <t>Ansprechpartner/in:</t>
  </si>
  <si>
    <t>Zuwendungsbescheid vom:</t>
  </si>
  <si>
    <t>letzter Änderungsbescheid vom:</t>
  </si>
  <si>
    <t>Bewilligungszeitraum vom:</t>
  </si>
  <si>
    <t>bis:</t>
  </si>
  <si>
    <t>Erklärungszeitraum vom:</t>
  </si>
  <si>
    <t>rechtsverbindliche Unterschrift(en) des Zuwendungsempfängers</t>
  </si>
  <si>
    <t></t>
  </si>
  <si>
    <t>und das bei der Abrechnung im Verwendungsnachweis berücksichtigt habe.</t>
  </si>
  <si>
    <t>nicht berechtigt bin</t>
  </si>
  <si>
    <t>berechtigt bin</t>
  </si>
  <si>
    <t>die Ausgaben notwendig waren, wirtschaftlich und sparsam verwendet wurden.</t>
  </si>
  <si>
    <t>Ich bestätige, dass</t>
  </si>
  <si>
    <t>Bescheid vom</t>
  </si>
  <si>
    <t>Gesamtsumme der zuwendungsfähigen Ausgaben</t>
  </si>
  <si>
    <t>Nummer des 
Bankauszuges</t>
  </si>
  <si>
    <t>Datum der
Wertstellung</t>
  </si>
  <si>
    <t>Tag der
Zahlung</t>
  </si>
  <si>
    <t>die Angaben in diesem Nachweis richtig und vollständig sind.</t>
  </si>
  <si>
    <t>die Angaben zu den tatsächlich getätigten Ausgaben mit den Büchern und Belegen übereinstimmen.</t>
  </si>
  <si>
    <t>Einnahmen</t>
  </si>
  <si>
    <t>Kürzel DFS</t>
  </si>
  <si>
    <t>Pflichtangabe ja/nein</t>
  </si>
  <si>
    <r>
      <t>II. Auszahlung Fördermittel im Erklärungszeitraum</t>
    </r>
    <r>
      <rPr>
        <sz val="9"/>
        <rFont val="Arial"/>
        <family val="2"/>
      </rPr>
      <t xml:space="preserve"> (gemäß Belegliste "Einnahmen")</t>
    </r>
  </si>
  <si>
    <t>Summe</t>
  </si>
  <si>
    <t>Beleg- bzw.
Rechnungs-
nummer</t>
  </si>
  <si>
    <t>Änderungsdokumentation</t>
  </si>
  <si>
    <t>Version</t>
  </si>
  <si>
    <t>Datum</t>
  </si>
  <si>
    <t>Beschreibung der Änderung</t>
  </si>
  <si>
    <t>V 1.0</t>
  </si>
  <si>
    <t>Ersterstellung</t>
  </si>
  <si>
    <t>Berichtsraster für Sachberichte</t>
  </si>
  <si>
    <t>2. Erläuterungen</t>
  </si>
  <si>
    <t>Weitere Ausführungen bitte als Anlage beifügen!</t>
  </si>
  <si>
    <t>Ø</t>
  </si>
  <si>
    <t>zu etwaigen Abweichungen zum genehmigten Ausgaben- und Finanzierungsplan</t>
  </si>
  <si>
    <t>zu eventuell notwendigen Veränderungen der Maßnahmekonzeption</t>
  </si>
  <si>
    <t>zu besonderen Vorkommnissen bei den Teilnehmern/innen, Akzeptanz bei den</t>
  </si>
  <si>
    <t>Teilnehmern/innen</t>
  </si>
  <si>
    <t>Eingehende Darstellung der erzielten Ergebnisse, des Erfolges und der</t>
  </si>
  <si>
    <t>z. B. mit WORD und fügen diesen unter Angabe des Aktenzeichens dem Zwischen- bzw. Verwendungsnachweis bei.</t>
  </si>
  <si>
    <t>Sachbericht</t>
  </si>
  <si>
    <t>Abrechnung mit</t>
  </si>
  <si>
    <t>diesem Nachweis</t>
  </si>
  <si>
    <t>Abrechnung für</t>
  </si>
  <si>
    <t>Gesamt-</t>
  </si>
  <si>
    <t>betrag</t>
  </si>
  <si>
    <t>Bitte den Namen zusätzlich in Druckbuchstaben angeben!</t>
  </si>
  <si>
    <t>Siehe Fußnote 1 Seite 1 dieses Nachweises.</t>
  </si>
  <si>
    <t>Kontrolle</t>
  </si>
  <si>
    <t>Bescheiddaten (Ausgaben zu Finanzierung)</t>
  </si>
  <si>
    <r>
      <t xml:space="preserve">Einnahmengrund
</t>
    </r>
    <r>
      <rPr>
        <sz val="7"/>
        <color indexed="30"/>
        <rFont val="Arial"/>
        <family val="2"/>
      </rPr>
      <t>(Einnahmen mit positivem Vorzeichen und 
Rückzahlungen mit negativem Vorzeichen)</t>
    </r>
  </si>
  <si>
    <t>Druckbereich</t>
  </si>
  <si>
    <t xml:space="preserve">Aktenzeichen </t>
  </si>
  <si>
    <t xml:space="preserve">Nachweis vom </t>
  </si>
  <si>
    <t xml:space="preserve">Haushaltsjahr </t>
  </si>
  <si>
    <t xml:space="preserve">Erklärungszeitraum </t>
  </si>
  <si>
    <t xml:space="preserve">Haushaltsjahr/e </t>
  </si>
  <si>
    <t>Spalten ausblenden     Spalten ausblenden     Spalten ausblenden     Spalten ausblenden     Spalten ausblenden     Spalten ausblenden     Spalten ausblenden     Spalten ausblenden     Spalten ausblenden     Spalten ausblenden</t>
  </si>
  <si>
    <t xml:space="preserve">Zwischennachweis </t>
  </si>
  <si>
    <t xml:space="preserve">Verwendungsnachweis </t>
  </si>
  <si>
    <t>Anlagen:</t>
  </si>
  <si>
    <t>Hinweise</t>
  </si>
  <si>
    <r>
      <t>Seite 1</t>
    </r>
    <r>
      <rPr>
        <sz val="9"/>
        <rFont val="Arial"/>
        <family val="2"/>
      </rPr>
      <t xml:space="preserve"> Deckblatt</t>
    </r>
  </si>
  <si>
    <t>X</t>
  </si>
  <si>
    <r>
      <rPr>
        <b/>
        <sz val="9"/>
        <rFont val="Arial"/>
        <family val="2"/>
      </rPr>
      <t>Seite 2 VWN</t>
    </r>
    <r>
      <rPr>
        <sz val="9"/>
        <rFont val="Arial"/>
        <family val="2"/>
      </rPr>
      <t xml:space="preserve"> zahlenmäßiger Nachweis für den Bewilligungszeitraum</t>
    </r>
  </si>
  <si>
    <t>mir bekannt ist, dass ich mich wegen unrichtigen, unvollständigen oder unterlassenen Angaben über subventionserhebliche Tatsachen gemäß § 264 des Strafgesetzbuches wegen Subventionsbetruges strafbar machen kann.</t>
  </si>
  <si>
    <t>mir ferner bekannt ist, dass ich verpflichtet bin, der Bewilligungsbehörde mitzuteilen, sobald sich Umstände ändern, die subventionserhebliche Tatsachen betreffen.</t>
  </si>
  <si>
    <t>mir der Gesetzestext des § 264 StGB sowie der §§ 3 - 5 des Subventionsgesetzes (SubvG) mit den Antragsunterlagen übergeben wurde und ich den Inhalt zur Kenntnis genommen habe.</t>
  </si>
  <si>
    <t>Formel für Erklärungszeitraum (da Feld überschreibbar)</t>
  </si>
  <si>
    <t>Jahresscheiben</t>
  </si>
  <si>
    <t>Haushaltsjahr</t>
  </si>
  <si>
    <t>Ausgaben (in €)¹</t>
  </si>
  <si>
    <t>Finanzierung - bezogen auf die zuwendungsfähigen Ausgaben (in €)¹</t>
  </si>
  <si>
    <t>Beleglisten</t>
  </si>
  <si>
    <t>Seite 2 VWN</t>
  </si>
  <si>
    <t>Seite 3 Bestätigungen</t>
  </si>
  <si>
    <t>Erstellen Sie Ihren Sachbericht im unten zur Verfügung gestellten Textfeld oder schreiben Sie den Sachbericht</t>
  </si>
  <si>
    <t>Zwischen-
nachweis
(ZN)</t>
  </si>
  <si>
    <t>Verwendungs-
nachweis
(VWN)</t>
  </si>
  <si>
    <t xml:space="preserve">Vorhabenbezeichnung:
</t>
  </si>
  <si>
    <t>Seite 2 ZN</t>
  </si>
  <si>
    <t>Geben Sie eine aussagefähige Darstellung des durchgeführten Vorhabens und des Erfolges im Einzelnen im</t>
  </si>
  <si>
    <t>und Finanzierungsplan sind zu erläutern. Berichte externer Dritter sind beizufügen.</t>
  </si>
  <si>
    <t>Abgleich zur Planung des Vorhabens. Abweichungen der Einnahmen und Ausgaben gegenüber dem Ausgaben-</t>
  </si>
  <si>
    <t>der ggf. vorhandenen Besonderheiten des Vorhabens/der Zielgruppe</t>
  </si>
  <si>
    <t>ich zum Vorsteuerabzug allgemein oder für das hier durchgeführte Vorhaben</t>
  </si>
  <si>
    <r>
      <t>Seite 2 ZN</t>
    </r>
    <r>
      <rPr>
        <sz val="9"/>
        <rFont val="Arial"/>
        <family val="2"/>
      </rPr>
      <t xml:space="preserve"> zahlenmäßiger Nachweis für den Erklärungszeitraum</t>
    </r>
  </si>
  <si>
    <t>für Monat</t>
  </si>
  <si>
    <t>Aufwandsentschädigung</t>
  </si>
  <si>
    <t>Pauschale für Sach- und Verwaltungsausgaben</t>
  </si>
  <si>
    <t>bewilligte/ausgezahlte Mittel (abzgl. Rückzahlungen)</t>
  </si>
  <si>
    <t>Aufwands-
entschädigung
(1,50 € je Stunden)
in €</t>
  </si>
  <si>
    <t xml:space="preserve">in den nicht mit vereinfachten Kostenoptionen abgerechneten Ausgabenarten ausschließlich tatsächlich getätigte Ausgaben zweckentsprechend für den Zuwendungszweck ausgewiesen wurden, die durch quittierte Rechnungen oder gleichwertige Buchungsbelege nachgewiesen werden können. </t>
  </si>
  <si>
    <t>in den übrigen Ausgabenarten die gemäß Richtlinie vorgesehenen vereinfachten Kostenoptionen 
abgerechnet wurden.</t>
  </si>
  <si>
    <t>Übersicht(en) zum Nachweis der vereinfachten Kostenoptionen</t>
  </si>
  <si>
    <t>Pauschale für Sach- 
und Verwaltungsausgaben
(130,00 € je Monat)
in €</t>
  </si>
  <si>
    <t>tatsächliche
Anzahl
Stunden</t>
  </si>
  <si>
    <t>1. Ergebnisbilanz</t>
  </si>
  <si>
    <t>Auswirkungen der Maßnahme (Tätigkeiten, besonderer Unterstützungsbedarf)</t>
  </si>
  <si>
    <t>Name, Vorname des Teilnehmenden</t>
  </si>
  <si>
    <t>Anspruch (in €)</t>
  </si>
  <si>
    <r>
      <t>Berechnung des verbleibenden Anspruches an Fördermitteln</t>
    </r>
    <r>
      <rPr>
        <sz val="8"/>
        <color indexed="30"/>
        <rFont val="Arial"/>
        <family val="2"/>
      </rPr>
      <t xml:space="preserve"> </t>
    </r>
    <r>
      <rPr>
        <i/>
        <sz val="8"/>
        <color indexed="30"/>
        <rFont val="Arial"/>
        <family val="2"/>
      </rPr>
      <t>- vorbehaltlich der Prüfung des VWN -</t>
    </r>
  </si>
  <si>
    <t>Stundennachweis und Empfangsbestätigung</t>
  </si>
  <si>
    <t xml:space="preserve">Folgende Unterlagen sind einzureichen:
</t>
  </si>
  <si>
    <t>Belegliste(n) der Einnahmen</t>
  </si>
  <si>
    <t>4.</t>
  </si>
  <si>
    <t>V 1.1</t>
  </si>
  <si>
    <t>Anpassung der Übersichten 1. und 2.</t>
  </si>
  <si>
    <t>V 1.2</t>
  </si>
  <si>
    <t>Ersatz für Name, Vorname des Teilnehmenden</t>
  </si>
  <si>
    <t>Umstellung auf Office-Version ab 2007 (Format .xlsx), Berücksichtigung des Teilnehmer-
wechsels innerhalb eines Monats und der Mindestanzahl von 30 belegten Teilnehmer-
stunden bei der Berechnung der Pauschale für Sach- und Verwaltungsausgaben für 
Zuwendungsbescheide ab 01.12.2016</t>
  </si>
  <si>
    <t>V 1.3</t>
  </si>
  <si>
    <t>Private Mittel (Einnahmen)</t>
  </si>
  <si>
    <t>davon für</t>
  </si>
  <si>
    <t>4. ausgezahlte/zurückgezahlte Mittel</t>
  </si>
  <si>
    <r>
      <t xml:space="preserve">Einnahmenart
</t>
    </r>
    <r>
      <rPr>
        <sz val="7"/>
        <color indexed="30"/>
        <rFont val="Arial"/>
        <family val="2"/>
      </rPr>
      <t>Bitte auswählen!</t>
    </r>
  </si>
  <si>
    <t>III. Zahlenmäßiger Nachweis der Ausgaben und Finanzierung (Zusammenfassung der Beleglisten)</t>
  </si>
  <si>
    <t>IV. Bestätigungen und Erklärung im Sinne ANBest-P/Gk¹</t>
  </si>
  <si>
    <t>V. Erklärung zum Datenschutz</t>
  </si>
  <si>
    <t xml:space="preserve">Ø
</t>
  </si>
  <si>
    <r>
      <t>Seite 3</t>
    </r>
    <r>
      <rPr>
        <sz val="9"/>
        <rFont val="Arial"/>
        <family val="2"/>
      </rPr>
      <t xml:space="preserve"> Bestätigungen und Erklärung im Sinne ANBest-P
</t>
    </r>
    <r>
      <rPr>
        <b/>
        <sz val="9"/>
        <color theme="0"/>
        <rFont val="Arial"/>
        <family val="2"/>
      </rPr>
      <t>Seite 3</t>
    </r>
    <r>
      <rPr>
        <sz val="9"/>
        <rFont val="Arial"/>
        <family val="2"/>
      </rPr>
      <t xml:space="preserve"> Erklärung zum Datenschutz</t>
    </r>
  </si>
  <si>
    <t>Richtlinie zum Programm "Öffentlich geförderte Beschäftigung und gemeinwohlorientierte Arbeit in Thüringen"
Fördergegenstand: Förderung von Gemeinwohlarbeit</t>
  </si>
  <si>
    <t xml:space="preserve">Löschen der »Einnahmen aus Projekttätigkeit« bei den Ausgaben und 
Ergänzung der »Privaten Mittel (Einnahmen)« bei der Finanzierung,
Ergänzung der Erklärung zum Datenschutz,
Entfernen der Nummer des Fördergegenstandes gemäß Richtlinie im Dateinamen (vormals 2.4) </t>
  </si>
  <si>
    <t>V 1.4</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</si>
  <si>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</si>
  <si>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</si>
  <si>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</si>
  <si>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Anpassung Fußnote 1 und Erweiterung des Bewilligungszeitraumes</t>
  </si>
  <si>
    <t>Weimarische Straße 45/46</t>
  </si>
  <si>
    <t>99099 Erfurt</t>
  </si>
  <si>
    <t>V 1.5</t>
  </si>
  <si>
    <t>Adressänderung</t>
  </si>
  <si>
    <t>VWN</t>
  </si>
  <si>
    <t>ÖGB - Förderung von Gemeinwohlarbeit</t>
  </si>
  <si>
    <t>GFAW</t>
  </si>
  <si>
    <t>TLVwA</t>
  </si>
  <si>
    <t>V 2.0</t>
  </si>
  <si>
    <t>Übernahme des Formulars</t>
  </si>
  <si>
    <t>Bitte beachten Sie die Ausfüllhinweise, die ggf. auf unserer Internetseite (https://landesverwaltungsamt.thueringen.de) unter dem jeweiligen Förderprogramm in der Rubrik "Verwendungsnachweis" zur Verfügung stehen.</t>
  </si>
  <si>
    <t>Thüringer Landesverwaltungsamt</t>
  </si>
  <si>
    <t>- Abteilungsgruppe Arbeits- und Wirtschaftsförderung</t>
  </si>
  <si>
    <t>Hiermit bestätige ich, dass den betroffenen Personen im Sinne des Art. 4 DSGVO (z. B. Mitarbeiter/in, Ansprech-
partner/in, Teilnehmer/in im Projekt) die Kenntnisnahme der allgemeinen "Datenschutzerklärung Förderverfahren" 
des TLVwA bzw. auf den jeweiligen Empfänger orientierte "Datenschutzerklärung Förderverfahren" ermöglicht wurde.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</si>
</sst>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 &quot;€&quot;"/>
    <numFmt numFmtId="166" formatCode="00000"/>
    <numFmt numFmtId="167" formatCode="dd/mm/yy;@"/>
    <numFmt numFmtId="168" formatCode="_-* #,##0.00\ [$€-1]_-;\-* #,##0.00\ [$€-1]_-;_-* &quot;-&quot;??\ [$€-1]_-"/>
    <numFmt numFmtId="169" formatCode="#,##0.00;\-#,##0.00;"/>
    <numFmt numFmtId="170" formatCode="mm\/yy"/>
    <numFmt numFmtId="171" formatCode="#,##0.00_ ;\-#,##0.00\ "/>
  </numFmts>
  <fonts count="59"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9"/>
      <name val="Arial"/>
      <family val="2"/>
    </font>
    <font>
      <b/>
      <sz val="8"/>
      <name val="Arial"/>
      <family val="2"/>
    </font>
    <font>
      <u/>
      <sz val="10"/>
      <color indexed="12"/>
      <name val="Arial"/>
      <family val="2"/>
    </font>
    <font>
      <sz val="9"/>
      <color indexed="8"/>
      <name val="Arial"/>
      <family val="2"/>
    </font>
    <font>
      <b/>
      <u/>
      <sz val="9"/>
      <name val="Arial"/>
      <family val="2"/>
    </font>
    <font>
      <i/>
      <sz val="8"/>
      <name val="Arial"/>
      <family val="2"/>
    </font>
    <font>
      <sz val="9"/>
      <color indexed="81"/>
      <name val="Arial"/>
      <family val="2"/>
    </font>
    <font>
      <sz val="8"/>
      <color indexed="10"/>
      <name val="Arial"/>
      <family val="2"/>
    </font>
    <font>
      <b/>
      <sz val="12"/>
      <color indexed="9"/>
      <name val="Arial"/>
      <family val="2"/>
    </font>
    <font>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u/>
      <sz val="9"/>
      <color indexed="12"/>
      <name val="Arial"/>
      <family val="2"/>
    </font>
    <font>
      <b/>
      <sz val="12"/>
      <name val="Arial"/>
      <family val="2"/>
    </font>
    <font>
      <vertAlign val="superscript"/>
      <sz val="7"/>
      <name val="Arial"/>
      <family val="2"/>
    </font>
    <font>
      <sz val="9"/>
      <name val="Wingdings"/>
      <charset val="2"/>
    </font>
    <font>
      <i/>
      <sz val="8"/>
      <color indexed="10"/>
      <name val="Arial"/>
      <family val="2"/>
    </font>
    <font>
      <b/>
      <i/>
      <sz val="8"/>
      <color indexed="10"/>
      <name val="Arial"/>
      <family val="2"/>
    </font>
    <font>
      <b/>
      <i/>
      <sz val="9"/>
      <name val="Arial"/>
      <family val="2"/>
    </font>
    <font>
      <b/>
      <sz val="20"/>
      <name val="Arial"/>
      <family val="2"/>
    </font>
    <font>
      <sz val="7"/>
      <color indexed="30"/>
      <name val="Arial"/>
      <family val="2"/>
    </font>
    <font>
      <u/>
      <sz val="9"/>
      <name val="Arial"/>
      <family val="2"/>
    </font>
    <font>
      <b/>
      <sz val="11"/>
      <name val="Arial"/>
      <family val="2"/>
    </font>
    <font>
      <sz val="12"/>
      <name val="Arial"/>
      <family val="2"/>
    </font>
    <font>
      <sz val="8"/>
      <color indexed="30"/>
      <name val="Arial"/>
      <family val="2"/>
    </font>
    <font>
      <i/>
      <sz val="8"/>
      <color indexed="30"/>
      <name val="Arial"/>
      <family val="2"/>
    </font>
    <font>
      <sz val="9"/>
      <color theme="1"/>
      <name val="Arial"/>
      <family val="2"/>
    </font>
    <font>
      <i/>
      <sz val="9"/>
      <color rgb="FF0000FF"/>
      <name val="Arial"/>
      <family val="2"/>
    </font>
    <font>
      <sz val="9"/>
      <color rgb="FFFF0000"/>
      <name val="Arial"/>
      <family val="2"/>
    </font>
    <font>
      <b/>
      <sz val="9"/>
      <color rgb="FFFF0000"/>
      <name val="Arial"/>
      <family val="2"/>
    </font>
    <font>
      <i/>
      <sz val="8"/>
      <color rgb="FFFF0000"/>
      <name val="Arial"/>
      <family val="2"/>
    </font>
    <font>
      <sz val="8"/>
      <color rgb="FF000000"/>
      <name val="Tahoma"/>
      <family val="2"/>
    </font>
    <font>
      <u/>
      <sz val="9"/>
      <color indexed="81"/>
      <name val="Arial"/>
      <family val="2"/>
    </font>
    <font>
      <b/>
      <u/>
      <sz val="9"/>
      <color indexed="81"/>
      <name val="Arial"/>
      <family val="2"/>
    </font>
    <font>
      <b/>
      <sz val="9"/>
      <color theme="0"/>
      <name val="Arial"/>
      <family val="2"/>
    </font>
    <font>
      <b/>
      <sz val="18"/>
      <name val="Arial"/>
      <family val="2"/>
    </font>
    <font>
      <b/>
      <sz val="14"/>
      <name val="Arial"/>
      <family val="2"/>
    </font>
    <font>
      <i/>
      <sz val="9"/>
      <name val="Arial"/>
      <family val="2"/>
    </font>
  </fonts>
  <fills count="3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43"/>
        <bgColor indexed="8"/>
      </patternFill>
    </fill>
    <fill>
      <patternFill patternType="solid">
        <fgColor indexed="43"/>
        <bgColor indexed="64"/>
      </patternFill>
    </fill>
    <fill>
      <patternFill patternType="solid">
        <fgColor theme="0" tint="-0.14999847407452621"/>
        <bgColor indexed="64"/>
      </patternFill>
    </fill>
    <fill>
      <patternFill patternType="solid">
        <fgColor rgb="FFFFFFCC"/>
        <bgColor indexed="8"/>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8"/>
      </patternFill>
    </fill>
    <fill>
      <patternFill patternType="solid">
        <fgColor theme="6" tint="-0.249977111117893"/>
        <bgColor indexed="64"/>
      </patternFill>
    </fill>
    <fill>
      <patternFill patternType="solid">
        <fgColor rgb="FFFCD5B5"/>
        <bgColor indexed="64"/>
      </patternFill>
    </fill>
    <fill>
      <patternFill patternType="solid">
        <fgColor rgb="FFFFFFCC"/>
        <bgColor indexed="9"/>
      </patternFill>
    </fill>
    <fill>
      <patternFill patternType="solid">
        <fgColor theme="9" tint="0.59999389629810485"/>
        <bgColor indexed="64"/>
      </patternFill>
    </fill>
    <fill>
      <patternFill patternType="solid">
        <fgColor theme="4" tint="0.59999389629810485"/>
        <bgColor indexed="64"/>
      </patternFill>
    </fill>
  </fills>
  <borders count="5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top/>
      <bottom style="double">
        <color theme="0" tint="-0.499984740745262"/>
      </bottom>
      <diagonal/>
    </border>
    <border>
      <left/>
      <right/>
      <top style="double">
        <color theme="0" tint="-0.499984740745262"/>
      </top>
      <bottom/>
      <diagonal/>
    </border>
    <border>
      <left/>
      <right/>
      <top style="thin">
        <color indexed="64"/>
      </top>
      <bottom style="hair">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9" fillId="2" borderId="1" applyNumberFormat="0" applyAlignment="0" applyProtection="0"/>
    <xf numFmtId="0" fontId="20" fillId="2" borderId="2" applyNumberFormat="0" applyAlignment="0" applyProtection="0"/>
    <xf numFmtId="164" fontId="2" fillId="0" borderId="0" applyFont="0" applyFill="0" applyBorder="0" applyAlignment="0" applyProtection="0"/>
    <xf numFmtId="0" fontId="21" fillId="3"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0" fontId="24" fillId="14" borderId="0" applyNumberFormat="0" applyBorder="0" applyAlignment="0" applyProtection="0"/>
    <xf numFmtId="0" fontId="9" fillId="0" borderId="0" applyNumberFormat="0" applyFill="0" applyBorder="0" applyAlignment="0" applyProtection="0">
      <alignment vertical="top"/>
      <protection locked="0"/>
    </xf>
    <xf numFmtId="0" fontId="25" fillId="3" borderId="0" applyNumberFormat="0" applyBorder="0" applyAlignment="0" applyProtection="0"/>
    <xf numFmtId="0" fontId="1" fillId="4" borderId="4" applyNumberFormat="0" applyFont="0" applyAlignment="0" applyProtection="0"/>
    <xf numFmtId="0" fontId="2" fillId="4" borderId="4" applyNumberFormat="0" applyFont="0" applyAlignment="0" applyProtection="0"/>
    <xf numFmtId="0" fontId="26" fillId="15" borderId="0" applyNumberFormat="0" applyBorder="0" applyAlignment="0" applyProtection="0"/>
    <xf numFmtId="0" fontId="2" fillId="0" borderId="0"/>
    <xf numFmtId="0" fontId="47" fillId="0" borderId="0"/>
    <xf numFmtId="0" fontId="3" fillId="0" borderId="0"/>
    <xf numFmtId="0" fontId="2" fillId="0" borderId="0"/>
    <xf numFmtId="0" fontId="2" fillId="0" borderId="0"/>
    <xf numFmtId="0" fontId="1" fillId="0" borderId="0"/>
    <xf numFmtId="0" fontId="2" fillId="0" borderId="0"/>
    <xf numFmtId="0" fontId="3" fillId="0" borderId="0"/>
    <xf numFmtId="0" fontId="3"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15" fillId="16" borderId="9" applyNumberFormat="0" applyAlignment="0" applyProtection="0"/>
    <xf numFmtId="0" fontId="3" fillId="0" borderId="0"/>
  </cellStyleXfs>
  <cellXfs count="552">
    <xf numFmtId="0" fontId="0" fillId="0" borderId="0" xfId="0"/>
    <xf numFmtId="0" fontId="12" fillId="0" borderId="0" xfId="44" applyFont="1" applyFill="1" applyAlignment="1" applyProtection="1">
      <alignment horizontal="left" vertical="center"/>
      <protection hidden="1"/>
    </xf>
    <xf numFmtId="0" fontId="2"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5" fillId="20" borderId="10" xfId="0" applyFont="1" applyFill="1" applyBorder="1" applyAlignment="1" applyProtection="1">
      <alignment horizontal="left" vertical="center" indent="1"/>
      <protection hidden="1"/>
    </xf>
    <xf numFmtId="0" fontId="5" fillId="20" borderId="11" xfId="0" applyFont="1" applyFill="1" applyBorder="1" applyAlignment="1" applyProtection="1">
      <alignment horizontal="left" vertical="center" indent="1"/>
      <protection hidden="1"/>
    </xf>
    <xf numFmtId="0" fontId="5" fillId="20" borderId="12" xfId="0" applyFont="1" applyFill="1" applyBorder="1" applyAlignment="1" applyProtection="1">
      <alignment horizontal="left" vertical="center" indent="1"/>
      <protection hidden="1"/>
    </xf>
    <xf numFmtId="0" fontId="3" fillId="0" borderId="0" xfId="0" applyFont="1" applyAlignment="1" applyProtection="1">
      <alignment vertical="center"/>
      <protection hidden="1"/>
    </xf>
    <xf numFmtId="0" fontId="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0" borderId="0" xfId="47" applyFont="1" applyFill="1" applyBorder="1" applyAlignment="1" applyProtection="1">
      <alignment horizontal="left" vertical="center"/>
      <protection hidden="1"/>
    </xf>
    <xf numFmtId="0" fontId="3" fillId="0" borderId="0" xfId="47" applyFont="1" applyFill="1" applyBorder="1" applyAlignment="1" applyProtection="1">
      <alignment vertical="center"/>
      <protection hidden="1"/>
    </xf>
    <xf numFmtId="0" fontId="3" fillId="0" borderId="0" xfId="47" applyFont="1" applyAlignment="1" applyProtection="1">
      <alignment vertical="center"/>
      <protection hidden="1"/>
    </xf>
    <xf numFmtId="0" fontId="6" fillId="0" borderId="14" xfId="47" applyFont="1" applyFill="1" applyBorder="1" applyAlignment="1" applyProtection="1">
      <alignment vertical="center"/>
      <protection hidden="1"/>
    </xf>
    <xf numFmtId="0" fontId="6" fillId="0" borderId="0" xfId="47" applyFont="1" applyFill="1" applyAlignment="1" applyProtection="1">
      <alignment vertical="center"/>
      <protection hidden="1"/>
    </xf>
    <xf numFmtId="0" fontId="3" fillId="0" borderId="0" xfId="47" applyFont="1" applyFill="1" applyAlignment="1" applyProtection="1">
      <alignment vertical="center"/>
      <protection hidden="1"/>
    </xf>
    <xf numFmtId="0" fontId="3" fillId="0" borderId="0" xfId="0" applyFont="1" applyBorder="1" applyAlignment="1" applyProtection="1">
      <alignment vertical="center"/>
      <protection hidden="1"/>
    </xf>
    <xf numFmtId="0" fontId="3" fillId="0" borderId="18" xfId="47" applyFont="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indent="1"/>
      <protection hidden="1"/>
    </xf>
    <xf numFmtId="0" fontId="3" fillId="0" borderId="0" xfId="0" applyNumberFormat="1" applyFont="1" applyFill="1" applyBorder="1" applyAlignment="1" applyProtection="1">
      <alignment horizontal="right" vertical="center"/>
      <protection hidden="1"/>
    </xf>
    <xf numFmtId="0" fontId="3" fillId="0" borderId="0" xfId="44" applyFont="1" applyFill="1" applyAlignment="1" applyProtection="1">
      <alignment vertical="center"/>
      <protection hidden="1"/>
    </xf>
    <xf numFmtId="49" fontId="3" fillId="0" borderId="0" xfId="44" applyNumberFormat="1" applyFont="1" applyFill="1" applyBorder="1" applyAlignment="1" applyProtection="1">
      <alignment vertical="center"/>
      <protection hidden="1"/>
    </xf>
    <xf numFmtId="0" fontId="3" fillId="0" borderId="0" xfId="44" applyFont="1" applyFill="1" applyBorder="1" applyAlignment="1" applyProtection="1">
      <alignment vertical="center"/>
      <protection hidden="1"/>
    </xf>
    <xf numFmtId="167" fontId="3" fillId="0" borderId="0" xfId="44" applyNumberFormat="1" applyFont="1" applyFill="1" applyAlignment="1" applyProtection="1">
      <alignment horizontal="center" vertical="center"/>
      <protection hidden="1"/>
    </xf>
    <xf numFmtId="0" fontId="3" fillId="0" borderId="19" xfId="0" applyFont="1" applyFill="1" applyBorder="1" applyAlignment="1" applyProtection="1">
      <alignment horizontal="left" vertical="center" indent="1"/>
      <protection hidden="1"/>
    </xf>
    <xf numFmtId="0" fontId="3" fillId="0" borderId="19" xfId="0" applyFont="1" applyFill="1" applyBorder="1" applyAlignment="1" applyProtection="1">
      <alignment vertical="center"/>
      <protection hidden="1"/>
    </xf>
    <xf numFmtId="0" fontId="3" fillId="0" borderId="19" xfId="47" applyFont="1" applyFill="1" applyBorder="1" applyAlignment="1" applyProtection="1">
      <alignment horizontal="left" vertical="center" indent="1"/>
      <protection hidden="1"/>
    </xf>
    <xf numFmtId="0" fontId="3" fillId="21" borderId="10" xfId="47" applyFont="1" applyFill="1" applyBorder="1" applyAlignment="1" applyProtection="1">
      <alignment horizontal="left" vertical="center"/>
      <protection hidden="1"/>
    </xf>
    <xf numFmtId="0" fontId="3" fillId="21" borderId="11" xfId="47" applyFont="1" applyFill="1" applyBorder="1" applyAlignment="1" applyProtection="1">
      <alignment horizontal="left" vertical="center"/>
      <protection hidden="1"/>
    </xf>
    <xf numFmtId="0" fontId="3" fillId="21" borderId="12" xfId="47" applyFont="1" applyFill="1" applyBorder="1" applyAlignment="1" applyProtection="1">
      <alignment horizontal="left" vertical="center"/>
      <protection hidden="1"/>
    </xf>
    <xf numFmtId="0" fontId="3" fillId="0" borderId="14" xfId="0" applyFont="1" applyFill="1" applyBorder="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3" fillId="0" borderId="0" xfId="47" applyFont="1" applyBorder="1" applyAlignment="1" applyProtection="1">
      <alignment vertical="center"/>
      <protection hidden="1"/>
    </xf>
    <xf numFmtId="0" fontId="3" fillId="0" borderId="19" xfId="47" applyFont="1" applyFill="1" applyBorder="1" applyAlignment="1" applyProtection="1">
      <alignment horizontal="right" vertical="center" indent="1"/>
      <protection hidden="1"/>
    </xf>
    <xf numFmtId="0" fontId="3" fillId="0" borderId="14" xfId="44" applyFont="1" applyFill="1" applyBorder="1" applyAlignment="1" applyProtection="1">
      <alignment vertical="center"/>
      <protection hidden="1"/>
    </xf>
    <xf numFmtId="49" fontId="3" fillId="0" borderId="14" xfId="44" applyNumberFormat="1"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3" fillId="0" borderId="20" xfId="0" applyFont="1" applyFill="1" applyBorder="1" applyAlignment="1" applyProtection="1">
      <alignment vertical="center"/>
      <protection hidden="1"/>
    </xf>
    <xf numFmtId="0" fontId="3" fillId="0" borderId="0" xfId="45" applyFont="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0" fontId="16" fillId="0" borderId="0" xfId="47" applyFont="1" applyFill="1" applyBorder="1" applyAlignment="1" applyProtection="1">
      <alignment vertical="center"/>
      <protection hidden="1"/>
    </xf>
    <xf numFmtId="0" fontId="4" fillId="0" borderId="13" xfId="47" applyFont="1" applyFill="1" applyBorder="1" applyAlignment="1" applyProtection="1">
      <alignment vertical="top"/>
      <protection hidden="1"/>
    </xf>
    <xf numFmtId="0" fontId="4" fillId="0" borderId="14" xfId="47" applyFont="1" applyFill="1" applyBorder="1" applyAlignment="1" applyProtection="1">
      <alignment vertical="top"/>
      <protection hidden="1"/>
    </xf>
    <xf numFmtId="0" fontId="4" fillId="0" borderId="15" xfId="47" applyFont="1" applyFill="1" applyBorder="1" applyAlignment="1" applyProtection="1">
      <alignment vertical="top"/>
      <protection hidden="1"/>
    </xf>
    <xf numFmtId="0" fontId="4" fillId="0" borderId="19" xfId="47" applyFont="1" applyFill="1" applyBorder="1" applyAlignment="1" applyProtection="1">
      <alignment vertical="top"/>
      <protection hidden="1"/>
    </xf>
    <xf numFmtId="0" fontId="4" fillId="0" borderId="0" xfId="47" applyFont="1" applyFill="1" applyBorder="1" applyAlignment="1" applyProtection="1">
      <alignment vertical="top"/>
      <protection hidden="1"/>
    </xf>
    <xf numFmtId="0" fontId="4" fillId="0" borderId="18" xfId="47" applyFont="1" applyFill="1" applyBorder="1" applyAlignment="1" applyProtection="1">
      <alignment vertical="top"/>
      <protection hidden="1"/>
    </xf>
    <xf numFmtId="0" fontId="4" fillId="0" borderId="20" xfId="47" applyFont="1" applyFill="1" applyBorder="1" applyAlignment="1" applyProtection="1">
      <alignment vertical="top"/>
      <protection hidden="1"/>
    </xf>
    <xf numFmtId="0" fontId="4" fillId="0" borderId="16" xfId="47" applyFont="1" applyFill="1" applyBorder="1" applyAlignment="1" applyProtection="1">
      <alignment vertical="top"/>
      <protection hidden="1"/>
    </xf>
    <xf numFmtId="0" fontId="4" fillId="0" borderId="17" xfId="47" applyFont="1" applyFill="1" applyBorder="1" applyAlignment="1" applyProtection="1">
      <alignment vertical="top"/>
      <protection hidden="1"/>
    </xf>
    <xf numFmtId="0" fontId="3" fillId="0" borderId="10" xfId="47" applyFont="1" applyFill="1" applyBorder="1" applyAlignment="1" applyProtection="1">
      <alignment horizontal="left" vertical="center" indent="1"/>
      <protection hidden="1"/>
    </xf>
    <xf numFmtId="0" fontId="4" fillId="0" borderId="11" xfId="47" applyFont="1" applyFill="1" applyBorder="1" applyAlignment="1" applyProtection="1">
      <alignment horizontal="left" vertical="center" indent="2"/>
      <protection hidden="1"/>
    </xf>
    <xf numFmtId="0" fontId="4" fillId="0" borderId="12" xfId="47" applyFont="1" applyFill="1" applyBorder="1" applyAlignment="1" applyProtection="1">
      <alignment horizontal="left" vertical="center" indent="2"/>
      <protection hidden="1"/>
    </xf>
    <xf numFmtId="0" fontId="3" fillId="17" borderId="10" xfId="47" applyNumberFormat="1" applyFont="1" applyFill="1" applyBorder="1" applyAlignment="1" applyProtection="1">
      <alignment horizontal="left" vertical="center" indent="1"/>
      <protection hidden="1"/>
    </xf>
    <xf numFmtId="0" fontId="4" fillId="17" borderId="11" xfId="47" applyNumberFormat="1" applyFont="1" applyFill="1" applyBorder="1" applyAlignment="1" applyProtection="1">
      <alignment horizontal="left" vertical="center" indent="2"/>
      <protection hidden="1"/>
    </xf>
    <xf numFmtId="0" fontId="4" fillId="17" borderId="12" xfId="47" applyNumberFormat="1" applyFont="1" applyFill="1" applyBorder="1" applyAlignment="1" applyProtection="1">
      <alignment horizontal="left" vertical="center" indent="2"/>
      <protection hidden="1"/>
    </xf>
    <xf numFmtId="0" fontId="10" fillId="0" borderId="14" xfId="0" applyFont="1" applyFill="1" applyBorder="1" applyAlignment="1" applyProtection="1">
      <alignment horizontal="right" vertical="center"/>
      <protection hidden="1"/>
    </xf>
    <xf numFmtId="0" fontId="3" fillId="0" borderId="18" xfId="0" applyFont="1" applyFill="1" applyBorder="1" applyAlignment="1" applyProtection="1">
      <alignment horizontal="center" vertical="center"/>
    </xf>
    <xf numFmtId="0" fontId="3" fillId="0" borderId="0" xfId="0" applyFont="1" applyAlignment="1" applyProtection="1">
      <alignment vertical="center"/>
    </xf>
    <xf numFmtId="0" fontId="3" fillId="0" borderId="0" xfId="0" applyFont="1" applyFill="1" applyBorder="1" applyAlignment="1" applyProtection="1">
      <alignment horizontal="right" vertical="center" indent="1"/>
      <protection hidden="1"/>
    </xf>
    <xf numFmtId="0" fontId="14" fillId="0" borderId="16" xfId="0" applyFont="1" applyFill="1" applyBorder="1" applyAlignment="1" applyProtection="1">
      <alignment vertical="center"/>
      <protection hidden="1"/>
    </xf>
    <xf numFmtId="4" fontId="3" fillId="0" borderId="0" xfId="0" applyNumberFormat="1" applyFont="1" applyFill="1" applyBorder="1" applyAlignment="1" applyProtection="1">
      <alignment horizontal="right" vertical="center" indent="2"/>
      <protection hidden="1"/>
    </xf>
    <xf numFmtId="0" fontId="3" fillId="0" borderId="0"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protection hidden="1"/>
    </xf>
    <xf numFmtId="4" fontId="3" fillId="0" borderId="14" xfId="0" applyNumberFormat="1" applyFont="1" applyFill="1" applyBorder="1" applyAlignment="1" applyProtection="1">
      <alignment horizontal="right" vertical="center" indent="2"/>
      <protection hidden="1"/>
    </xf>
    <xf numFmtId="0" fontId="3" fillId="0" borderId="14" xfId="0" applyFont="1" applyFill="1" applyBorder="1" applyAlignment="1" applyProtection="1">
      <alignment horizontal="center" vertical="center" wrapText="1"/>
      <protection hidden="1"/>
    </xf>
    <xf numFmtId="165" fontId="3" fillId="0" borderId="0" xfId="0" applyNumberFormat="1" applyFont="1" applyFill="1" applyBorder="1" applyAlignment="1" applyProtection="1">
      <alignment vertical="center"/>
      <protection hidden="1"/>
    </xf>
    <xf numFmtId="165" fontId="14" fillId="0" borderId="16" xfId="0" applyNumberFormat="1" applyFont="1" applyFill="1" applyBorder="1" applyAlignment="1" applyProtection="1">
      <alignment vertical="center" wrapText="1"/>
      <protection hidden="1"/>
    </xf>
    <xf numFmtId="165" fontId="14" fillId="0" borderId="16" xfId="0" applyNumberFormat="1" applyFont="1" applyFill="1" applyBorder="1" applyAlignment="1" applyProtection="1">
      <alignment vertical="center"/>
      <protection hidden="1"/>
    </xf>
    <xf numFmtId="165" fontId="14" fillId="0" borderId="0" xfId="0" applyNumberFormat="1" applyFont="1" applyFill="1" applyBorder="1" applyAlignment="1" applyProtection="1">
      <alignment vertical="center" wrapText="1"/>
      <protection hidden="1"/>
    </xf>
    <xf numFmtId="165" fontId="14" fillId="0" borderId="0" xfId="0" applyNumberFormat="1" applyFont="1" applyFill="1" applyBorder="1" applyAlignment="1" applyProtection="1">
      <alignment vertical="center"/>
      <protection hidden="1"/>
    </xf>
    <xf numFmtId="0" fontId="3" fillId="0" borderId="14" xfId="47" applyFont="1" applyBorder="1" applyProtection="1">
      <protection hidden="1"/>
    </xf>
    <xf numFmtId="0" fontId="3" fillId="0" borderId="0" xfId="47" applyFont="1" applyProtection="1">
      <protection hidden="1"/>
    </xf>
    <xf numFmtId="0" fontId="6" fillId="0" borderId="0" xfId="47" applyFont="1" applyFill="1" applyBorder="1" applyAlignment="1" applyProtection="1">
      <alignment horizontal="center" vertical="top"/>
      <protection hidden="1"/>
    </xf>
    <xf numFmtId="0" fontId="6" fillId="0" borderId="0" xfId="47" applyFont="1" applyFill="1" applyBorder="1" applyAlignment="1" applyProtection="1">
      <alignment vertical="top" wrapText="1"/>
      <protection hidden="1"/>
    </xf>
    <xf numFmtId="49" fontId="4" fillId="0" borderId="0" xfId="47" applyNumberFormat="1" applyFont="1" applyAlignment="1" applyProtection="1">
      <alignment horizontal="right" vertical="center"/>
      <protection hidden="1"/>
    </xf>
    <xf numFmtId="0" fontId="4" fillId="0" borderId="0" xfId="47" applyNumberFormat="1" applyFont="1" applyAlignment="1" applyProtection="1">
      <alignment horizontal="right" vertical="center"/>
      <protection hidden="1"/>
    </xf>
    <xf numFmtId="0" fontId="3" fillId="0" borderId="0" xfId="39" applyFont="1" applyFill="1" applyBorder="1" applyAlignment="1" applyProtection="1">
      <alignment vertical="center"/>
      <protection hidden="1"/>
    </xf>
    <xf numFmtId="0" fontId="3" fillId="0" borderId="0" xfId="39" applyFont="1" applyFill="1" applyBorder="1" applyAlignment="1" applyProtection="1">
      <alignment horizontal="left" vertical="center"/>
      <protection hidden="1"/>
    </xf>
    <xf numFmtId="0" fontId="35" fillId="0" borderId="0" xfId="39" applyFont="1" applyFill="1" applyBorder="1" applyAlignment="1" applyProtection="1">
      <alignment vertical="center" wrapText="1"/>
      <protection hidden="1"/>
    </xf>
    <xf numFmtId="0" fontId="6" fillId="0" borderId="0" xfId="39" applyFont="1" applyFill="1" applyBorder="1" applyAlignment="1" applyProtection="1">
      <alignment vertical="center" wrapText="1"/>
      <protection hidden="1"/>
    </xf>
    <xf numFmtId="0" fontId="35" fillId="0" borderId="0" xfId="39" applyFont="1" applyFill="1" applyBorder="1" applyAlignment="1" applyProtection="1">
      <alignment horizontal="center" vertical="center" wrapText="1"/>
      <protection hidden="1"/>
    </xf>
    <xf numFmtId="0" fontId="6" fillId="0" borderId="0" xfId="39" applyFont="1" applyFill="1" applyBorder="1" applyAlignment="1" applyProtection="1">
      <alignment vertical="center"/>
      <protection hidden="1"/>
    </xf>
    <xf numFmtId="0" fontId="3" fillId="0" borderId="0" xfId="39" applyFont="1" applyFill="1" applyBorder="1" applyAlignment="1" applyProtection="1">
      <alignment horizontal="center" vertical="center"/>
      <protection hidden="1"/>
    </xf>
    <xf numFmtId="0" fontId="6" fillId="0" borderId="0" xfId="39" applyFont="1" applyFill="1" applyBorder="1" applyAlignment="1" applyProtection="1">
      <alignment horizontal="left" vertical="center"/>
      <protection hidden="1"/>
    </xf>
    <xf numFmtId="0" fontId="3" fillId="0" borderId="14" xfId="39" applyFont="1" applyFill="1" applyBorder="1" applyAlignment="1" applyProtection="1">
      <alignment vertical="center"/>
      <protection hidden="1"/>
    </xf>
    <xf numFmtId="0" fontId="3" fillId="0" borderId="0" xfId="46" applyFont="1" applyFill="1" applyAlignment="1" applyProtection="1">
      <alignment vertical="center"/>
      <protection hidden="1"/>
    </xf>
    <xf numFmtId="0" fontId="3" fillId="0" borderId="0" xfId="46" applyFont="1" applyFill="1" applyAlignment="1" applyProtection="1">
      <alignment vertical="center" wrapText="1"/>
      <protection hidden="1"/>
    </xf>
    <xf numFmtId="0" fontId="3" fillId="0" borderId="17" xfId="39" applyFont="1" applyFill="1" applyBorder="1" applyAlignment="1" applyProtection="1">
      <alignment vertical="center"/>
      <protection hidden="1"/>
    </xf>
    <xf numFmtId="0" fontId="3" fillId="0" borderId="16" xfId="39" applyFont="1" applyFill="1" applyBorder="1" applyAlignment="1" applyProtection="1">
      <alignment horizontal="left" vertical="center"/>
      <protection hidden="1"/>
    </xf>
    <xf numFmtId="0" fontId="3" fillId="0" borderId="16" xfId="39" applyFont="1" applyFill="1" applyBorder="1" applyAlignment="1" applyProtection="1">
      <alignment vertical="center"/>
      <protection hidden="1"/>
    </xf>
    <xf numFmtId="0" fontId="3" fillId="0" borderId="20" xfId="39" applyFont="1" applyFill="1" applyBorder="1" applyAlignment="1" applyProtection="1">
      <alignment vertical="center"/>
      <protection hidden="1"/>
    </xf>
    <xf numFmtId="0" fontId="3" fillId="0" borderId="18" xfId="39" applyFont="1" applyFill="1" applyBorder="1" applyAlignment="1" applyProtection="1">
      <alignment vertical="center"/>
      <protection hidden="1"/>
    </xf>
    <xf numFmtId="0" fontId="3" fillId="0" borderId="0" xfId="39" applyFont="1" applyFill="1" applyBorder="1" applyAlignment="1" applyProtection="1">
      <alignment vertical="top"/>
      <protection hidden="1"/>
    </xf>
    <xf numFmtId="0" fontId="3" fillId="0" borderId="19" xfId="39" applyFont="1" applyFill="1" applyBorder="1" applyAlignment="1" applyProtection="1">
      <alignment horizontal="right" vertical="center" wrapText="1"/>
      <protection hidden="1"/>
    </xf>
    <xf numFmtId="0" fontId="36" fillId="0" borderId="19" xfId="39" applyFont="1" applyFill="1" applyBorder="1" applyAlignment="1" applyProtection="1">
      <alignment horizontal="right" vertical="center"/>
      <protection hidden="1"/>
    </xf>
    <xf numFmtId="0" fontId="3" fillId="0" borderId="0" xfId="39" applyFont="1" applyFill="1" applyBorder="1" applyAlignment="1" applyProtection="1">
      <alignment vertical="center" wrapText="1"/>
      <protection hidden="1"/>
    </xf>
    <xf numFmtId="0" fontId="3" fillId="0" borderId="0" xfId="39" applyFont="1" applyFill="1" applyBorder="1" applyAlignment="1" applyProtection="1">
      <alignment horizontal="left" vertical="center" wrapText="1"/>
      <protection hidden="1"/>
    </xf>
    <xf numFmtId="0" fontId="3" fillId="0" borderId="19" xfId="39" applyFont="1" applyFill="1" applyBorder="1" applyAlignment="1" applyProtection="1">
      <alignment horizontal="right" vertical="center"/>
      <protection hidden="1"/>
    </xf>
    <xf numFmtId="0" fontId="3" fillId="0" borderId="0" xfId="39" applyFont="1" applyFill="1" applyAlignment="1" applyProtection="1">
      <alignment vertical="top"/>
      <protection hidden="1"/>
    </xf>
    <xf numFmtId="0" fontId="3" fillId="0" borderId="19" xfId="39" applyFont="1" applyFill="1" applyBorder="1" applyAlignment="1" applyProtection="1">
      <alignment horizontal="left" vertical="top"/>
      <protection hidden="1"/>
    </xf>
    <xf numFmtId="0" fontId="3" fillId="0" borderId="18" xfId="39" applyFont="1" applyFill="1" applyBorder="1" applyAlignment="1" applyProtection="1">
      <alignment vertical="top"/>
      <protection hidden="1"/>
    </xf>
    <xf numFmtId="0" fontId="3" fillId="0" borderId="0" xfId="39" applyFont="1" applyFill="1" applyBorder="1" applyAlignment="1" applyProtection="1">
      <alignment vertical="top" wrapText="1"/>
      <protection hidden="1"/>
    </xf>
    <xf numFmtId="0" fontId="3" fillId="0" borderId="18" xfId="39" applyFont="1" applyFill="1" applyBorder="1" applyAlignment="1" applyProtection="1">
      <alignment vertical="top" wrapText="1"/>
      <protection hidden="1"/>
    </xf>
    <xf numFmtId="49" fontId="3" fillId="0" borderId="19" xfId="39" applyNumberFormat="1" applyFont="1" applyFill="1" applyBorder="1" applyAlignment="1" applyProtection="1">
      <alignment horizontal="right" vertical="top"/>
      <protection hidden="1"/>
    </xf>
    <xf numFmtId="0" fontId="4" fillId="0" borderId="0" xfId="39" applyFont="1" applyFill="1" applyBorder="1" applyAlignment="1" applyProtection="1">
      <alignment horizontal="left" vertical="top"/>
      <protection hidden="1"/>
    </xf>
    <xf numFmtId="0" fontId="4" fillId="0" borderId="0" xfId="39" applyFont="1" applyFill="1" applyBorder="1" applyAlignment="1" applyProtection="1">
      <alignment horizontal="right" vertical="center" wrapText="1"/>
      <protection hidden="1"/>
    </xf>
    <xf numFmtId="0" fontId="3" fillId="0" borderId="19" xfId="39" applyFont="1" applyFill="1" applyBorder="1" applyAlignment="1" applyProtection="1">
      <alignment vertical="center"/>
      <protection hidden="1"/>
    </xf>
    <xf numFmtId="0" fontId="3" fillId="0" borderId="19" xfId="39" applyFont="1" applyFill="1" applyBorder="1" applyAlignment="1" applyProtection="1">
      <alignment horizontal="left" vertical="center" indent="1"/>
      <protection hidden="1"/>
    </xf>
    <xf numFmtId="0" fontId="3" fillId="0" borderId="15" xfId="39" applyFont="1" applyFill="1" applyBorder="1" applyAlignment="1" applyProtection="1">
      <alignment vertical="center"/>
      <protection hidden="1"/>
    </xf>
    <xf numFmtId="0" fontId="3" fillId="0" borderId="14" xfId="39" applyFont="1" applyFill="1" applyBorder="1" applyAlignment="1" applyProtection="1">
      <alignment horizontal="left" vertical="center"/>
      <protection hidden="1"/>
    </xf>
    <xf numFmtId="0" fontId="3" fillId="0" borderId="13" xfId="39" applyFont="1" applyFill="1" applyBorder="1" applyAlignment="1" applyProtection="1">
      <alignment vertical="center"/>
      <protection hidden="1"/>
    </xf>
    <xf numFmtId="0" fontId="3" fillId="0" borderId="0" xfId="39" applyFont="1" applyAlignment="1" applyProtection="1">
      <alignment vertical="center"/>
      <protection hidden="1"/>
    </xf>
    <xf numFmtId="0" fontId="5" fillId="20" borderId="12" xfId="39" applyFont="1" applyFill="1" applyBorder="1" applyAlignment="1" applyProtection="1">
      <alignment horizontal="left" vertical="center" indent="1"/>
      <protection hidden="1"/>
    </xf>
    <xf numFmtId="0" fontId="5" fillId="20" borderId="11" xfId="39" applyFont="1" applyFill="1" applyBorder="1" applyAlignment="1" applyProtection="1">
      <alignment horizontal="left" vertical="center" indent="1"/>
      <protection hidden="1"/>
    </xf>
    <xf numFmtId="0" fontId="5" fillId="20" borderId="10" xfId="39" applyFont="1" applyFill="1" applyBorder="1" applyAlignment="1" applyProtection="1">
      <alignment horizontal="left" vertical="center" indent="1"/>
      <protection hidden="1"/>
    </xf>
    <xf numFmtId="4" fontId="3" fillId="0" borderId="0" xfId="39" applyNumberFormat="1" applyFont="1" applyFill="1" applyBorder="1" applyAlignment="1" applyProtection="1">
      <alignment horizontal="right" vertical="center"/>
      <protection hidden="1"/>
    </xf>
    <xf numFmtId="0" fontId="5" fillId="0" borderId="0" xfId="39" applyFont="1" applyFill="1" applyBorder="1" applyAlignment="1" applyProtection="1">
      <alignment vertical="center"/>
      <protection hidden="1"/>
    </xf>
    <xf numFmtId="0" fontId="3" fillId="0" borderId="0" xfId="39" applyFont="1" applyFill="1" applyAlignment="1" applyProtection="1">
      <alignment vertical="center"/>
      <protection hidden="1"/>
    </xf>
    <xf numFmtId="49" fontId="3" fillId="0" borderId="0" xfId="39" applyNumberFormat="1" applyFont="1" applyFill="1" applyAlignment="1" applyProtection="1">
      <alignment horizontal="left" vertical="center"/>
      <protection hidden="1"/>
    </xf>
    <xf numFmtId="0" fontId="5" fillId="0" borderId="0" xfId="39" applyFont="1" applyFill="1" applyBorder="1" applyAlignment="1" applyProtection="1">
      <alignment horizontal="right" vertical="center"/>
      <protection hidden="1"/>
    </xf>
    <xf numFmtId="0" fontId="12" fillId="0" borderId="0" xfId="39" applyFont="1" applyFill="1" applyAlignment="1" applyProtection="1">
      <alignment horizontal="left" vertical="center"/>
      <protection hidden="1"/>
    </xf>
    <xf numFmtId="14" fontId="12" fillId="0" borderId="0" xfId="0" applyNumberFormat="1" applyFont="1" applyFill="1" applyBorder="1" applyAlignment="1" applyProtection="1">
      <alignment horizontal="right"/>
      <protection hidden="1"/>
    </xf>
    <xf numFmtId="14" fontId="12" fillId="0" borderId="0" xfId="0" applyNumberFormat="1" applyFont="1" applyFill="1" applyBorder="1" applyAlignment="1" applyProtection="1">
      <alignment horizontal="right" vertical="top"/>
      <protection hidden="1"/>
    </xf>
    <xf numFmtId="0" fontId="5" fillId="22" borderId="11" xfId="0" applyFont="1" applyFill="1" applyBorder="1" applyAlignment="1" applyProtection="1">
      <alignment horizontal="left" vertical="center" indent="1"/>
      <protection hidden="1"/>
    </xf>
    <xf numFmtId="0" fontId="5" fillId="22" borderId="12" xfId="0" applyFont="1" applyFill="1" applyBorder="1" applyAlignment="1" applyProtection="1">
      <alignment horizontal="left" vertical="center" indent="1"/>
      <protection hidden="1"/>
    </xf>
    <xf numFmtId="0" fontId="11" fillId="0" borderId="0" xfId="39" applyFont="1" applyFill="1" applyBorder="1" applyAlignment="1" applyProtection="1">
      <alignment vertical="center"/>
      <protection hidden="1"/>
    </xf>
    <xf numFmtId="0" fontId="3" fillId="0" borderId="0" xfId="0" applyFont="1"/>
    <xf numFmtId="0" fontId="3" fillId="0" borderId="0" xfId="0" applyFont="1" applyBorder="1"/>
    <xf numFmtId="49" fontId="11" fillId="0" borderId="19" xfId="39" applyNumberFormat="1" applyFont="1" applyFill="1" applyBorder="1" applyAlignment="1" applyProtection="1">
      <alignment horizontal="left" vertical="center" indent="1"/>
      <protection hidden="1"/>
    </xf>
    <xf numFmtId="49" fontId="3" fillId="0" borderId="19" xfId="39" applyNumberFormat="1" applyFont="1" applyFill="1" applyBorder="1" applyAlignment="1" applyProtection="1">
      <alignment horizontal="left" vertical="center" indent="1"/>
      <protection hidden="1"/>
    </xf>
    <xf numFmtId="0" fontId="5" fillId="0" borderId="19" xfId="39" applyFont="1" applyFill="1" applyBorder="1" applyAlignment="1" applyProtection="1">
      <alignment horizontal="left" vertical="center" indent="1"/>
      <protection hidden="1"/>
    </xf>
    <xf numFmtId="2" fontId="12" fillId="0" borderId="0" xfId="39" applyNumberFormat="1" applyFont="1" applyFill="1" applyBorder="1" applyAlignment="1" applyProtection="1">
      <alignment vertical="center"/>
      <protection hidden="1"/>
    </xf>
    <xf numFmtId="2" fontId="12" fillId="0" borderId="0" xfId="0" applyNumberFormat="1" applyFont="1" applyFill="1" applyBorder="1" applyAlignment="1" applyProtection="1">
      <alignment vertical="center"/>
      <protection hidden="1"/>
    </xf>
    <xf numFmtId="2" fontId="5" fillId="0" borderId="0" xfId="39" applyNumberFormat="1" applyFont="1" applyFill="1" applyBorder="1" applyAlignment="1" applyProtection="1">
      <alignment horizontal="left" vertical="center"/>
      <protection hidden="1"/>
    </xf>
    <xf numFmtId="167" fontId="5" fillId="0" borderId="0" xfId="39" applyNumberFormat="1" applyFont="1" applyFill="1" applyBorder="1" applyAlignment="1" applyProtection="1">
      <alignment horizontal="left" vertical="center"/>
      <protection hidden="1"/>
    </xf>
    <xf numFmtId="49" fontId="3" fillId="0" borderId="0" xfId="39" applyNumberFormat="1" applyFont="1" applyFill="1" applyBorder="1" applyAlignment="1" applyProtection="1">
      <alignment horizontal="right" vertical="center"/>
      <protection hidden="1"/>
    </xf>
    <xf numFmtId="167" fontId="5" fillId="0" borderId="0" xfId="39" applyNumberFormat="1" applyFont="1" applyFill="1" applyBorder="1" applyAlignment="1" applyProtection="1">
      <alignment vertical="top" wrapText="1"/>
      <protection hidden="1"/>
    </xf>
    <xf numFmtId="2" fontId="3" fillId="0" borderId="0" xfId="39" applyNumberFormat="1" applyFont="1" applyFill="1" applyBorder="1" applyAlignment="1" applyProtection="1">
      <alignment horizontal="center" vertical="top"/>
      <protection hidden="1"/>
    </xf>
    <xf numFmtId="0" fontId="3" fillId="0" borderId="0" xfId="39" applyFont="1" applyFill="1" applyBorder="1" applyAlignment="1" applyProtection="1">
      <alignment horizontal="left" vertical="top"/>
      <protection hidden="1"/>
    </xf>
    <xf numFmtId="49" fontId="5" fillId="0" borderId="0" xfId="39" applyNumberFormat="1" applyFont="1" applyFill="1" applyBorder="1" applyAlignment="1" applyProtection="1">
      <alignment vertical="top" wrapText="1"/>
      <protection hidden="1"/>
    </xf>
    <xf numFmtId="0" fontId="3" fillId="0" borderId="0" xfId="39" applyFont="1" applyFill="1" applyBorder="1" applyAlignment="1" applyProtection="1">
      <alignment horizontal="center" vertical="top"/>
      <protection hidden="1"/>
    </xf>
    <xf numFmtId="49" fontId="5" fillId="20" borderId="10" xfId="39" applyNumberFormat="1" applyFont="1" applyFill="1" applyBorder="1" applyAlignment="1" applyProtection="1">
      <alignment horizontal="center" vertical="top"/>
      <protection hidden="1"/>
    </xf>
    <xf numFmtId="49" fontId="3" fillId="20" borderId="11" xfId="39" applyNumberFormat="1" applyFont="1" applyFill="1" applyBorder="1" applyAlignment="1" applyProtection="1">
      <alignment horizontal="center" vertical="top"/>
      <protection hidden="1"/>
    </xf>
    <xf numFmtId="49" fontId="5" fillId="0" borderId="0" xfId="39" applyNumberFormat="1" applyFont="1" applyFill="1" applyBorder="1" applyAlignment="1" applyProtection="1">
      <alignment horizontal="center" vertical="top"/>
      <protection hidden="1"/>
    </xf>
    <xf numFmtId="49" fontId="8" fillId="0" borderId="0" xfId="39" applyNumberFormat="1" applyFont="1" applyFill="1" applyBorder="1" applyAlignment="1" applyProtection="1">
      <alignment horizontal="center" vertical="top"/>
      <protection hidden="1"/>
    </xf>
    <xf numFmtId="167" fontId="5" fillId="0" borderId="0" xfId="39" applyNumberFormat="1" applyFont="1" applyFill="1" applyBorder="1" applyAlignment="1" applyProtection="1">
      <alignment horizontal="right" vertical="top" indent="1"/>
      <protection hidden="1"/>
    </xf>
    <xf numFmtId="49" fontId="5" fillId="0" borderId="0" xfId="39" applyNumberFormat="1" applyFont="1" applyFill="1" applyBorder="1" applyAlignment="1" applyProtection="1">
      <alignment horizontal="left" vertical="center"/>
      <protection hidden="1"/>
    </xf>
    <xf numFmtId="2" fontId="5" fillId="0" borderId="0" xfId="39" applyNumberFormat="1" applyFont="1" applyFill="1" applyBorder="1" applyAlignment="1" applyProtection="1">
      <alignment vertical="center"/>
      <protection hidden="1"/>
    </xf>
    <xf numFmtId="2" fontId="38" fillId="0" borderId="0" xfId="39" applyNumberFormat="1" applyFont="1" applyFill="1" applyBorder="1" applyAlignment="1" applyProtection="1">
      <alignment wrapText="1"/>
      <protection hidden="1"/>
    </xf>
    <xf numFmtId="2" fontId="37" fillId="0" borderId="0" xfId="39" applyNumberFormat="1" applyFont="1" applyFill="1" applyBorder="1" applyAlignment="1" applyProtection="1">
      <alignment wrapText="1"/>
      <protection hidden="1"/>
    </xf>
    <xf numFmtId="2" fontId="37" fillId="20" borderId="10" xfId="39" applyNumberFormat="1" applyFont="1" applyFill="1" applyBorder="1" applyAlignment="1" applyProtection="1">
      <alignment wrapText="1"/>
      <protection hidden="1"/>
    </xf>
    <xf numFmtId="2" fontId="4" fillId="20" borderId="11" xfId="39" applyNumberFormat="1" applyFont="1" applyFill="1" applyBorder="1" applyAlignment="1" applyProtection="1">
      <alignment wrapText="1"/>
      <protection hidden="1"/>
    </xf>
    <xf numFmtId="2" fontId="4" fillId="0" borderId="0" xfId="39" applyNumberFormat="1" applyFont="1" applyFill="1" applyBorder="1" applyAlignment="1" applyProtection="1">
      <protection hidden="1"/>
    </xf>
    <xf numFmtId="2" fontId="39" fillId="0" borderId="0" xfId="39" applyNumberFormat="1" applyFont="1" applyFill="1" applyBorder="1" applyAlignment="1" applyProtection="1">
      <alignment vertical="center"/>
      <protection hidden="1"/>
    </xf>
    <xf numFmtId="2" fontId="48" fillId="0" borderId="0" xfId="39" applyNumberFormat="1" applyFont="1" applyFill="1" applyBorder="1" applyAlignment="1" applyProtection="1">
      <alignment vertical="center"/>
      <protection hidden="1"/>
    </xf>
    <xf numFmtId="0" fontId="5" fillId="20" borderId="11" xfId="45" applyFont="1" applyFill="1" applyBorder="1" applyAlignment="1" applyProtection="1">
      <alignment horizontal="left" vertical="center" indent="1"/>
      <protection hidden="1"/>
    </xf>
    <xf numFmtId="0" fontId="36" fillId="0" borderId="19" xfId="0" applyFont="1" applyFill="1" applyBorder="1" applyAlignment="1" applyProtection="1">
      <alignment horizontal="right" vertical="center"/>
      <protection hidden="1"/>
    </xf>
    <xf numFmtId="0" fontId="3" fillId="0" borderId="0" xfId="0" applyFont="1" applyFill="1" applyBorder="1" applyAlignment="1" applyProtection="1">
      <alignment vertical="top"/>
      <protection hidden="1"/>
    </xf>
    <xf numFmtId="0" fontId="6" fillId="0" borderId="0" xfId="47" applyFont="1" applyFill="1" applyBorder="1" applyAlignment="1" applyProtection="1">
      <alignment vertical="center"/>
      <protection hidden="1"/>
    </xf>
    <xf numFmtId="4" fontId="5" fillId="20" borderId="12" xfId="45" applyNumberFormat="1" applyFont="1" applyFill="1" applyBorder="1" applyAlignment="1" applyProtection="1">
      <alignment horizontal="right" vertical="center" indent="1"/>
      <protection hidden="1"/>
    </xf>
    <xf numFmtId="2" fontId="3" fillId="23" borderId="21" xfId="0" applyNumberFormat="1" applyFont="1" applyFill="1" applyBorder="1" applyAlignment="1" applyProtection="1">
      <alignment vertical="center"/>
      <protection hidden="1"/>
    </xf>
    <xf numFmtId="0" fontId="3" fillId="23" borderId="21" xfId="45" applyFont="1" applyFill="1" applyBorder="1" applyAlignment="1" applyProtection="1">
      <alignment vertical="center"/>
      <protection hidden="1"/>
    </xf>
    <xf numFmtId="14" fontId="3" fillId="24" borderId="22" xfId="0" applyNumberFormat="1" applyFont="1" applyFill="1" applyBorder="1" applyAlignment="1" applyProtection="1">
      <alignment horizontal="center" vertical="top"/>
      <protection locked="0"/>
    </xf>
    <xf numFmtId="14" fontId="3" fillId="23" borderId="21" xfId="45" applyNumberFormat="1" applyFont="1" applyFill="1" applyBorder="1" applyAlignment="1" applyProtection="1">
      <alignment vertical="center"/>
      <protection hidden="1"/>
    </xf>
    <xf numFmtId="14" fontId="5" fillId="0" borderId="0" xfId="39" applyNumberFormat="1" applyFont="1" applyFill="1" applyBorder="1" applyAlignment="1" applyProtection="1">
      <alignment vertical="top"/>
      <protection hidden="1"/>
    </xf>
    <xf numFmtId="14" fontId="37" fillId="0" borderId="0" xfId="39" applyNumberFormat="1" applyFont="1" applyFill="1" applyBorder="1" applyAlignment="1" applyProtection="1">
      <alignment wrapText="1"/>
      <protection hidden="1"/>
    </xf>
    <xf numFmtId="14" fontId="4" fillId="0" borderId="0" xfId="39" applyNumberFormat="1" applyFont="1" applyFill="1" applyBorder="1" applyAlignment="1" applyProtection="1">
      <protection hidden="1"/>
    </xf>
    <xf numFmtId="14" fontId="39" fillId="0" borderId="0" xfId="39" applyNumberFormat="1" applyFont="1" applyFill="1" applyBorder="1" applyAlignment="1" applyProtection="1">
      <alignment vertical="center"/>
      <protection hidden="1"/>
    </xf>
    <xf numFmtId="14" fontId="48" fillId="0" borderId="0" xfId="39" applyNumberFormat="1" applyFont="1" applyFill="1" applyBorder="1" applyAlignment="1" applyProtection="1">
      <alignment vertical="center"/>
      <protection hidden="1"/>
    </xf>
    <xf numFmtId="14" fontId="3" fillId="0" borderId="0" xfId="45" applyNumberFormat="1" applyFont="1" applyAlignment="1" applyProtection="1">
      <alignment vertical="center"/>
      <protection hidden="1"/>
    </xf>
    <xf numFmtId="14" fontId="3" fillId="0" borderId="0" xfId="45" applyNumberFormat="1" applyFont="1" applyFill="1" applyAlignment="1" applyProtection="1">
      <alignment vertical="center"/>
      <protection hidden="1"/>
    </xf>
    <xf numFmtId="14" fontId="5" fillId="20" borderId="11" xfId="39" applyNumberFormat="1" applyFont="1" applyFill="1" applyBorder="1" applyAlignment="1" applyProtection="1">
      <alignment horizontal="right" vertical="center" indent="1"/>
      <protection hidden="1"/>
    </xf>
    <xf numFmtId="14" fontId="5" fillId="0" borderId="0" xfId="39" applyNumberFormat="1" applyFont="1" applyFill="1" applyBorder="1" applyAlignment="1" applyProtection="1">
      <alignment horizontal="left" vertical="center"/>
      <protection hidden="1"/>
    </xf>
    <xf numFmtId="14" fontId="5" fillId="0" borderId="0" xfId="39" applyNumberFormat="1" applyFont="1" applyFill="1" applyBorder="1" applyAlignment="1" applyProtection="1">
      <alignment vertical="top" wrapText="1"/>
      <protection hidden="1"/>
    </xf>
    <xf numFmtId="14" fontId="3" fillId="20" borderId="11" xfId="39" applyNumberFormat="1" applyFont="1" applyFill="1" applyBorder="1" applyAlignment="1" applyProtection="1">
      <alignment horizontal="center" vertical="top"/>
      <protection hidden="1"/>
    </xf>
    <xf numFmtId="14" fontId="3" fillId="0" borderId="0" xfId="39" applyNumberFormat="1" applyFont="1" applyFill="1" applyBorder="1" applyAlignment="1" applyProtection="1">
      <alignment horizontal="center" vertical="top"/>
      <protection hidden="1"/>
    </xf>
    <xf numFmtId="1" fontId="5" fillId="0" borderId="23" xfId="0" applyNumberFormat="1" applyFont="1" applyFill="1" applyBorder="1" applyAlignment="1" applyProtection="1">
      <alignment horizontal="center" vertical="center"/>
      <protection hidden="1"/>
    </xf>
    <xf numFmtId="2" fontId="5" fillId="20" borderId="11" xfId="45" applyNumberFormat="1" applyFont="1" applyFill="1" applyBorder="1" applyAlignment="1" applyProtection="1">
      <alignment horizontal="left" vertical="center" indent="1"/>
      <protection hidden="1"/>
    </xf>
    <xf numFmtId="4" fontId="49" fillId="0" borderId="0" xfId="0" applyNumberFormat="1" applyFont="1" applyFill="1" applyAlignment="1" applyProtection="1">
      <alignment horizontal="right" vertical="center" indent="1"/>
      <protection hidden="1"/>
    </xf>
    <xf numFmtId="49" fontId="3" fillId="24" borderId="22" xfId="39" applyNumberFormat="1" applyFont="1" applyFill="1" applyBorder="1" applyAlignment="1" applyProtection="1">
      <alignment horizontal="left" vertical="top" wrapText="1" indent="1"/>
      <protection locked="0"/>
    </xf>
    <xf numFmtId="49" fontId="3" fillId="24" borderId="21" xfId="39" applyNumberFormat="1" applyFont="1" applyFill="1" applyBorder="1" applyAlignment="1" applyProtection="1">
      <alignment horizontal="left" vertical="top" wrapText="1" indent="1"/>
      <protection locked="0"/>
    </xf>
    <xf numFmtId="2" fontId="11" fillId="0" borderId="0" xfId="0" applyNumberFormat="1" applyFont="1" applyFill="1" applyBorder="1" applyAlignment="1" applyProtection="1">
      <alignment horizontal="left" vertical="center"/>
      <protection hidden="1"/>
    </xf>
    <xf numFmtId="2" fontId="11" fillId="0" borderId="0" xfId="0" applyNumberFormat="1" applyFont="1" applyFill="1" applyBorder="1" applyAlignment="1" applyProtection="1">
      <alignment vertical="center"/>
      <protection hidden="1"/>
    </xf>
    <xf numFmtId="2" fontId="11" fillId="0" borderId="0" xfId="39" applyNumberFormat="1" applyFont="1" applyFill="1" applyBorder="1" applyAlignment="1" applyProtection="1">
      <alignment horizontal="left" vertical="center"/>
      <protection hidden="1"/>
    </xf>
    <xf numFmtId="1" fontId="5" fillId="23" borderId="21" xfId="0" applyNumberFormat="1" applyFont="1" applyFill="1" applyBorder="1" applyAlignment="1" applyProtection="1">
      <alignment horizontal="left" vertical="center"/>
      <protection hidden="1"/>
    </xf>
    <xf numFmtId="0" fontId="3" fillId="0" borderId="0" xfId="41" applyNumberFormat="1" applyAlignment="1" applyProtection="1">
      <alignment vertical="center"/>
      <protection hidden="1"/>
    </xf>
    <xf numFmtId="0" fontId="3" fillId="0" borderId="0" xfId="41" applyNumberFormat="1" applyAlignment="1" applyProtection="1">
      <alignment horizontal="center" vertical="center"/>
      <protection hidden="1"/>
    </xf>
    <xf numFmtId="0" fontId="3" fillId="0" borderId="0" xfId="41" applyNumberFormat="1" applyBorder="1" applyAlignment="1" applyProtection="1">
      <alignment vertical="center"/>
      <protection hidden="1"/>
    </xf>
    <xf numFmtId="0" fontId="3" fillId="23" borderId="0" xfId="0" applyFont="1" applyFill="1" applyAlignment="1" applyProtection="1">
      <alignment vertical="center"/>
      <protection hidden="1"/>
    </xf>
    <xf numFmtId="0" fontId="3" fillId="23" borderId="0" xfId="47" applyFont="1" applyFill="1" applyAlignment="1" applyProtection="1">
      <alignment vertical="center"/>
      <protection hidden="1"/>
    </xf>
    <xf numFmtId="0" fontId="3" fillId="23" borderId="0" xfId="0" applyFont="1" applyFill="1" applyAlignment="1" applyProtection="1">
      <alignment vertical="center"/>
    </xf>
    <xf numFmtId="0" fontId="3" fillId="23" borderId="0" xfId="47" applyFont="1" applyFill="1" applyProtection="1">
      <protection hidden="1"/>
    </xf>
    <xf numFmtId="0" fontId="3" fillId="23" borderId="0" xfId="0" applyFont="1" applyFill="1" applyAlignment="1" applyProtection="1">
      <alignment horizontal="left" vertical="center" indent="1"/>
      <protection hidden="1"/>
    </xf>
    <xf numFmtId="0" fontId="3" fillId="23" borderId="0" xfId="47" applyFont="1" applyFill="1" applyAlignment="1" applyProtection="1">
      <alignment horizontal="left" vertical="center" indent="1"/>
      <protection hidden="1"/>
    </xf>
    <xf numFmtId="0" fontId="49" fillId="23" borderId="0" xfId="0" applyFont="1" applyFill="1" applyAlignment="1" applyProtection="1">
      <alignment horizontal="left" vertical="center" indent="1"/>
      <protection hidden="1"/>
    </xf>
    <xf numFmtId="0" fontId="3" fillId="23" borderId="0" xfId="47" applyFont="1" applyFill="1" applyAlignment="1" applyProtection="1">
      <alignment horizontal="left" indent="1"/>
      <protection hidden="1"/>
    </xf>
    <xf numFmtId="0" fontId="3" fillId="0" borderId="0" xfId="0" applyFont="1" applyFill="1" applyAlignment="1" applyProtection="1">
      <alignment horizontal="left" vertical="center" indent="1"/>
      <protection hidden="1"/>
    </xf>
    <xf numFmtId="0" fontId="5" fillId="0" borderId="0" xfId="0" applyFont="1" applyFill="1" applyBorder="1" applyAlignment="1" applyProtection="1">
      <alignment vertical="center"/>
      <protection hidden="1"/>
    </xf>
    <xf numFmtId="14" fontId="5" fillId="0" borderId="0" xfId="0" applyNumberFormat="1" applyFont="1" applyFill="1" applyBorder="1" applyAlignment="1" applyProtection="1">
      <alignment horizontal="left" vertical="center"/>
      <protection hidden="1"/>
    </xf>
    <xf numFmtId="1" fontId="3" fillId="0" borderId="0" xfId="0" applyNumberFormat="1" applyFont="1" applyFill="1" applyBorder="1" applyAlignment="1" applyProtection="1">
      <alignment vertical="center"/>
      <protection hidden="1"/>
    </xf>
    <xf numFmtId="0" fontId="11" fillId="0" borderId="19" xfId="0" applyFont="1" applyFill="1" applyBorder="1" applyAlignment="1" applyProtection="1">
      <alignment horizontal="left" vertical="center" indent="1"/>
      <protection hidden="1"/>
    </xf>
    <xf numFmtId="0" fontId="11" fillId="0" borderId="0" xfId="0" applyFont="1" applyFill="1" applyBorder="1" applyAlignment="1" applyProtection="1">
      <alignment vertical="center"/>
      <protection hidden="1"/>
    </xf>
    <xf numFmtId="0" fontId="3" fillId="0" borderId="20" xfId="0" applyFont="1" applyFill="1" applyBorder="1" applyAlignment="1" applyProtection="1">
      <alignment horizontal="left" vertical="center" indent="1"/>
      <protection hidden="1"/>
    </xf>
    <xf numFmtId="0" fontId="36" fillId="0" borderId="16" xfId="0" applyFont="1" applyFill="1" applyBorder="1" applyAlignment="1" applyProtection="1">
      <alignment horizontal="left" vertical="center"/>
      <protection hidden="1"/>
    </xf>
    <xf numFmtId="0" fontId="3" fillId="0" borderId="16" xfId="0" applyFont="1" applyFill="1" applyBorder="1" applyAlignment="1" applyProtection="1">
      <alignment horizontal="left" vertical="center"/>
      <protection hidden="1"/>
    </xf>
    <xf numFmtId="0" fontId="11" fillId="0" borderId="24" xfId="0" applyFont="1" applyFill="1" applyBorder="1" applyAlignment="1" applyProtection="1">
      <alignment horizontal="left" vertical="center" indent="1"/>
      <protection hidden="1"/>
    </xf>
    <xf numFmtId="0" fontId="11" fillId="0" borderId="25" xfId="0" applyFont="1" applyFill="1" applyBorder="1" applyAlignment="1" applyProtection="1">
      <alignment vertical="center"/>
      <protection hidden="1"/>
    </xf>
    <xf numFmtId="0" fontId="5" fillId="0" borderId="25" xfId="0" applyFont="1" applyFill="1" applyBorder="1" applyAlignment="1" applyProtection="1">
      <alignment vertical="center"/>
      <protection hidden="1"/>
    </xf>
    <xf numFmtId="0" fontId="3" fillId="0" borderId="25" xfId="0" applyFont="1" applyFill="1" applyBorder="1" applyAlignment="1" applyProtection="1">
      <alignment vertical="center"/>
      <protection hidden="1"/>
    </xf>
    <xf numFmtId="0" fontId="3" fillId="0" borderId="26" xfId="0" applyFont="1" applyFill="1" applyBorder="1" applyAlignment="1" applyProtection="1">
      <alignment vertical="center"/>
      <protection hidden="1"/>
    </xf>
    <xf numFmtId="0" fontId="3" fillId="0" borderId="27" xfId="0" applyFont="1" applyFill="1" applyBorder="1" applyAlignment="1" applyProtection="1">
      <alignment horizontal="left" vertical="center" indent="1"/>
      <protection hidden="1"/>
    </xf>
    <xf numFmtId="0" fontId="3" fillId="0" borderId="28" xfId="0" applyFont="1" applyFill="1" applyBorder="1" applyAlignment="1" applyProtection="1">
      <alignment vertical="center"/>
      <protection hidden="1"/>
    </xf>
    <xf numFmtId="0" fontId="3" fillId="0" borderId="28" xfId="0" applyFont="1" applyFill="1" applyBorder="1" applyAlignment="1" applyProtection="1">
      <alignment horizontal="left" vertical="center"/>
      <protection hidden="1"/>
    </xf>
    <xf numFmtId="0" fontId="3" fillId="0" borderId="29" xfId="0" applyFont="1" applyFill="1" applyBorder="1" applyAlignment="1" applyProtection="1">
      <alignment vertical="center"/>
      <protection hidden="1"/>
    </xf>
    <xf numFmtId="0" fontId="3" fillId="0" borderId="24" xfId="0" applyFont="1" applyFill="1" applyBorder="1" applyAlignment="1" applyProtection="1">
      <alignment horizontal="left" vertical="center" indent="1"/>
      <protection hidden="1"/>
    </xf>
    <xf numFmtId="0" fontId="3" fillId="0" borderId="25" xfId="0" applyFont="1" applyFill="1" applyBorder="1" applyAlignment="1" applyProtection="1">
      <alignment horizontal="left" vertical="center"/>
      <protection hidden="1"/>
    </xf>
    <xf numFmtId="0" fontId="3" fillId="25" borderId="13" xfId="0" applyFont="1" applyFill="1" applyBorder="1" applyAlignment="1" applyProtection="1">
      <alignment vertical="center"/>
      <protection hidden="1"/>
    </xf>
    <xf numFmtId="0" fontId="3" fillId="25" borderId="14" xfId="0" applyFont="1" applyFill="1" applyBorder="1" applyAlignment="1" applyProtection="1">
      <alignment vertical="center"/>
      <protection hidden="1"/>
    </xf>
    <xf numFmtId="1" fontId="3" fillId="25" borderId="14" xfId="0" applyNumberFormat="1" applyFont="1" applyFill="1" applyBorder="1" applyAlignment="1" applyProtection="1">
      <alignment vertical="center"/>
      <protection hidden="1"/>
    </xf>
    <xf numFmtId="0" fontId="3" fillId="25" borderId="15" xfId="0" applyFont="1" applyFill="1" applyBorder="1" applyAlignment="1" applyProtection="1">
      <alignment vertical="center"/>
      <protection hidden="1"/>
    </xf>
    <xf numFmtId="0" fontId="3" fillId="25" borderId="19" xfId="0" applyFont="1" applyFill="1" applyBorder="1" applyAlignment="1" applyProtection="1">
      <alignment horizontal="left" vertical="top" indent="1"/>
      <protection hidden="1"/>
    </xf>
    <xf numFmtId="0" fontId="3" fillId="25" borderId="0" xfId="0" applyFont="1" applyFill="1" applyBorder="1" applyAlignment="1" applyProtection="1">
      <alignment vertical="top"/>
      <protection hidden="1"/>
    </xf>
    <xf numFmtId="0" fontId="3" fillId="25" borderId="18" xfId="0" applyFont="1" applyFill="1" applyBorder="1" applyAlignment="1" applyProtection="1">
      <alignment vertical="center"/>
      <protection hidden="1"/>
    </xf>
    <xf numFmtId="0" fontId="3" fillId="25" borderId="19" xfId="0" applyFont="1" applyFill="1" applyBorder="1" applyAlignment="1" applyProtection="1">
      <alignment vertical="center"/>
      <protection hidden="1"/>
    </xf>
    <xf numFmtId="0" fontId="3" fillId="25"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28"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protection hidden="1"/>
    </xf>
    <xf numFmtId="0" fontId="3" fillId="25" borderId="13" xfId="0" applyFont="1" applyFill="1" applyBorder="1" applyAlignment="1" applyProtection="1">
      <alignment horizontal="left" vertical="center" indent="1"/>
      <protection hidden="1"/>
    </xf>
    <xf numFmtId="0" fontId="36" fillId="25" borderId="14" xfId="0" applyFont="1" applyFill="1" applyBorder="1" applyAlignment="1" applyProtection="1">
      <alignment horizontal="left" vertical="center"/>
      <protection hidden="1"/>
    </xf>
    <xf numFmtId="0" fontId="3" fillId="25" borderId="14" xfId="0" applyFont="1" applyFill="1" applyBorder="1" applyAlignment="1" applyProtection="1">
      <alignment horizontal="left" vertical="center"/>
      <protection hidden="1"/>
    </xf>
    <xf numFmtId="0" fontId="3" fillId="25" borderId="19" xfId="0" applyFont="1" applyFill="1" applyBorder="1" applyAlignment="1" applyProtection="1">
      <alignment horizontal="left" vertical="center" indent="1"/>
      <protection hidden="1"/>
    </xf>
    <xf numFmtId="0" fontId="36" fillId="25" borderId="0" xfId="0" applyFont="1" applyFill="1" applyBorder="1" applyAlignment="1" applyProtection="1">
      <alignment horizontal="left" vertical="center"/>
      <protection hidden="1"/>
    </xf>
    <xf numFmtId="0" fontId="3" fillId="25" borderId="0" xfId="0" applyFont="1" applyFill="1" applyBorder="1" applyAlignment="1" applyProtection="1">
      <alignment horizontal="left" vertical="center"/>
      <protection hidden="1"/>
    </xf>
    <xf numFmtId="0" fontId="3" fillId="25" borderId="20" xfId="0" applyFont="1" applyFill="1" applyBorder="1" applyAlignment="1" applyProtection="1">
      <alignment horizontal="left" vertical="center" indent="1"/>
      <protection hidden="1"/>
    </xf>
    <xf numFmtId="0" fontId="3" fillId="25" borderId="16" xfId="0" applyFont="1" applyFill="1" applyBorder="1" applyAlignment="1" applyProtection="1">
      <alignment vertical="center"/>
      <protection hidden="1"/>
    </xf>
    <xf numFmtId="0" fontId="36" fillId="25" borderId="16" xfId="0" applyFont="1" applyFill="1" applyBorder="1" applyAlignment="1" applyProtection="1">
      <alignment horizontal="left" vertical="center"/>
      <protection hidden="1"/>
    </xf>
    <xf numFmtId="0" fontId="3" fillId="25" borderId="16" xfId="0" applyFont="1" applyFill="1" applyBorder="1" applyAlignment="1" applyProtection="1">
      <alignment horizontal="left" vertical="center"/>
      <protection hidden="1"/>
    </xf>
    <xf numFmtId="0" fontId="3" fillId="25" borderId="17" xfId="0" applyFont="1" applyFill="1" applyBorder="1" applyAlignment="1" applyProtection="1">
      <alignment vertical="center"/>
      <protection hidden="1"/>
    </xf>
    <xf numFmtId="0" fontId="5" fillId="22" borderId="10" xfId="0" applyFont="1" applyFill="1" applyBorder="1" applyAlignment="1" applyProtection="1">
      <alignment horizontal="left" vertical="center" indent="1"/>
      <protection hidden="1"/>
    </xf>
    <xf numFmtId="0" fontId="3" fillId="0" borderId="13" xfId="0" applyFont="1" applyBorder="1" applyAlignment="1" applyProtection="1">
      <alignment vertical="center"/>
      <protection hidden="1"/>
    </xf>
    <xf numFmtId="0" fontId="4" fillId="22" borderId="30" xfId="39" applyFont="1" applyFill="1" applyBorder="1" applyAlignment="1" applyProtection="1">
      <alignment horizontal="center" wrapText="1"/>
      <protection hidden="1"/>
    </xf>
    <xf numFmtId="0" fontId="4" fillId="22" borderId="31" xfId="39" applyFont="1" applyFill="1" applyBorder="1" applyAlignment="1" applyProtection="1">
      <alignment horizontal="center" vertical="top"/>
      <protection hidden="1"/>
    </xf>
    <xf numFmtId="0" fontId="4" fillId="22" borderId="31" xfId="39" applyFont="1" applyFill="1" applyBorder="1" applyAlignment="1" applyProtection="1">
      <alignment horizontal="center" vertical="top" wrapText="1"/>
      <protection hidden="1"/>
    </xf>
    <xf numFmtId="0" fontId="3" fillId="0" borderId="19" xfId="0" applyFont="1" applyBorder="1"/>
    <xf numFmtId="0" fontId="3" fillId="0" borderId="0" xfId="0" applyFont="1" applyBorder="1" applyAlignment="1"/>
    <xf numFmtId="0" fontId="3" fillId="0" borderId="18" xfId="0" applyFont="1" applyBorder="1"/>
    <xf numFmtId="0" fontId="3" fillId="0" borderId="0" xfId="0" applyFont="1" applyBorder="1" applyAlignment="1">
      <alignment vertical="top"/>
    </xf>
    <xf numFmtId="0" fontId="3" fillId="0" borderId="0" xfId="39" applyFont="1" applyFill="1" applyBorder="1" applyAlignment="1" applyProtection="1">
      <alignment horizontal="center" vertical="top" wrapText="1"/>
      <protection hidden="1"/>
    </xf>
    <xf numFmtId="14" fontId="3" fillId="0" borderId="0" xfId="39" applyNumberFormat="1" applyFont="1" applyFill="1" applyBorder="1" applyAlignment="1" applyProtection="1">
      <alignment horizontal="center" vertical="center"/>
      <protection hidden="1"/>
    </xf>
    <xf numFmtId="0" fontId="3" fillId="0" borderId="16" xfId="0" applyFont="1" applyBorder="1"/>
    <xf numFmtId="0" fontId="3" fillId="0" borderId="17" xfId="0" applyFont="1" applyBorder="1"/>
    <xf numFmtId="49" fontId="11" fillId="0" borderId="0" xfId="39" applyNumberFormat="1" applyFont="1" applyFill="1" applyAlignment="1" applyProtection="1">
      <alignment vertical="center"/>
      <protection hidden="1"/>
    </xf>
    <xf numFmtId="0" fontId="11" fillId="0" borderId="19" xfId="39" applyFont="1" applyFill="1" applyBorder="1" applyAlignment="1" applyProtection="1">
      <alignment horizontal="left" vertical="center" indent="1"/>
      <protection hidden="1"/>
    </xf>
    <xf numFmtId="0" fontId="11" fillId="0" borderId="18" xfId="39" applyFont="1" applyFill="1" applyBorder="1" applyAlignment="1" applyProtection="1">
      <alignment vertical="center"/>
      <protection hidden="1"/>
    </xf>
    <xf numFmtId="49" fontId="3" fillId="0" borderId="20" xfId="39" applyNumberFormat="1" applyFont="1" applyFill="1" applyBorder="1" applyAlignment="1" applyProtection="1">
      <alignment horizontal="left" vertical="center"/>
      <protection hidden="1"/>
    </xf>
    <xf numFmtId="0" fontId="5" fillId="0" borderId="16" xfId="39" applyFont="1" applyFill="1" applyBorder="1" applyAlignment="1" applyProtection="1">
      <alignment horizontal="right" vertical="center"/>
      <protection hidden="1"/>
    </xf>
    <xf numFmtId="0" fontId="3" fillId="0" borderId="14" xfId="47" applyFont="1" applyFill="1" applyBorder="1" applyAlignment="1" applyProtection="1">
      <alignment vertical="center"/>
      <protection hidden="1"/>
    </xf>
    <xf numFmtId="0" fontId="3" fillId="0" borderId="18" xfId="0" applyFont="1" applyBorder="1" applyAlignment="1" applyProtection="1">
      <alignment vertical="center"/>
      <protection hidden="1"/>
    </xf>
    <xf numFmtId="0" fontId="11" fillId="0" borderId="32" xfId="39" applyFont="1" applyFill="1" applyBorder="1" applyAlignment="1" applyProtection="1">
      <alignment vertical="center"/>
      <protection hidden="1"/>
    </xf>
    <xf numFmtId="0" fontId="3" fillId="0" borderId="15" xfId="0" applyFont="1" applyBorder="1"/>
    <xf numFmtId="0" fontId="8" fillId="22" borderId="30" xfId="39" applyFont="1" applyFill="1" applyBorder="1" applyAlignment="1" applyProtection="1">
      <alignment horizontal="center" wrapText="1"/>
      <protection hidden="1"/>
    </xf>
    <xf numFmtId="0" fontId="3" fillId="0" borderId="13" xfId="0" applyFont="1" applyBorder="1"/>
    <xf numFmtId="0" fontId="49" fillId="0" borderId="0" xfId="0" applyFont="1" applyAlignment="1">
      <alignment horizontal="right"/>
    </xf>
    <xf numFmtId="14" fontId="5" fillId="0" borderId="23" xfId="39" applyNumberFormat="1" applyFont="1" applyFill="1" applyBorder="1" applyAlignment="1" applyProtection="1">
      <alignment horizontal="center" vertical="center"/>
      <protection hidden="1"/>
    </xf>
    <xf numFmtId="0" fontId="3" fillId="0" borderId="22" xfId="0" applyFont="1" applyBorder="1" applyAlignment="1" applyProtection="1">
      <alignment horizontal="center" vertical="top"/>
      <protection hidden="1"/>
    </xf>
    <xf numFmtId="49" fontId="3" fillId="0" borderId="13" xfId="39" applyNumberFormat="1" applyFont="1" applyFill="1" applyBorder="1" applyAlignment="1" applyProtection="1">
      <alignment horizontal="left" vertical="center"/>
      <protection hidden="1"/>
    </xf>
    <xf numFmtId="0" fontId="5" fillId="0" borderId="14" xfId="39" applyFont="1" applyFill="1" applyBorder="1" applyAlignment="1" applyProtection="1">
      <alignment horizontal="right" vertical="center"/>
      <protection hidden="1"/>
    </xf>
    <xf numFmtId="0" fontId="3" fillId="0" borderId="14" xfId="0" applyFont="1" applyBorder="1"/>
    <xf numFmtId="49" fontId="3" fillId="0" borderId="19" xfId="39" applyNumberFormat="1" applyFont="1" applyFill="1" applyBorder="1" applyAlignment="1" applyProtection="1">
      <alignment horizontal="left" vertical="center"/>
      <protection hidden="1"/>
    </xf>
    <xf numFmtId="0" fontId="3" fillId="0" borderId="20" xfId="0" applyFont="1" applyBorder="1" applyAlignment="1">
      <alignment horizontal="left" indent="1"/>
    </xf>
    <xf numFmtId="0" fontId="3" fillId="23" borderId="21" xfId="45" applyFont="1" applyFill="1" applyBorder="1" applyAlignment="1" applyProtection="1">
      <alignment horizontal="right" vertical="center" indent="1"/>
      <protection hidden="1"/>
    </xf>
    <xf numFmtId="0" fontId="5" fillId="23" borderId="21" xfId="45" applyNumberFormat="1" applyFont="1" applyFill="1" applyBorder="1" applyAlignment="1" applyProtection="1">
      <alignment horizontal="center" vertical="center"/>
      <protection hidden="1"/>
    </xf>
    <xf numFmtId="0" fontId="5" fillId="23" borderId="33" xfId="45" applyNumberFormat="1" applyFont="1" applyFill="1" applyBorder="1" applyAlignment="1" applyProtection="1">
      <alignment horizontal="center" vertical="center"/>
      <protection hidden="1"/>
    </xf>
    <xf numFmtId="0" fontId="3" fillId="23" borderId="21" xfId="0" applyNumberFormat="1" applyFont="1" applyFill="1" applyBorder="1" applyAlignment="1" applyProtection="1">
      <alignment vertical="center"/>
      <protection hidden="1"/>
    </xf>
    <xf numFmtId="0" fontId="3" fillId="23" borderId="21" xfId="45" applyNumberFormat="1" applyFont="1" applyFill="1" applyBorder="1" applyAlignment="1" applyProtection="1">
      <alignment vertical="center"/>
      <protection hidden="1"/>
    </xf>
    <xf numFmtId="0" fontId="5" fillId="23" borderId="21" xfId="0" applyNumberFormat="1" applyFont="1" applyFill="1" applyBorder="1" applyAlignment="1" applyProtection="1">
      <alignment horizontal="left" vertical="center"/>
      <protection hidden="1"/>
    </xf>
    <xf numFmtId="0" fontId="5" fillId="23" borderId="21" xfId="45" applyFont="1" applyFill="1" applyBorder="1" applyAlignment="1" applyProtection="1">
      <alignment vertical="center"/>
      <protection hidden="1"/>
    </xf>
    <xf numFmtId="0" fontId="5" fillId="23" borderId="21" xfId="45" applyNumberFormat="1" applyFont="1" applyFill="1" applyBorder="1" applyAlignment="1" applyProtection="1">
      <alignment horizontal="left" vertical="center"/>
      <protection hidden="1"/>
    </xf>
    <xf numFmtId="2" fontId="5" fillId="23" borderId="21" xfId="45" applyNumberFormat="1" applyFont="1" applyFill="1" applyBorder="1" applyAlignment="1" applyProtection="1">
      <alignment horizontal="left" vertical="center"/>
      <protection hidden="1"/>
    </xf>
    <xf numFmtId="0" fontId="0" fillId="23" borderId="21" xfId="0" applyFill="1" applyBorder="1"/>
    <xf numFmtId="0" fontId="2" fillId="23" borderId="0" xfId="0" applyFont="1" applyFill="1" applyAlignment="1" applyProtection="1">
      <alignment vertical="center"/>
      <protection hidden="1"/>
    </xf>
    <xf numFmtId="0" fontId="3" fillId="23" borderId="21" xfId="0" applyFont="1" applyFill="1" applyBorder="1" applyAlignment="1" applyProtection="1">
      <alignment horizontal="left" vertical="center" indent="1"/>
      <protection hidden="1"/>
    </xf>
    <xf numFmtId="0" fontId="3" fillId="23" borderId="21" xfId="0" applyFont="1" applyFill="1" applyBorder="1" applyAlignment="1" applyProtection="1">
      <alignment horizontal="left" vertical="center"/>
      <protection hidden="1"/>
    </xf>
    <xf numFmtId="0" fontId="3" fillId="23" borderId="21" xfId="0" applyFont="1" applyFill="1" applyBorder="1" applyAlignment="1" applyProtection="1">
      <alignment vertical="center"/>
      <protection hidden="1"/>
    </xf>
    <xf numFmtId="0" fontId="3" fillId="23" borderId="21" xfId="0" applyFont="1" applyFill="1" applyBorder="1" applyAlignment="1" applyProtection="1">
      <alignment horizontal="left" vertical="center" indent="1"/>
      <protection locked="0" hidden="1"/>
    </xf>
    <xf numFmtId="0" fontId="42" fillId="0" borderId="0" xfId="47" applyFont="1" applyFill="1" applyBorder="1" applyAlignment="1" applyProtection="1">
      <alignment vertical="center"/>
      <protection hidden="1"/>
    </xf>
    <xf numFmtId="0" fontId="43" fillId="0" borderId="0" xfId="39" applyFont="1" applyBorder="1" applyAlignment="1" applyProtection="1">
      <alignment vertical="top"/>
      <protection hidden="1"/>
    </xf>
    <xf numFmtId="0" fontId="34" fillId="0" borderId="0" xfId="39" applyFont="1" applyBorder="1" applyAlignment="1" applyProtection="1">
      <alignment vertical="top"/>
      <protection hidden="1"/>
    </xf>
    <xf numFmtId="0" fontId="2" fillId="0" borderId="0" xfId="39" applyAlignment="1" applyProtection="1">
      <alignment vertical="center"/>
      <protection hidden="1"/>
    </xf>
    <xf numFmtId="0" fontId="3" fillId="0" borderId="0" xfId="39" applyFont="1" applyBorder="1" applyAlignment="1" applyProtection="1">
      <alignment vertical="top"/>
      <protection hidden="1"/>
    </xf>
    <xf numFmtId="0" fontId="36" fillId="0" borderId="34" xfId="39" applyFont="1" applyBorder="1" applyAlignment="1" applyProtection="1">
      <alignment horizontal="left" vertical="center" indent="1"/>
      <protection hidden="1"/>
    </xf>
    <xf numFmtId="0" fontId="5" fillId="0" borderId="35" xfId="39" applyFont="1" applyBorder="1" applyAlignment="1" applyProtection="1">
      <alignment vertical="center"/>
      <protection hidden="1"/>
    </xf>
    <xf numFmtId="0" fontId="5" fillId="0" borderId="35" xfId="39" applyFont="1" applyBorder="1" applyAlignment="1" applyProtection="1">
      <alignment vertical="top"/>
      <protection hidden="1"/>
    </xf>
    <xf numFmtId="0" fontId="5" fillId="0" borderId="36" xfId="39" applyFont="1" applyBorder="1" applyAlignment="1" applyProtection="1">
      <alignment vertical="top"/>
      <protection hidden="1"/>
    </xf>
    <xf numFmtId="0" fontId="5" fillId="0" borderId="36" xfId="39" applyFont="1" applyBorder="1" applyAlignment="1" applyProtection="1">
      <alignment vertical="center"/>
      <protection hidden="1"/>
    </xf>
    <xf numFmtId="0" fontId="3" fillId="0" borderId="35" xfId="39" applyFont="1" applyFill="1" applyBorder="1" applyAlignment="1" applyProtection="1">
      <alignment vertical="center"/>
      <protection hidden="1"/>
    </xf>
    <xf numFmtId="0" fontId="3" fillId="0" borderId="36" xfId="39" applyFont="1" applyFill="1" applyBorder="1" applyAlignment="1" applyProtection="1">
      <alignment vertical="center"/>
      <protection hidden="1"/>
    </xf>
    <xf numFmtId="0" fontId="5" fillId="0" borderId="35" xfId="39" applyFont="1" applyFill="1" applyBorder="1" applyAlignment="1" applyProtection="1">
      <alignment vertical="center"/>
      <protection hidden="1"/>
    </xf>
    <xf numFmtId="0" fontId="4" fillId="0" borderId="0" xfId="39" applyFont="1" applyBorder="1" applyAlignment="1" applyProtection="1">
      <alignment vertical="top"/>
      <protection hidden="1"/>
    </xf>
    <xf numFmtId="0" fontId="3" fillId="0" borderId="0" xfId="39" applyFont="1" applyBorder="1" applyAlignment="1" applyProtection="1">
      <alignment horizontal="left" vertical="top" indent="1"/>
      <protection hidden="1"/>
    </xf>
    <xf numFmtId="49" fontId="3" fillId="24" borderId="22" xfId="39" applyNumberFormat="1" applyFont="1" applyFill="1" applyBorder="1" applyAlignment="1" applyProtection="1">
      <alignment horizontal="left" vertical="top" indent="1"/>
      <protection locked="0"/>
    </xf>
    <xf numFmtId="49" fontId="3" fillId="24" borderId="21" xfId="39" applyNumberFormat="1" applyFont="1" applyFill="1" applyBorder="1" applyAlignment="1" applyProtection="1">
      <alignment horizontal="left" vertical="top" indent="1"/>
      <protection locked="0"/>
    </xf>
    <xf numFmtId="2" fontId="5" fillId="20" borderId="11" xfId="39" applyNumberFormat="1" applyFont="1" applyFill="1" applyBorder="1" applyAlignment="1" applyProtection="1">
      <alignment horizontal="left" vertical="center" indent="1"/>
      <protection hidden="1"/>
    </xf>
    <xf numFmtId="169" fontId="5" fillId="17" borderId="23" xfId="39" applyNumberFormat="1" applyFont="1" applyFill="1" applyBorder="1" applyAlignment="1" applyProtection="1">
      <alignment horizontal="right" vertical="center" indent="1"/>
      <protection hidden="1"/>
    </xf>
    <xf numFmtId="169" fontId="5" fillId="17" borderId="23" xfId="0" applyNumberFormat="1" applyFont="1" applyFill="1" applyBorder="1" applyAlignment="1" applyProtection="1">
      <alignment horizontal="right" vertical="center" indent="1"/>
      <protection hidden="1"/>
    </xf>
    <xf numFmtId="0" fontId="3" fillId="23" borderId="21" xfId="0" applyFont="1" applyFill="1" applyBorder="1" applyAlignment="1" applyProtection="1">
      <alignment horizontal="center" vertical="center"/>
      <protection hidden="1"/>
    </xf>
    <xf numFmtId="14" fontId="8" fillId="22" borderId="31" xfId="39" applyNumberFormat="1" applyFont="1" applyFill="1" applyBorder="1" applyAlignment="1" applyProtection="1">
      <alignment horizontal="center" vertical="top"/>
      <protection hidden="1"/>
    </xf>
    <xf numFmtId="169" fontId="3" fillId="0" borderId="0" xfId="0" applyNumberFormat="1" applyFont="1" applyBorder="1"/>
    <xf numFmtId="169" fontId="5" fillId="0" borderId="23" xfId="39" applyNumberFormat="1" applyFont="1" applyFill="1" applyBorder="1" applyAlignment="1" applyProtection="1">
      <alignment horizontal="right" vertical="center" indent="1"/>
      <protection hidden="1"/>
    </xf>
    <xf numFmtId="169" fontId="3" fillId="0" borderId="0" xfId="0" applyNumberFormat="1" applyFont="1" applyFill="1" applyBorder="1" applyProtection="1">
      <protection hidden="1"/>
    </xf>
    <xf numFmtId="169" fontId="3" fillId="0" borderId="16" xfId="0" applyNumberFormat="1" applyFont="1" applyBorder="1"/>
    <xf numFmtId="169" fontId="3" fillId="0" borderId="16" xfId="0" applyNumberFormat="1" applyFont="1" applyFill="1" applyBorder="1" applyProtection="1">
      <protection hidden="1"/>
    </xf>
    <xf numFmtId="169" fontId="3" fillId="0" borderId="0" xfId="0" applyNumberFormat="1" applyFont="1" applyFill="1" applyBorder="1" applyAlignment="1" applyProtection="1">
      <alignment vertical="center"/>
      <protection hidden="1"/>
    </xf>
    <xf numFmtId="169" fontId="3" fillId="0" borderId="32" xfId="0" applyNumberFormat="1" applyFont="1" applyBorder="1"/>
    <xf numFmtId="171" fontId="3" fillId="24" borderId="22" xfId="0" applyNumberFormat="1" applyFont="1" applyFill="1" applyBorder="1" applyAlignment="1" applyProtection="1">
      <alignment horizontal="right" vertical="top" indent="1"/>
      <protection locked="0"/>
    </xf>
    <xf numFmtId="14" fontId="8" fillId="22" borderId="32" xfId="39" applyNumberFormat="1" applyFont="1" applyFill="1" applyBorder="1" applyAlignment="1" applyProtection="1">
      <alignment horizontal="center" vertical="center"/>
      <protection hidden="1"/>
    </xf>
    <xf numFmtId="0" fontId="4" fillId="22" borderId="32" xfId="39" applyFont="1" applyFill="1" applyBorder="1" applyAlignment="1" applyProtection="1">
      <alignment horizontal="center" vertical="center" wrapText="1"/>
      <protection hidden="1"/>
    </xf>
    <xf numFmtId="0" fontId="8" fillId="22" borderId="32" xfId="39" applyFont="1" applyFill="1" applyBorder="1" applyAlignment="1" applyProtection="1">
      <alignment horizontal="center" vertical="center" wrapText="1"/>
      <protection hidden="1"/>
    </xf>
    <xf numFmtId="0" fontId="3" fillId="22" borderId="31" xfId="0" applyFont="1" applyFill="1" applyBorder="1"/>
    <xf numFmtId="4" fontId="5" fillId="18" borderId="23" xfId="39" applyNumberFormat="1" applyFont="1" applyFill="1" applyBorder="1" applyAlignment="1" applyProtection="1">
      <alignment horizontal="right" vertical="center" indent="1"/>
      <protection locked="0"/>
    </xf>
    <xf numFmtId="4" fontId="3" fillId="0" borderId="23" xfId="0" applyNumberFormat="1" applyFont="1" applyBorder="1" applyAlignment="1">
      <alignment horizontal="right" vertical="center" indent="1"/>
    </xf>
    <xf numFmtId="4" fontId="5" fillId="20" borderId="12" xfId="39" applyNumberFormat="1" applyFont="1" applyFill="1" applyBorder="1" applyAlignment="1" applyProtection="1">
      <alignment horizontal="right" vertical="center" indent="1"/>
      <protection hidden="1"/>
    </xf>
    <xf numFmtId="1" fontId="3" fillId="0" borderId="22" xfId="39" applyNumberFormat="1" applyFont="1" applyFill="1" applyBorder="1" applyAlignment="1" applyProtection="1">
      <alignment horizontal="center" vertical="top"/>
      <protection hidden="1"/>
    </xf>
    <xf numFmtId="0" fontId="44" fillId="0" borderId="0" xfId="45" applyFont="1" applyAlignment="1" applyProtection="1">
      <alignment vertical="center"/>
      <protection hidden="1"/>
    </xf>
    <xf numFmtId="0" fontId="44" fillId="0" borderId="0" xfId="0" applyFont="1"/>
    <xf numFmtId="0" fontId="16" fillId="0" borderId="0" xfId="45" applyFont="1" applyAlignment="1" applyProtection="1">
      <alignment vertical="center"/>
      <protection hidden="1"/>
    </xf>
    <xf numFmtId="0" fontId="16" fillId="0" borderId="0" xfId="0" applyFont="1"/>
    <xf numFmtId="0" fontId="3" fillId="23" borderId="21" xfId="47" applyFont="1" applyFill="1" applyBorder="1" applyAlignment="1" applyProtection="1">
      <alignment vertical="center"/>
      <protection hidden="1"/>
    </xf>
    <xf numFmtId="0" fontId="3" fillId="23" borderId="36" xfId="47" applyFont="1" applyFill="1" applyBorder="1" applyAlignment="1" applyProtection="1">
      <alignment horizontal="left" vertical="center" indent="1"/>
      <protection hidden="1"/>
    </xf>
    <xf numFmtId="14" fontId="3" fillId="23" borderId="0" xfId="47" applyNumberFormat="1" applyFont="1" applyFill="1" applyAlignment="1" applyProtection="1">
      <alignment vertical="center"/>
      <protection hidden="1"/>
    </xf>
    <xf numFmtId="169" fontId="5" fillId="26" borderId="23" xfId="39" applyNumberFormat="1" applyFont="1" applyFill="1" applyBorder="1" applyAlignment="1" applyProtection="1">
      <alignment horizontal="right" vertical="center" indent="1"/>
      <protection hidden="1"/>
    </xf>
    <xf numFmtId="0" fontId="5" fillId="0" borderId="34" xfId="39" applyFont="1" applyBorder="1" applyAlignment="1" applyProtection="1">
      <alignment horizontal="center" vertical="center"/>
      <protection hidden="1"/>
    </xf>
    <xf numFmtId="0" fontId="5" fillId="0" borderId="35" xfId="39" applyFont="1" applyBorder="1" applyAlignment="1" applyProtection="1">
      <alignment horizontal="center" vertical="center"/>
      <protection hidden="1"/>
    </xf>
    <xf numFmtId="0" fontId="5" fillId="0" borderId="36" xfId="39" applyFont="1" applyBorder="1" applyAlignment="1" applyProtection="1">
      <alignment horizontal="center" vertical="center"/>
      <protection hidden="1"/>
    </xf>
    <xf numFmtId="170" fontId="3" fillId="27" borderId="21" xfId="27" applyNumberFormat="1" applyFont="1" applyFill="1" applyBorder="1" applyAlignment="1" applyProtection="1">
      <alignment horizontal="center" vertical="center"/>
      <protection hidden="1"/>
    </xf>
    <xf numFmtId="170" fontId="3" fillId="19" borderId="22" xfId="39" applyNumberFormat="1" applyFont="1" applyFill="1" applyBorder="1" applyAlignment="1" applyProtection="1">
      <alignment horizontal="center" vertical="top"/>
      <protection locked="0"/>
    </xf>
    <xf numFmtId="0" fontId="42" fillId="0" borderId="0" xfId="39" applyFont="1" applyFill="1" applyBorder="1" applyAlignment="1" applyProtection="1">
      <alignment vertical="center"/>
      <protection hidden="1"/>
    </xf>
    <xf numFmtId="4" fontId="3" fillId="18" borderId="23" xfId="39" applyNumberFormat="1" applyFont="1" applyFill="1" applyBorder="1" applyAlignment="1" applyProtection="1">
      <alignment horizontal="right" vertical="center" indent="1"/>
      <protection locked="0"/>
    </xf>
    <xf numFmtId="169" fontId="3" fillId="0" borderId="23" xfId="0" applyNumberFormat="1" applyFont="1" applyFill="1" applyBorder="1" applyAlignment="1" applyProtection="1">
      <alignment horizontal="right" vertical="center" indent="1"/>
      <protection hidden="1"/>
    </xf>
    <xf numFmtId="169" fontId="3" fillId="26" borderId="23" xfId="39" applyNumberFormat="1" applyFont="1" applyFill="1" applyBorder="1" applyAlignment="1" applyProtection="1">
      <alignment horizontal="right" vertical="center" indent="1"/>
      <protection hidden="1"/>
    </xf>
    <xf numFmtId="49" fontId="42" fillId="0" borderId="19" xfId="39" applyNumberFormat="1" applyFont="1" applyFill="1" applyBorder="1" applyAlignment="1" applyProtection="1">
      <alignment horizontal="left" vertical="center" indent="1"/>
      <protection hidden="1"/>
    </xf>
    <xf numFmtId="169" fontId="3" fillId="0" borderId="37" xfId="39" applyNumberFormat="1" applyFont="1" applyFill="1" applyBorder="1" applyAlignment="1" applyProtection="1">
      <alignment horizontal="right" vertical="top" indent="1"/>
      <protection hidden="1"/>
    </xf>
    <xf numFmtId="3" fontId="3" fillId="19" borderId="22" xfId="0" applyNumberFormat="1" applyFont="1" applyFill="1" applyBorder="1" applyAlignment="1" applyProtection="1">
      <alignment horizontal="right" vertical="top" indent="1"/>
      <protection locked="0"/>
    </xf>
    <xf numFmtId="49" fontId="3" fillId="19" borderId="22" xfId="39" applyNumberFormat="1" applyFont="1" applyFill="1" applyBorder="1" applyAlignment="1" applyProtection="1">
      <alignment horizontal="left" vertical="top" indent="1"/>
      <protection locked="0"/>
    </xf>
    <xf numFmtId="0" fontId="3" fillId="0" borderId="22" xfId="39" applyNumberFormat="1" applyFont="1" applyFill="1" applyBorder="1" applyAlignment="1" applyProtection="1">
      <alignment horizontal="left" vertical="top" indent="1"/>
      <protection hidden="1"/>
    </xf>
    <xf numFmtId="170" fontId="3" fillId="0" borderId="22" xfId="39" applyNumberFormat="1" applyFont="1" applyFill="1" applyBorder="1" applyAlignment="1" applyProtection="1">
      <alignment horizontal="center" vertical="top"/>
      <protection hidden="1"/>
    </xf>
    <xf numFmtId="167" fontId="50" fillId="0" borderId="0" xfId="39" applyNumberFormat="1" applyFont="1" applyFill="1" applyBorder="1" applyAlignment="1" applyProtection="1">
      <alignment horizontal="right" vertical="top" indent="1"/>
      <protection hidden="1"/>
    </xf>
    <xf numFmtId="0" fontId="5" fillId="28" borderId="10" xfId="0" applyFont="1" applyFill="1" applyBorder="1" applyAlignment="1" applyProtection="1">
      <alignment horizontal="left" vertical="center" indent="1"/>
      <protection hidden="1"/>
    </xf>
    <xf numFmtId="0" fontId="5" fillId="28" borderId="11" xfId="0" applyFont="1" applyFill="1" applyBorder="1" applyAlignment="1" applyProtection="1">
      <alignment horizontal="left" vertical="center" indent="1"/>
      <protection hidden="1"/>
    </xf>
    <xf numFmtId="0" fontId="5" fillId="28" borderId="12" xfId="0" applyFont="1" applyFill="1" applyBorder="1" applyAlignment="1" applyProtection="1">
      <alignment horizontal="left" vertical="center" indent="1"/>
      <protection hidden="1"/>
    </xf>
    <xf numFmtId="49" fontId="3" fillId="0" borderId="0" xfId="39" applyNumberFormat="1" applyFont="1" applyFill="1" applyBorder="1" applyAlignment="1" applyProtection="1">
      <alignment horizontal="left" vertical="center"/>
      <protection hidden="1"/>
    </xf>
    <xf numFmtId="4" fontId="3" fillId="24" borderId="23" xfId="0" applyNumberFormat="1" applyFont="1" applyFill="1" applyBorder="1" applyAlignment="1" applyProtection="1">
      <alignment horizontal="right" vertical="center" indent="1"/>
      <protection locked="0"/>
    </xf>
    <xf numFmtId="169" fontId="3" fillId="26" borderId="23" xfId="0" applyNumberFormat="1" applyFont="1" applyFill="1" applyBorder="1" applyAlignment="1" applyProtection="1">
      <alignment horizontal="right" vertical="center" indent="1"/>
      <protection hidden="1"/>
    </xf>
    <xf numFmtId="169" fontId="3" fillId="0" borderId="37" xfId="39" quotePrefix="1" applyNumberFormat="1" applyFont="1" applyFill="1" applyBorder="1" applyAlignment="1" applyProtection="1">
      <alignment horizontal="right" vertical="top" indent="1"/>
      <protection hidden="1"/>
    </xf>
    <xf numFmtId="0" fontId="12" fillId="0" borderId="50" xfId="39" applyNumberFormat="1" applyFont="1" applyFill="1" applyBorder="1" applyAlignment="1" applyProtection="1">
      <alignment horizontal="left" vertical="center" indent="1"/>
      <protection hidden="1"/>
    </xf>
    <xf numFmtId="169" fontId="12" fillId="0" borderId="50" xfId="39" applyNumberFormat="1" applyFont="1" applyFill="1" applyBorder="1" applyAlignment="1" applyProtection="1">
      <alignment horizontal="right" vertical="center" indent="1"/>
      <protection hidden="1"/>
    </xf>
    <xf numFmtId="0" fontId="12" fillId="0" borderId="35" xfId="39" applyNumberFormat="1" applyFont="1" applyFill="1" applyBorder="1" applyAlignment="1" applyProtection="1">
      <alignment horizontal="left" vertical="center" indent="1"/>
      <protection hidden="1"/>
    </xf>
    <xf numFmtId="169" fontId="12" fillId="0" borderId="35" xfId="39" applyNumberFormat="1" applyFont="1" applyFill="1" applyBorder="1" applyAlignment="1" applyProtection="1">
      <alignment horizontal="right" vertical="center" indent="1"/>
      <protection hidden="1"/>
    </xf>
    <xf numFmtId="0" fontId="3" fillId="0" borderId="0" xfId="39" applyFont="1" applyFill="1" applyBorder="1" applyAlignment="1" applyProtection="1">
      <alignment horizontal="left" vertical="center" indent="1"/>
      <protection hidden="1"/>
    </xf>
    <xf numFmtId="0" fontId="3" fillId="23" borderId="0" xfId="0" applyFont="1" applyFill="1" applyBorder="1" applyAlignment="1" applyProtection="1">
      <alignment vertical="center"/>
      <protection hidden="1"/>
    </xf>
    <xf numFmtId="4" fontId="3" fillId="23" borderId="0" xfId="0" applyNumberFormat="1" applyFont="1" applyFill="1" applyAlignment="1">
      <alignment horizontal="right" vertical="center" indent="3"/>
    </xf>
    <xf numFmtId="0" fontId="3" fillId="23" borderId="0" xfId="0" applyFont="1" applyFill="1"/>
    <xf numFmtId="0" fontId="3" fillId="23" borderId="0" xfId="0" applyFont="1" applyFill="1" applyAlignment="1">
      <alignment horizontal="left" vertical="center" indent="1"/>
    </xf>
    <xf numFmtId="0" fontId="5" fillId="0" borderId="34" xfId="39" applyFont="1" applyBorder="1" applyAlignment="1" applyProtection="1">
      <alignment horizontal="center" vertical="center"/>
      <protection hidden="1"/>
    </xf>
    <xf numFmtId="0" fontId="5" fillId="0" borderId="35" xfId="39" applyFont="1" applyBorder="1" applyAlignment="1" applyProtection="1">
      <alignment horizontal="center" vertical="center"/>
      <protection hidden="1"/>
    </xf>
    <xf numFmtId="0" fontId="5" fillId="0" borderId="36" xfId="39" applyFont="1" applyBorder="1" applyAlignment="1" applyProtection="1">
      <alignment horizontal="center" vertical="center"/>
      <protection hidden="1"/>
    </xf>
    <xf numFmtId="0" fontId="5" fillId="0" borderId="25" xfId="39" applyFont="1" applyBorder="1" applyAlignment="1" applyProtection="1">
      <alignment vertical="center" wrapText="1"/>
      <protection hidden="1"/>
    </xf>
    <xf numFmtId="0" fontId="5" fillId="0" borderId="25" xfId="39" applyFont="1" applyBorder="1" applyAlignment="1" applyProtection="1">
      <alignment vertical="center"/>
      <protection hidden="1"/>
    </xf>
    <xf numFmtId="0" fontId="5" fillId="0" borderId="39" xfId="39" applyFont="1" applyBorder="1" applyAlignment="1" applyProtection="1">
      <alignment vertical="center"/>
      <protection hidden="1"/>
    </xf>
    <xf numFmtId="0" fontId="5" fillId="0" borderId="28" xfId="39" applyFont="1" applyBorder="1" applyAlignment="1" applyProtection="1">
      <alignment vertical="center"/>
      <protection hidden="1"/>
    </xf>
    <xf numFmtId="0" fontId="5" fillId="0" borderId="37" xfId="39" applyFont="1" applyBorder="1" applyAlignment="1" applyProtection="1">
      <alignment vertical="center"/>
      <protection hidden="1"/>
    </xf>
    <xf numFmtId="0" fontId="44" fillId="0" borderId="0" xfId="39" applyFont="1" applyBorder="1" applyAlignment="1" applyProtection="1">
      <alignment vertical="top" wrapText="1"/>
      <protection hidden="1"/>
    </xf>
    <xf numFmtId="0" fontId="11" fillId="25" borderId="38" xfId="39" applyFont="1" applyFill="1" applyBorder="1" applyAlignment="1" applyProtection="1">
      <alignment horizontal="left" vertical="center" wrapText="1" indent="1"/>
      <protection hidden="1"/>
    </xf>
    <xf numFmtId="0" fontId="11" fillId="25" borderId="25" xfId="39" applyFont="1" applyFill="1" applyBorder="1" applyAlignment="1" applyProtection="1">
      <alignment horizontal="left" vertical="center" indent="1"/>
      <protection hidden="1"/>
    </xf>
    <xf numFmtId="0" fontId="11" fillId="25" borderId="39" xfId="39" applyFont="1" applyFill="1" applyBorder="1" applyAlignment="1" applyProtection="1">
      <alignment horizontal="left" vertical="center" indent="1"/>
      <protection hidden="1"/>
    </xf>
    <xf numFmtId="0" fontId="11" fillId="25" borderId="40" xfId="39" applyFont="1" applyFill="1" applyBorder="1" applyAlignment="1" applyProtection="1">
      <alignment horizontal="left" vertical="center" indent="1"/>
      <protection hidden="1"/>
    </xf>
    <xf numFmtId="0" fontId="11" fillId="25" borderId="0" xfId="39" applyFont="1" applyFill="1" applyBorder="1" applyAlignment="1" applyProtection="1">
      <alignment horizontal="left" vertical="center" indent="1"/>
      <protection hidden="1"/>
    </xf>
    <xf numFmtId="0" fontId="11" fillId="25" borderId="41" xfId="39" applyFont="1" applyFill="1" applyBorder="1" applyAlignment="1" applyProtection="1">
      <alignment horizontal="left" vertical="center" indent="1"/>
      <protection hidden="1"/>
    </xf>
    <xf numFmtId="0" fontId="5" fillId="25" borderId="38" xfId="39" applyFont="1" applyFill="1" applyBorder="1" applyAlignment="1" applyProtection="1">
      <alignment horizontal="center" vertical="center" wrapText="1"/>
      <protection hidden="1"/>
    </xf>
    <xf numFmtId="0" fontId="5" fillId="25" borderId="25" xfId="39" applyFont="1" applyFill="1" applyBorder="1" applyAlignment="1" applyProtection="1">
      <alignment horizontal="center" vertical="center" wrapText="1"/>
      <protection hidden="1"/>
    </xf>
    <xf numFmtId="0" fontId="5" fillId="25" borderId="39" xfId="39" applyFont="1" applyFill="1" applyBorder="1" applyAlignment="1" applyProtection="1">
      <alignment horizontal="center" vertical="center" wrapText="1"/>
      <protection hidden="1"/>
    </xf>
    <xf numFmtId="0" fontId="5" fillId="25" borderId="40" xfId="39" applyFont="1" applyFill="1" applyBorder="1" applyAlignment="1" applyProtection="1">
      <alignment horizontal="center" vertical="center" wrapText="1"/>
      <protection hidden="1"/>
    </xf>
    <xf numFmtId="0" fontId="5" fillId="25" borderId="0" xfId="39" applyFont="1" applyFill="1" applyBorder="1" applyAlignment="1" applyProtection="1">
      <alignment horizontal="center" vertical="center" wrapText="1"/>
      <protection hidden="1"/>
    </xf>
    <xf numFmtId="0" fontId="5" fillId="25" borderId="41" xfId="39" applyFont="1" applyFill="1" applyBorder="1" applyAlignment="1" applyProtection="1">
      <alignment horizontal="center" vertical="center" wrapText="1"/>
      <protection hidden="1"/>
    </xf>
    <xf numFmtId="0" fontId="5" fillId="25" borderId="42" xfId="39" applyFont="1" applyFill="1" applyBorder="1" applyAlignment="1" applyProtection="1">
      <alignment horizontal="center" vertical="center" wrapText="1"/>
      <protection hidden="1"/>
    </xf>
    <xf numFmtId="0" fontId="5" fillId="25" borderId="28" xfId="39" applyFont="1" applyFill="1" applyBorder="1" applyAlignment="1" applyProtection="1">
      <alignment horizontal="center" vertical="center" wrapText="1"/>
      <protection hidden="1"/>
    </xf>
    <xf numFmtId="0" fontId="5" fillId="25" borderId="37" xfId="39" applyFont="1" applyFill="1" applyBorder="1" applyAlignment="1" applyProtection="1">
      <alignment horizontal="center" vertical="center" wrapText="1"/>
      <protection hidden="1"/>
    </xf>
    <xf numFmtId="0" fontId="5" fillId="0" borderId="38" xfId="39" applyFont="1" applyBorder="1" applyAlignment="1" applyProtection="1">
      <alignment horizontal="center" vertical="center"/>
      <protection hidden="1"/>
    </xf>
    <xf numFmtId="0" fontId="5" fillId="0" borderId="25" xfId="39" applyFont="1" applyBorder="1" applyAlignment="1" applyProtection="1">
      <alignment horizontal="center" vertical="center"/>
      <protection hidden="1"/>
    </xf>
    <xf numFmtId="0" fontId="5" fillId="0" borderId="39" xfId="39" applyFont="1" applyBorder="1" applyAlignment="1" applyProtection="1">
      <alignment horizontal="center" vertical="center"/>
      <protection hidden="1"/>
    </xf>
    <xf numFmtId="0" fontId="5" fillId="0" borderId="42" xfId="39" applyFont="1" applyBorder="1" applyAlignment="1" applyProtection="1">
      <alignment horizontal="center" vertical="center"/>
      <protection hidden="1"/>
    </xf>
    <xf numFmtId="0" fontId="5" fillId="0" borderId="28" xfId="39" applyFont="1" applyBorder="1" applyAlignment="1" applyProtection="1">
      <alignment horizontal="center" vertical="center"/>
      <protection hidden="1"/>
    </xf>
    <xf numFmtId="0" fontId="5" fillId="0" borderId="37" xfId="39" applyFont="1" applyBorder="1" applyAlignment="1" applyProtection="1">
      <alignment horizontal="center" vertical="center"/>
      <protection hidden="1"/>
    </xf>
    <xf numFmtId="0" fontId="36" fillId="0" borderId="38" xfId="39" applyFont="1" applyBorder="1" applyAlignment="1" applyProtection="1">
      <alignment horizontal="left" vertical="center" wrapText="1" indent="1"/>
      <protection hidden="1"/>
    </xf>
    <xf numFmtId="0" fontId="36" fillId="0" borderId="42" xfId="39" applyFont="1" applyBorder="1" applyAlignment="1" applyProtection="1">
      <alignment horizontal="left" vertical="center" indent="1"/>
      <protection hidden="1"/>
    </xf>
    <xf numFmtId="169" fontId="3" fillId="0" borderId="10" xfId="0" applyNumberFormat="1" applyFont="1" applyFill="1" applyBorder="1" applyAlignment="1" applyProtection="1">
      <alignment horizontal="right" vertical="center" indent="2"/>
      <protection hidden="1"/>
    </xf>
    <xf numFmtId="169" fontId="3" fillId="0" borderId="11" xfId="0" applyNumberFormat="1" applyFont="1" applyFill="1" applyBorder="1" applyAlignment="1" applyProtection="1">
      <alignment horizontal="right" vertical="center" indent="2"/>
      <protection hidden="1"/>
    </xf>
    <xf numFmtId="169" fontId="3" fillId="0" borderId="12" xfId="0" applyNumberFormat="1" applyFont="1" applyFill="1" applyBorder="1" applyAlignment="1" applyProtection="1">
      <alignment horizontal="right" vertical="center" indent="2"/>
      <protection hidden="1"/>
    </xf>
    <xf numFmtId="14" fontId="3" fillId="19" borderId="10" xfId="0" applyNumberFormat="1" applyFont="1" applyFill="1" applyBorder="1" applyAlignment="1" applyProtection="1">
      <alignment horizontal="left" vertical="center" indent="1"/>
      <protection locked="0"/>
    </xf>
    <xf numFmtId="14" fontId="3" fillId="19" borderId="11" xfId="0" applyNumberFormat="1" applyFont="1" applyFill="1" applyBorder="1" applyAlignment="1" applyProtection="1">
      <alignment horizontal="left" vertical="center" indent="1"/>
      <protection locked="0"/>
    </xf>
    <xf numFmtId="14" fontId="3" fillId="19" borderId="12" xfId="0" applyNumberFormat="1" applyFont="1" applyFill="1" applyBorder="1" applyAlignment="1" applyProtection="1">
      <alignment horizontal="left" vertical="center" indent="1"/>
      <protection locked="0"/>
    </xf>
    <xf numFmtId="166" fontId="3" fillId="19" borderId="20" xfId="0" applyNumberFormat="1" applyFont="1" applyFill="1" applyBorder="1" applyAlignment="1" applyProtection="1">
      <alignment horizontal="left" vertical="center" indent="1"/>
      <protection locked="0"/>
    </xf>
    <xf numFmtId="166" fontId="3" fillId="19" borderId="16" xfId="0" applyNumberFormat="1" applyFont="1" applyFill="1" applyBorder="1" applyAlignment="1" applyProtection="1">
      <alignment horizontal="left" vertical="center" indent="1"/>
      <protection locked="0"/>
    </xf>
    <xf numFmtId="14" fontId="3" fillId="29" borderId="10" xfId="47" applyNumberFormat="1" applyFont="1" applyFill="1" applyBorder="1" applyAlignment="1" applyProtection="1">
      <alignment horizontal="left" vertical="center" indent="1"/>
      <protection locked="0" hidden="1"/>
    </xf>
    <xf numFmtId="14" fontId="3" fillId="29" borderId="11" xfId="47" applyNumberFormat="1" applyFont="1" applyFill="1" applyBorder="1" applyAlignment="1" applyProtection="1">
      <alignment horizontal="left" vertical="center" indent="1"/>
      <protection locked="0" hidden="1"/>
    </xf>
    <xf numFmtId="14" fontId="3" fillId="29" borderId="12" xfId="47" applyNumberFormat="1" applyFont="1" applyFill="1" applyBorder="1" applyAlignment="1" applyProtection="1">
      <alignment horizontal="left" vertical="center" indent="1"/>
      <protection locked="0" hidden="1"/>
    </xf>
    <xf numFmtId="0" fontId="34" fillId="0" borderId="13" xfId="0" quotePrefix="1" applyFont="1" applyFill="1" applyBorder="1" applyAlignment="1" applyProtection="1">
      <alignment horizontal="center" vertical="center"/>
      <protection hidden="1"/>
    </xf>
    <xf numFmtId="0" fontId="34" fillId="0" borderId="14" xfId="0" quotePrefix="1" applyFont="1" applyFill="1" applyBorder="1" applyAlignment="1" applyProtection="1">
      <alignment horizontal="center" vertical="center"/>
      <protection hidden="1"/>
    </xf>
    <xf numFmtId="0" fontId="34" fillId="0" borderId="15" xfId="0" quotePrefix="1" applyFont="1" applyFill="1" applyBorder="1" applyAlignment="1" applyProtection="1">
      <alignment horizontal="center" vertical="center"/>
      <protection hidden="1"/>
    </xf>
    <xf numFmtId="0" fontId="34" fillId="0" borderId="20" xfId="0" quotePrefix="1" applyFont="1" applyFill="1" applyBorder="1" applyAlignment="1" applyProtection="1">
      <alignment horizontal="center" vertical="center"/>
      <protection hidden="1"/>
    </xf>
    <xf numFmtId="0" fontId="34" fillId="0" borderId="16" xfId="0" quotePrefix="1" applyFont="1" applyFill="1" applyBorder="1" applyAlignment="1" applyProtection="1">
      <alignment horizontal="center" vertical="center"/>
      <protection hidden="1"/>
    </xf>
    <xf numFmtId="0" fontId="34" fillId="0" borderId="17" xfId="0" quotePrefix="1" applyFont="1" applyFill="1" applyBorder="1" applyAlignment="1" applyProtection="1">
      <alignment horizontal="center" vertical="center"/>
      <protection hidden="1"/>
    </xf>
    <xf numFmtId="0" fontId="3" fillId="0" borderId="19" xfId="0" applyFont="1" applyFill="1" applyBorder="1" applyAlignment="1" applyProtection="1">
      <alignment horizontal="left" vertical="top" wrapText="1" indent="1"/>
    </xf>
    <xf numFmtId="0" fontId="3" fillId="0" borderId="0" xfId="0" applyFont="1" applyFill="1" applyBorder="1" applyAlignment="1" applyProtection="1">
      <alignment horizontal="left" vertical="top" indent="1"/>
    </xf>
    <xf numFmtId="0" fontId="3" fillId="0" borderId="18" xfId="0" applyFont="1" applyFill="1" applyBorder="1" applyAlignment="1" applyProtection="1">
      <alignment horizontal="left" vertical="top" indent="1"/>
    </xf>
    <xf numFmtId="0" fontId="3" fillId="0" borderId="19" xfId="0" applyFont="1" applyFill="1" applyBorder="1" applyAlignment="1" applyProtection="1">
      <alignment horizontal="left" vertical="top" indent="1"/>
    </xf>
    <xf numFmtId="0" fontId="12" fillId="0" borderId="14"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2" fillId="0" borderId="16" xfId="0" applyFont="1" applyFill="1" applyBorder="1" applyAlignment="1" applyProtection="1">
      <alignment horizontal="center" vertical="center" wrapText="1"/>
      <protection hidden="1"/>
    </xf>
    <xf numFmtId="0" fontId="9" fillId="21" borderId="10" xfId="34" applyFill="1" applyBorder="1" applyAlignment="1" applyProtection="1">
      <alignment horizontal="left" vertical="center" wrapText="1" indent="1"/>
      <protection locked="0"/>
    </xf>
    <xf numFmtId="0" fontId="33" fillId="21" borderId="11" xfId="34" applyFont="1" applyFill="1" applyBorder="1" applyAlignment="1" applyProtection="1">
      <alignment horizontal="left" vertical="center" wrapText="1" indent="1"/>
      <protection locked="0"/>
    </xf>
    <xf numFmtId="0" fontId="33" fillId="21" borderId="12" xfId="34" applyFont="1" applyFill="1" applyBorder="1" applyAlignment="1" applyProtection="1">
      <alignment horizontal="left" vertical="center" wrapText="1" indent="1"/>
      <protection locked="0"/>
    </xf>
    <xf numFmtId="166" fontId="3" fillId="19" borderId="16" xfId="0" applyNumberFormat="1" applyFont="1" applyFill="1" applyBorder="1" applyAlignment="1" applyProtection="1">
      <alignment horizontal="left" vertical="center"/>
      <protection locked="0"/>
    </xf>
    <xf numFmtId="166" fontId="3" fillId="19" borderId="17" xfId="0" applyNumberFormat="1" applyFont="1" applyFill="1" applyBorder="1" applyAlignment="1" applyProtection="1">
      <alignment horizontal="left" vertical="center"/>
      <protection locked="0"/>
    </xf>
    <xf numFmtId="0" fontId="3" fillId="23" borderId="28" xfId="0" applyFont="1" applyFill="1" applyBorder="1" applyAlignment="1" applyProtection="1">
      <alignment horizontal="center" vertical="center"/>
      <protection hidden="1"/>
    </xf>
    <xf numFmtId="14" fontId="3" fillId="19" borderId="10" xfId="0" applyNumberFormat="1" applyFont="1" applyFill="1" applyBorder="1" applyAlignment="1" applyProtection="1">
      <alignment horizontal="left" vertical="center" indent="1"/>
      <protection locked="0" hidden="1"/>
    </xf>
    <xf numFmtId="14" fontId="3" fillId="19" borderId="11" xfId="0" applyNumberFormat="1" applyFont="1" applyFill="1" applyBorder="1" applyAlignment="1" applyProtection="1">
      <alignment horizontal="left" vertical="center" indent="1"/>
      <protection locked="0" hidden="1"/>
    </xf>
    <xf numFmtId="14" fontId="3" fillId="19" borderId="12" xfId="0" applyNumberFormat="1" applyFont="1" applyFill="1" applyBorder="1" applyAlignment="1" applyProtection="1">
      <alignment horizontal="left" vertical="center" indent="1"/>
      <protection locked="0" hidden="1"/>
    </xf>
    <xf numFmtId="0" fontId="2" fillId="21" borderId="13" xfId="34" applyFont="1" applyFill="1" applyBorder="1" applyAlignment="1" applyProtection="1">
      <alignment horizontal="left" vertical="center" wrapText="1" indent="1"/>
      <protection locked="0"/>
    </xf>
    <xf numFmtId="0" fontId="2" fillId="21" borderId="14" xfId="34" applyFont="1" applyFill="1" applyBorder="1" applyAlignment="1" applyProtection="1">
      <alignment horizontal="left" vertical="center" wrapText="1" indent="1"/>
      <protection locked="0"/>
    </xf>
    <xf numFmtId="0" fontId="2" fillId="21" borderId="15" xfId="34" applyFont="1" applyFill="1" applyBorder="1" applyAlignment="1" applyProtection="1">
      <alignment horizontal="left" vertical="center" wrapText="1" indent="1"/>
      <protection locked="0"/>
    </xf>
    <xf numFmtId="0" fontId="2" fillId="0" borderId="20" xfId="0" applyFont="1" applyBorder="1" applyAlignment="1" applyProtection="1">
      <alignment horizontal="left" vertical="center" wrapText="1" indent="1"/>
      <protection locked="0"/>
    </xf>
    <xf numFmtId="0" fontId="2" fillId="0" borderId="16"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49" fontId="3" fillId="21" borderId="10" xfId="47" applyNumberFormat="1" applyFont="1" applyFill="1" applyBorder="1" applyAlignment="1" applyProtection="1">
      <alignment horizontal="left" vertical="center" indent="1"/>
      <protection locked="0"/>
    </xf>
    <xf numFmtId="49" fontId="3" fillId="21" borderId="11" xfId="47" applyNumberFormat="1" applyFont="1" applyFill="1" applyBorder="1" applyAlignment="1" applyProtection="1">
      <alignment horizontal="left" vertical="center" indent="1"/>
      <protection locked="0"/>
    </xf>
    <xf numFmtId="49" fontId="3" fillId="21" borderId="12" xfId="47" applyNumberFormat="1" applyFont="1" applyFill="1" applyBorder="1" applyAlignment="1" applyProtection="1">
      <alignment horizontal="left" vertical="center" indent="1"/>
      <protection locked="0"/>
    </xf>
    <xf numFmtId="49" fontId="3" fillId="21" borderId="10" xfId="47" applyNumberFormat="1" applyFont="1" applyFill="1" applyBorder="1" applyAlignment="1" applyProtection="1">
      <alignment horizontal="left" vertical="center" wrapText="1" indent="1"/>
      <protection locked="0"/>
    </xf>
    <xf numFmtId="49" fontId="3" fillId="21" borderId="11" xfId="47" applyNumberFormat="1" applyFont="1" applyFill="1" applyBorder="1" applyAlignment="1" applyProtection="1">
      <alignment horizontal="left" vertical="center" wrapText="1" indent="1"/>
      <protection locked="0"/>
    </xf>
    <xf numFmtId="49" fontId="3" fillId="21" borderId="12" xfId="47" applyNumberFormat="1" applyFont="1" applyFill="1" applyBorder="1" applyAlignment="1" applyProtection="1">
      <alignment horizontal="left" vertical="center" wrapText="1" indent="1"/>
      <protection locked="0"/>
    </xf>
    <xf numFmtId="49" fontId="3" fillId="19" borderId="19" xfId="0" applyNumberFormat="1" applyFont="1" applyFill="1" applyBorder="1" applyAlignment="1" applyProtection="1">
      <alignment horizontal="left" vertical="center" indent="1"/>
      <protection locked="0"/>
    </xf>
    <xf numFmtId="49" fontId="3" fillId="19" borderId="0" xfId="0" applyNumberFormat="1" applyFont="1" applyFill="1" applyBorder="1" applyAlignment="1" applyProtection="1">
      <alignment horizontal="left" vertical="center" indent="1"/>
      <protection locked="0"/>
    </xf>
    <xf numFmtId="49" fontId="3" fillId="19" borderId="18" xfId="0" applyNumberFormat="1" applyFont="1" applyFill="1" applyBorder="1" applyAlignment="1" applyProtection="1">
      <alignment horizontal="left" vertical="center" indent="1"/>
      <protection locked="0"/>
    </xf>
    <xf numFmtId="49" fontId="3" fillId="19" borderId="13" xfId="0" applyNumberFormat="1" applyFont="1" applyFill="1" applyBorder="1" applyAlignment="1" applyProtection="1">
      <alignment horizontal="left" vertical="center" indent="1"/>
      <protection locked="0"/>
    </xf>
    <xf numFmtId="49" fontId="3" fillId="19" borderId="14" xfId="0" applyNumberFormat="1" applyFont="1" applyFill="1" applyBorder="1" applyAlignment="1" applyProtection="1">
      <alignment horizontal="left" vertical="center" indent="1"/>
      <protection locked="0"/>
    </xf>
    <xf numFmtId="49" fontId="3" fillId="19" borderId="15" xfId="0" applyNumberFormat="1" applyFont="1" applyFill="1" applyBorder="1" applyAlignment="1" applyProtection="1">
      <alignment horizontal="left" vertical="center" indent="1"/>
      <protection locked="0"/>
    </xf>
    <xf numFmtId="0" fontId="3" fillId="23" borderId="21" xfId="0" applyFont="1" applyFill="1" applyBorder="1" applyAlignment="1" applyProtection="1">
      <alignment horizontal="center" vertical="center"/>
      <protection hidden="1"/>
    </xf>
    <xf numFmtId="0" fontId="51" fillId="0" borderId="0" xfId="0" applyFont="1" applyFill="1" applyAlignment="1" applyProtection="1">
      <alignment horizontal="left" wrapText="1" indent="1"/>
      <protection hidden="1"/>
    </xf>
    <xf numFmtId="166" fontId="3" fillId="21" borderId="16" xfId="47" applyNumberFormat="1" applyFont="1" applyFill="1" applyBorder="1" applyAlignment="1" applyProtection="1">
      <alignment vertical="center"/>
      <protection locked="0"/>
    </xf>
    <xf numFmtId="0" fontId="3" fillId="24" borderId="0" xfId="47" applyFont="1" applyFill="1" applyBorder="1" applyAlignment="1" applyProtection="1">
      <alignment vertical="center"/>
      <protection locked="0"/>
    </xf>
    <xf numFmtId="0" fontId="3" fillId="24" borderId="16" xfId="47" applyFont="1" applyFill="1" applyBorder="1" applyAlignment="1" applyProtection="1">
      <alignment vertical="center"/>
      <protection locked="0"/>
    </xf>
    <xf numFmtId="14" fontId="3" fillId="24" borderId="16" xfId="47" applyNumberFormat="1" applyFont="1" applyFill="1" applyBorder="1" applyAlignment="1" applyProtection="1">
      <alignment vertical="center"/>
      <protection locked="0" hidden="1"/>
    </xf>
    <xf numFmtId="1" fontId="5" fillId="0" borderId="10" xfId="0" applyNumberFormat="1" applyFont="1" applyFill="1" applyBorder="1" applyAlignment="1" applyProtection="1">
      <alignment horizontal="center" vertical="center"/>
      <protection hidden="1"/>
    </xf>
    <xf numFmtId="1" fontId="5" fillId="0" borderId="11" xfId="0" applyNumberFormat="1" applyFont="1" applyFill="1" applyBorder="1" applyAlignment="1" applyProtection="1">
      <alignment horizontal="center" vertical="center"/>
      <protection hidden="1"/>
    </xf>
    <xf numFmtId="1" fontId="5" fillId="0" borderId="12" xfId="0" applyNumberFormat="1" applyFont="1" applyFill="1" applyBorder="1" applyAlignment="1" applyProtection="1">
      <alignment horizontal="center" vertical="center"/>
      <protection hidden="1"/>
    </xf>
    <xf numFmtId="14" fontId="5" fillId="0" borderId="10" xfId="39" applyNumberFormat="1" applyFont="1" applyFill="1" applyBorder="1" applyAlignment="1" applyProtection="1">
      <alignment horizontal="center" vertical="center"/>
      <protection hidden="1"/>
    </xf>
    <xf numFmtId="14" fontId="5" fillId="0" borderId="11" xfId="39" applyNumberFormat="1" applyFont="1" applyFill="1" applyBorder="1" applyAlignment="1" applyProtection="1">
      <alignment horizontal="center" vertical="center"/>
      <protection hidden="1"/>
    </xf>
    <xf numFmtId="14" fontId="5" fillId="0" borderId="12" xfId="39" applyNumberFormat="1" applyFont="1" applyFill="1" applyBorder="1" applyAlignment="1" applyProtection="1">
      <alignment horizontal="center" vertical="center"/>
      <protection hidden="1"/>
    </xf>
    <xf numFmtId="166" fontId="3" fillId="21" borderId="0" xfId="47" applyNumberFormat="1" applyFont="1" applyFill="1" applyBorder="1" applyAlignment="1" applyProtection="1">
      <alignment vertical="center"/>
      <protection locked="0"/>
    </xf>
    <xf numFmtId="0" fontId="5" fillId="30" borderId="13" xfId="0" applyFont="1" applyFill="1" applyBorder="1" applyAlignment="1" applyProtection="1">
      <alignment horizontal="left" vertical="center" wrapText="1" indent="1"/>
      <protection hidden="1"/>
    </xf>
    <xf numFmtId="0" fontId="5" fillId="30" borderId="14" xfId="0" applyFont="1" applyFill="1" applyBorder="1" applyAlignment="1" applyProtection="1">
      <alignment horizontal="left" vertical="center" wrapText="1" indent="1"/>
      <protection hidden="1"/>
    </xf>
    <xf numFmtId="0" fontId="5" fillId="30" borderId="15" xfId="0" applyFont="1" applyFill="1" applyBorder="1" applyAlignment="1" applyProtection="1">
      <alignment horizontal="left" vertical="center" wrapText="1" indent="1"/>
      <protection hidden="1"/>
    </xf>
    <xf numFmtId="0" fontId="5" fillId="30" borderId="19" xfId="0" applyFont="1" applyFill="1" applyBorder="1" applyAlignment="1" applyProtection="1">
      <alignment horizontal="left" vertical="center" wrapText="1" indent="1"/>
      <protection hidden="1"/>
    </xf>
    <xf numFmtId="0" fontId="5" fillId="30" borderId="0" xfId="0" applyFont="1" applyFill="1" applyBorder="1" applyAlignment="1" applyProtection="1">
      <alignment horizontal="left" vertical="center" wrapText="1" indent="1"/>
      <protection hidden="1"/>
    </xf>
    <xf numFmtId="0" fontId="5" fillId="30" borderId="18" xfId="0" applyFont="1" applyFill="1" applyBorder="1" applyAlignment="1" applyProtection="1">
      <alignment horizontal="left" vertical="center" wrapText="1" indent="1"/>
      <protection hidden="1"/>
    </xf>
    <xf numFmtId="0" fontId="5" fillId="30" borderId="20" xfId="0" applyFont="1" applyFill="1" applyBorder="1" applyAlignment="1" applyProtection="1">
      <alignment horizontal="left" vertical="center" wrapText="1" indent="1"/>
      <protection hidden="1"/>
    </xf>
    <xf numFmtId="0" fontId="5" fillId="30" borderId="16" xfId="0" applyFont="1" applyFill="1" applyBorder="1" applyAlignment="1" applyProtection="1">
      <alignment horizontal="left" vertical="center" wrapText="1" indent="1"/>
      <protection hidden="1"/>
    </xf>
    <xf numFmtId="0" fontId="5" fillId="30" borderId="17" xfId="0" applyFont="1" applyFill="1" applyBorder="1" applyAlignment="1" applyProtection="1">
      <alignment horizontal="left" vertical="center" wrapText="1" indent="1"/>
      <protection hidden="1"/>
    </xf>
    <xf numFmtId="0" fontId="5" fillId="0" borderId="12" xfId="0" applyFont="1" applyFill="1" applyBorder="1" applyAlignment="1" applyProtection="1">
      <alignment horizontal="center" vertical="center"/>
      <protection hidden="1"/>
    </xf>
    <xf numFmtId="0" fontId="3" fillId="0" borderId="0" xfId="39"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0" fontId="0" fillId="0" borderId="11" xfId="0" applyBorder="1" applyAlignment="1">
      <alignment vertical="center"/>
    </xf>
    <xf numFmtId="0" fontId="0" fillId="0" borderId="12" xfId="0" applyBorder="1" applyAlignment="1">
      <alignment vertical="center"/>
    </xf>
    <xf numFmtId="0" fontId="3" fillId="0" borderId="13" xfId="39" applyFont="1" applyFill="1" applyBorder="1" applyAlignment="1" applyProtection="1">
      <alignment horizontal="left" vertical="center" wrapText="1" indent="1"/>
      <protection hidden="1"/>
    </xf>
    <xf numFmtId="0" fontId="3" fillId="0" borderId="14" xfId="39" applyFont="1" applyFill="1" applyBorder="1" applyAlignment="1" applyProtection="1">
      <alignment horizontal="left" vertical="center" wrapText="1" indent="1"/>
      <protection hidden="1"/>
    </xf>
    <xf numFmtId="0" fontId="3" fillId="0" borderId="15" xfId="39" applyFont="1" applyFill="1" applyBorder="1" applyAlignment="1" applyProtection="1">
      <alignment horizontal="left" vertical="center" wrapText="1" indent="1"/>
      <protection hidden="1"/>
    </xf>
    <xf numFmtId="0" fontId="3" fillId="0" borderId="19" xfId="39" applyFont="1" applyFill="1" applyBorder="1" applyAlignment="1" applyProtection="1">
      <alignment horizontal="left" vertical="center" wrapText="1" indent="1"/>
      <protection hidden="1"/>
    </xf>
    <xf numFmtId="0" fontId="3" fillId="0" borderId="0" xfId="39" applyFont="1" applyFill="1" applyBorder="1" applyAlignment="1" applyProtection="1">
      <alignment horizontal="left" vertical="center" wrapText="1" indent="1"/>
      <protection hidden="1"/>
    </xf>
    <xf numFmtId="0" fontId="3" fillId="0" borderId="18" xfId="39" applyFont="1" applyFill="1" applyBorder="1" applyAlignment="1" applyProtection="1">
      <alignment horizontal="left" vertical="center" wrapText="1" indent="1"/>
      <protection hidden="1"/>
    </xf>
    <xf numFmtId="0" fontId="3" fillId="0" borderId="20" xfId="39" applyFont="1" applyFill="1" applyBorder="1" applyAlignment="1" applyProtection="1">
      <alignment horizontal="left" vertical="center" wrapText="1" indent="1"/>
      <protection hidden="1"/>
    </xf>
    <xf numFmtId="0" fontId="3" fillId="0" borderId="16" xfId="39" applyFont="1" applyFill="1" applyBorder="1" applyAlignment="1" applyProtection="1">
      <alignment horizontal="left" vertical="center" wrapText="1" indent="1"/>
      <protection hidden="1"/>
    </xf>
    <xf numFmtId="0" fontId="3" fillId="0" borderId="17" xfId="39" applyFont="1" applyFill="1" applyBorder="1" applyAlignment="1" applyProtection="1">
      <alignment horizontal="left" vertical="center" wrapText="1" indent="1"/>
      <protection hidden="1"/>
    </xf>
    <xf numFmtId="0" fontId="4" fillId="0" borderId="19"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49" fontId="4" fillId="20" borderId="43" xfId="39" applyNumberFormat="1" applyFont="1" applyFill="1" applyBorder="1" applyAlignment="1" applyProtection="1">
      <alignment horizontal="center" vertical="center" wrapText="1"/>
      <protection hidden="1"/>
    </xf>
    <xf numFmtId="49" fontId="4" fillId="20" borderId="44" xfId="39" applyNumberFormat="1" applyFont="1" applyFill="1" applyBorder="1" applyAlignment="1" applyProtection="1">
      <alignment horizontal="center" vertical="center" wrapText="1"/>
      <protection hidden="1"/>
    </xf>
    <xf numFmtId="49" fontId="4" fillId="20" borderId="45" xfId="39" applyNumberFormat="1" applyFont="1" applyFill="1" applyBorder="1" applyAlignment="1" applyProtection="1">
      <alignment horizontal="center" vertical="center" wrapText="1"/>
      <protection hidden="1"/>
    </xf>
    <xf numFmtId="49" fontId="4" fillId="20" borderId="46" xfId="39" applyNumberFormat="1" applyFont="1" applyFill="1" applyBorder="1" applyAlignment="1" applyProtection="1">
      <alignment horizontal="center" vertical="center" wrapText="1"/>
      <protection hidden="1"/>
    </xf>
    <xf numFmtId="0" fontId="4" fillId="20" borderId="43" xfId="39" applyFont="1" applyFill="1" applyBorder="1" applyAlignment="1" applyProtection="1">
      <alignment horizontal="center" vertical="center" wrapText="1"/>
      <protection hidden="1"/>
    </xf>
    <xf numFmtId="0" fontId="4" fillId="20" borderId="44" xfId="39" applyFont="1" applyFill="1" applyBorder="1" applyAlignment="1" applyProtection="1">
      <alignment horizontal="center" vertical="center" wrapText="1"/>
      <protection hidden="1"/>
    </xf>
    <xf numFmtId="0" fontId="4" fillId="20" borderId="45" xfId="39" applyFont="1" applyFill="1" applyBorder="1" applyAlignment="1" applyProtection="1">
      <alignment horizontal="center" vertical="center" wrapText="1"/>
      <protection hidden="1"/>
    </xf>
    <xf numFmtId="0" fontId="4" fillId="20" borderId="46" xfId="39" applyFont="1" applyFill="1" applyBorder="1" applyAlignment="1" applyProtection="1">
      <alignment horizontal="center" vertical="center" wrapText="1"/>
      <protection hidden="1"/>
    </xf>
    <xf numFmtId="167" fontId="4" fillId="20" borderId="30" xfId="39" applyNumberFormat="1" applyFont="1" applyFill="1" applyBorder="1" applyAlignment="1" applyProtection="1">
      <alignment horizontal="center" vertical="center" wrapText="1"/>
      <protection hidden="1"/>
    </xf>
    <xf numFmtId="167" fontId="4" fillId="20" borderId="32" xfId="39" applyNumberFormat="1" applyFont="1" applyFill="1" applyBorder="1" applyAlignment="1" applyProtection="1">
      <alignment horizontal="center" vertical="center" wrapText="1"/>
      <protection hidden="1"/>
    </xf>
    <xf numFmtId="167" fontId="4" fillId="20" borderId="47" xfId="39" applyNumberFormat="1" applyFont="1" applyFill="1" applyBorder="1" applyAlignment="1" applyProtection="1">
      <alignment horizontal="center" vertical="center" wrapText="1"/>
      <protection hidden="1"/>
    </xf>
    <xf numFmtId="14" fontId="4" fillId="20" borderId="43" xfId="39" applyNumberFormat="1" applyFont="1" applyFill="1" applyBorder="1" applyAlignment="1" applyProtection="1">
      <alignment horizontal="center" vertical="center" wrapText="1"/>
      <protection hidden="1"/>
    </xf>
    <xf numFmtId="14" fontId="4" fillId="20" borderId="44" xfId="39" applyNumberFormat="1" applyFont="1" applyFill="1" applyBorder="1" applyAlignment="1" applyProtection="1">
      <alignment horizontal="center" vertical="center" wrapText="1"/>
      <protection hidden="1"/>
    </xf>
    <xf numFmtId="14" fontId="4" fillId="20" borderId="45" xfId="39" applyNumberFormat="1" applyFont="1" applyFill="1" applyBorder="1" applyAlignment="1" applyProtection="1">
      <alignment horizontal="center" vertical="center" wrapText="1"/>
      <protection hidden="1"/>
    </xf>
    <xf numFmtId="14" fontId="4" fillId="20" borderId="46" xfId="39" applyNumberFormat="1" applyFont="1" applyFill="1" applyBorder="1" applyAlignment="1" applyProtection="1">
      <alignment horizontal="center" vertical="center" wrapText="1"/>
      <protection hidden="1"/>
    </xf>
    <xf numFmtId="49" fontId="4" fillId="20" borderId="30" xfId="39" applyNumberFormat="1" applyFont="1" applyFill="1" applyBorder="1" applyAlignment="1" applyProtection="1">
      <alignment horizontal="left" vertical="center" wrapText="1" indent="1"/>
      <protection hidden="1"/>
    </xf>
    <xf numFmtId="49" fontId="4" fillId="20" borderId="32" xfId="39" applyNumberFormat="1" applyFont="1" applyFill="1" applyBorder="1" applyAlignment="1" applyProtection="1">
      <alignment horizontal="left" vertical="center" wrapText="1" indent="1"/>
      <protection hidden="1"/>
    </xf>
    <xf numFmtId="49" fontId="4" fillId="20" borderId="47" xfId="39" applyNumberFormat="1" applyFont="1" applyFill="1" applyBorder="1" applyAlignment="1" applyProtection="1">
      <alignment horizontal="left" vertical="center" wrapText="1" indent="1"/>
      <protection hidden="1"/>
    </xf>
    <xf numFmtId="0" fontId="4" fillId="20" borderId="30" xfId="44" applyFont="1" applyFill="1" applyBorder="1" applyAlignment="1" applyProtection="1">
      <alignment horizontal="center" vertical="center" wrapText="1"/>
      <protection hidden="1"/>
    </xf>
    <xf numFmtId="0" fontId="4" fillId="20" borderId="32" xfId="44" applyFont="1" applyFill="1" applyBorder="1" applyAlignment="1" applyProtection="1">
      <alignment horizontal="center" vertical="center" wrapText="1"/>
      <protection hidden="1"/>
    </xf>
    <xf numFmtId="0" fontId="4" fillId="20" borderId="47" xfId="44" applyFont="1" applyFill="1" applyBorder="1" applyAlignment="1" applyProtection="1">
      <alignment horizontal="center" vertical="center" wrapText="1"/>
      <protection hidden="1"/>
    </xf>
    <xf numFmtId="14" fontId="4" fillId="20" borderId="30" xfId="39" applyNumberFormat="1" applyFont="1" applyFill="1" applyBorder="1" applyAlignment="1" applyProtection="1">
      <alignment horizontal="center" vertical="center" wrapText="1"/>
      <protection hidden="1"/>
    </xf>
    <xf numFmtId="14" fontId="4" fillId="20" borderId="32" xfId="39" applyNumberFormat="1" applyFont="1" applyFill="1" applyBorder="1" applyAlignment="1" applyProtection="1">
      <alignment horizontal="center" vertical="center" wrapText="1"/>
      <protection hidden="1"/>
    </xf>
    <xf numFmtId="14" fontId="4" fillId="20" borderId="47" xfId="39" applyNumberFormat="1" applyFont="1" applyFill="1" applyBorder="1" applyAlignment="1" applyProtection="1">
      <alignment horizontal="center" vertical="center" wrapText="1"/>
      <protection hidden="1"/>
    </xf>
    <xf numFmtId="49" fontId="4" fillId="20" borderId="30" xfId="39" applyNumberFormat="1" applyFont="1" applyFill="1" applyBorder="1" applyAlignment="1" applyProtection="1">
      <alignment horizontal="center" vertical="center" wrapText="1"/>
      <protection hidden="1"/>
    </xf>
    <xf numFmtId="49" fontId="4" fillId="20" borderId="32" xfId="39" applyNumberFormat="1" applyFont="1" applyFill="1" applyBorder="1" applyAlignment="1" applyProtection="1">
      <alignment horizontal="center" vertical="center" wrapText="1"/>
      <protection hidden="1"/>
    </xf>
    <xf numFmtId="49" fontId="4" fillId="20" borderId="47" xfId="39" applyNumberFormat="1" applyFont="1" applyFill="1" applyBorder="1" applyAlignment="1" applyProtection="1">
      <alignment horizontal="center" vertical="center" wrapText="1"/>
      <protection hidden="1"/>
    </xf>
    <xf numFmtId="0" fontId="4" fillId="20" borderId="30" xfId="39" applyFont="1" applyFill="1" applyBorder="1" applyAlignment="1" applyProtection="1">
      <alignment horizontal="center" vertical="center" wrapText="1"/>
      <protection hidden="1"/>
    </xf>
    <xf numFmtId="0" fontId="4" fillId="20" borderId="32" xfId="39" applyFont="1" applyFill="1" applyBorder="1" applyAlignment="1" applyProtection="1">
      <alignment horizontal="center" vertical="center" wrapText="1"/>
      <protection hidden="1"/>
    </xf>
    <xf numFmtId="0" fontId="4" fillId="20" borderId="47" xfId="39" applyFont="1" applyFill="1" applyBorder="1" applyAlignment="1" applyProtection="1">
      <alignment horizontal="center" vertical="center" wrapText="1"/>
      <protection hidden="1"/>
    </xf>
    <xf numFmtId="0" fontId="56" fillId="0" borderId="0" xfId="56" applyNumberFormat="1" applyFont="1" applyBorder="1" applyAlignment="1" applyProtection="1">
      <alignment vertical="center"/>
      <protection hidden="1"/>
    </xf>
    <xf numFmtId="0" fontId="40" fillId="0" borderId="0" xfId="56" applyNumberFormat="1" applyFont="1" applyBorder="1" applyAlignment="1" applyProtection="1">
      <alignment vertical="center"/>
      <protection hidden="1"/>
    </xf>
    <xf numFmtId="0" fontId="3" fillId="0" borderId="0" xfId="56" applyNumberFormat="1" applyAlignment="1" applyProtection="1">
      <alignment vertical="center"/>
      <protection hidden="1"/>
    </xf>
    <xf numFmtId="0" fontId="57" fillId="25" borderId="51" xfId="56" applyNumberFormat="1" applyFont="1" applyFill="1" applyBorder="1" applyAlignment="1" applyProtection="1">
      <alignment horizontal="left" indent="1"/>
      <protection hidden="1"/>
    </xf>
    <xf numFmtId="0" fontId="3" fillId="25" borderId="49" xfId="56" applyNumberFormat="1" applyFont="1" applyFill="1" applyBorder="1" applyAlignment="1" applyProtection="1">
      <alignment vertical="center"/>
      <protection hidden="1"/>
    </xf>
    <xf numFmtId="0" fontId="3" fillId="25" borderId="52" xfId="56" applyNumberFormat="1" applyFont="1" applyFill="1" applyBorder="1" applyAlignment="1" applyProtection="1">
      <alignment vertical="center"/>
      <protection hidden="1"/>
    </xf>
    <xf numFmtId="0" fontId="57" fillId="25" borderId="53" xfId="56" applyNumberFormat="1" applyFont="1" applyFill="1" applyBorder="1" applyAlignment="1" applyProtection="1">
      <alignment horizontal="left" vertical="top" indent="1"/>
      <protection hidden="1"/>
    </xf>
    <xf numFmtId="0" fontId="3" fillId="25" borderId="48" xfId="56" applyNumberFormat="1" applyFont="1" applyFill="1" applyBorder="1" applyAlignment="1" applyProtection="1">
      <alignment vertical="center"/>
      <protection hidden="1"/>
    </xf>
    <xf numFmtId="0" fontId="3" fillId="25" borderId="54" xfId="56" applyNumberFormat="1" applyFont="1" applyFill="1" applyBorder="1" applyAlignment="1" applyProtection="1">
      <alignment vertical="center"/>
      <protection hidden="1"/>
    </xf>
    <xf numFmtId="0" fontId="58" fillId="0" borderId="0" xfId="56" quotePrefix="1" applyNumberFormat="1" applyFont="1" applyBorder="1" applyAlignment="1" applyProtection="1">
      <alignment horizontal="left" vertical="center"/>
      <protection hidden="1"/>
    </xf>
    <xf numFmtId="0" fontId="5" fillId="31" borderId="55" xfId="56" applyNumberFormat="1" applyFont="1" applyFill="1" applyBorder="1" applyAlignment="1" applyProtection="1">
      <alignment horizontal="left" vertical="center" indent="1"/>
      <protection hidden="1"/>
    </xf>
    <xf numFmtId="0" fontId="3" fillId="31" borderId="56" xfId="56" applyNumberFormat="1" applyFill="1" applyBorder="1" applyAlignment="1" applyProtection="1">
      <alignment horizontal="center" vertical="center"/>
      <protection hidden="1"/>
    </xf>
    <xf numFmtId="0" fontId="3" fillId="31" borderId="57" xfId="56" applyNumberFormat="1" applyFill="1" applyBorder="1" applyAlignment="1" applyProtection="1">
      <alignment vertical="center"/>
      <protection hidden="1"/>
    </xf>
    <xf numFmtId="0" fontId="5" fillId="20" borderId="58" xfId="56" applyNumberFormat="1" applyFont="1" applyFill="1" applyBorder="1" applyAlignment="1">
      <alignment horizontal="left" vertical="center" indent="1"/>
    </xf>
    <xf numFmtId="0" fontId="5" fillId="20" borderId="58" xfId="56" applyNumberFormat="1" applyFont="1" applyFill="1" applyBorder="1" applyAlignment="1">
      <alignment horizontal="center" vertical="center"/>
    </xf>
    <xf numFmtId="0" fontId="3" fillId="0" borderId="0" xfId="56" applyNumberFormat="1" applyBorder="1" applyAlignment="1" applyProtection="1">
      <alignment vertical="center"/>
      <protection hidden="1"/>
    </xf>
    <xf numFmtId="167" fontId="3" fillId="0" borderId="58" xfId="41" applyNumberFormat="1" applyBorder="1" applyAlignment="1" applyProtection="1">
      <alignment horizontal="left" vertical="center" indent="1"/>
      <protection hidden="1"/>
    </xf>
    <xf numFmtId="167" fontId="3" fillId="0" borderId="58" xfId="41" applyNumberFormat="1" applyFont="1" applyBorder="1" applyAlignment="1" applyProtection="1">
      <alignment horizontal="center" vertical="center"/>
      <protection hidden="1"/>
    </xf>
    <xf numFmtId="0" fontId="3" fillId="0" borderId="58" xfId="41" applyNumberFormat="1" applyFont="1" applyBorder="1" applyAlignment="1" applyProtection="1">
      <alignment horizontal="left" vertical="center" wrapText="1" indent="1"/>
      <protection hidden="1"/>
    </xf>
    <xf numFmtId="0" fontId="3" fillId="0" borderId="0" xfId="56" applyNumberFormat="1" applyAlignment="1" applyProtection="1">
      <alignment horizontal="left" vertical="center" indent="1"/>
      <protection hidden="1"/>
    </xf>
    <xf numFmtId="167" fontId="3" fillId="0" borderId="58" xfId="56" applyNumberFormat="1" applyFont="1" applyBorder="1" applyAlignment="1">
      <alignment horizontal="left" vertical="center" indent="1"/>
    </xf>
    <xf numFmtId="167" fontId="3" fillId="0" borderId="58" xfId="39" applyNumberFormat="1" applyFont="1" applyBorder="1" applyAlignment="1">
      <alignment horizontal="center" vertical="center"/>
    </xf>
    <xf numFmtId="0" fontId="3" fillId="0" borderId="58" xfId="56" applyNumberFormat="1" applyFont="1" applyBorder="1" applyAlignment="1">
      <alignment horizontal="left" vertical="center" wrapText="1" indent="1"/>
    </xf>
    <xf numFmtId="167" fontId="3" fillId="0" borderId="58" xfId="56" applyNumberFormat="1" applyFont="1" applyBorder="1" applyAlignment="1">
      <alignment horizontal="center" vertical="center"/>
    </xf>
    <xf numFmtId="0" fontId="12" fillId="0" borderId="0" xfId="56" quotePrefix="1" applyNumberFormat="1" applyFont="1" applyAlignment="1" applyProtection="1">
      <alignment vertical="center"/>
      <protection hidden="1"/>
    </xf>
  </cellXfs>
  <cellStyles count="5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Dezimal_VWN-Formular (INT)" xfId="27"/>
    <cellStyle name="Eingabe" xfId="28" builtinId="20" customBuiltin="1"/>
    <cellStyle name="Ergebnis" xfId="29" builtinId="25" customBuiltin="1"/>
    <cellStyle name="Erklärender Text" xfId="30" builtinId="53" customBuiltin="1"/>
    <cellStyle name="Euro" xfId="31"/>
    <cellStyle name="Euro 2" xfId="32"/>
    <cellStyle name="Gut" xfId="33" builtinId="26" customBuiltin="1"/>
    <cellStyle name="Link" xfId="34" builtinId="8"/>
    <cellStyle name="Neutral" xfId="35" builtinId="28" customBuiltin="1"/>
    <cellStyle name="Notiz" xfId="36" builtinId="10" customBuiltin="1"/>
    <cellStyle name="Notiz 2" xfId="37"/>
    <cellStyle name="Schlecht" xfId="38" builtinId="27" customBuiltin="1"/>
    <cellStyle name="Standard" xfId="0" builtinId="0"/>
    <cellStyle name="Standard 2" xfId="39"/>
    <cellStyle name="Standard 2 2" xfId="40"/>
    <cellStyle name="Standard 2 2 2" xfId="41"/>
    <cellStyle name="Standard 3" xfId="42"/>
    <cellStyle name="Standard 4" xfId="43"/>
    <cellStyle name="Standard 5" xfId="56"/>
    <cellStyle name="Standard_Antrag Thüringen Jahr" xfId="44"/>
    <cellStyle name="Standard_Antrag Weiterbildung 2" xfId="45"/>
    <cellStyle name="Standard_Überarbeitete Abschnitte 03_09 2" xfId="46"/>
    <cellStyle name="Standard_Überarbeitete Abschnitte 11_10 2" xfId="47"/>
    <cellStyle name="Überschrift" xfId="48" builtinId="15" customBuiltin="1"/>
    <cellStyle name="Überschrift 1" xfId="49" builtinId="16" customBuiltin="1"/>
    <cellStyle name="Überschrift 2" xfId="50" builtinId="17" customBuiltin="1"/>
    <cellStyle name="Überschrift 3" xfId="51" builtinId="18" customBuiltin="1"/>
    <cellStyle name="Überschrift 4" xfId="52" builtinId="19" customBuiltin="1"/>
    <cellStyle name="Verknüpfte Zelle" xfId="53" builtinId="24" customBuiltin="1"/>
    <cellStyle name="Warnender Text" xfId="54" builtinId="11" customBuiltin="1"/>
    <cellStyle name="Zelle überprüfen" xfId="55" builtinId="23" customBuiltin="1"/>
  </cellStyles>
  <dxfs count="17">
    <dxf>
      <fill>
        <patternFill patternType="none">
          <bgColor indexed="65"/>
        </patternFill>
      </fill>
    </dxf>
    <dxf>
      <font>
        <strike val="0"/>
        <color theme="0"/>
      </font>
    </dxf>
    <dxf>
      <fill>
        <patternFill patternType="none">
          <bgColor indexed="65"/>
        </patternFill>
      </fill>
    </dxf>
    <dxf>
      <fill>
        <patternFill patternType="none">
          <bgColor indexed="65"/>
        </patternFill>
      </fill>
    </dxf>
    <dxf>
      <font>
        <strike val="0"/>
        <color theme="0"/>
      </font>
    </dxf>
    <dxf>
      <font>
        <strike val="0"/>
        <color theme="0"/>
      </font>
    </dxf>
    <dxf>
      <fill>
        <patternFill patternType="none">
          <bgColor indexed="65"/>
        </patternFill>
      </fill>
    </dxf>
    <dxf>
      <font>
        <strike val="0"/>
        <color rgb="FFFFFFFF"/>
      </font>
    </dxf>
    <dxf>
      <font>
        <strike val="0"/>
        <color rgb="FFFFFFFF"/>
      </font>
    </dxf>
    <dxf>
      <font>
        <strike val="0"/>
        <color rgb="FFFF0000"/>
      </font>
    </dxf>
    <dxf>
      <font>
        <strike val="0"/>
        <color theme="0"/>
      </font>
    </dxf>
    <dxf>
      <font>
        <strike val="0"/>
        <color theme="0"/>
      </font>
      <fill>
        <patternFill patternType="none">
          <bgColor indexed="65"/>
        </patternFill>
      </fill>
      <border>
        <left/>
        <right/>
        <top/>
        <bottom/>
      </border>
    </dxf>
    <dxf>
      <font>
        <strike val="0"/>
        <color theme="0"/>
      </font>
      <fill>
        <patternFill patternType="none">
          <bgColor indexed="65"/>
        </patternFill>
      </fill>
      <border>
        <left/>
        <right/>
        <top/>
        <bottom/>
      </border>
    </dxf>
    <dxf>
      <font>
        <strike val="0"/>
        <color rgb="FFFF0000"/>
      </font>
    </dxf>
    <dxf>
      <font>
        <strike val="0"/>
        <color theme="0"/>
      </font>
    </dxf>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T$8" lockText="1" noThreeD="1"/>
</file>

<file path=xl/ctrlProps/ctrlProp2.xml><?xml version="1.0" encoding="utf-8"?>
<formControlPr xmlns="http://schemas.microsoft.com/office/spreadsheetml/2009/9/main" objectType="CheckBox" fmlaLink="$T$9"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238125</xdr:colOff>
      <xdr:row>0</xdr:row>
      <xdr:rowOff>0</xdr:rowOff>
    </xdr:from>
    <xdr:to>
      <xdr:col>19</xdr:col>
      <xdr:colOff>0</xdr:colOff>
      <xdr:row>3</xdr:row>
      <xdr:rowOff>15875</xdr:rowOff>
    </xdr:to>
    <xdr:pic>
      <xdr:nvPicPr>
        <xdr:cNvPr id="3" name="Grafik 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32422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9525</xdr:colOff>
      <xdr:row>3</xdr:row>
      <xdr:rowOff>180975</xdr:rowOff>
    </xdr:from>
    <xdr:ext cx="2790825" cy="1266824"/>
    <xdr:sp macro="" textlink="">
      <xdr:nvSpPr>
        <xdr:cNvPr id="2" name="Textfeld 1"/>
        <xdr:cNvSpPr txBox="1"/>
      </xdr:nvSpPr>
      <xdr:spPr>
        <a:xfrm>
          <a:off x="3438525" y="752475"/>
          <a:ext cx="2790825" cy="1266824"/>
        </a:xfrm>
        <a:prstGeom prst="rect">
          <a:avLst/>
        </a:prstGeom>
        <a:solidFill>
          <a:srgbClr val="FCD5B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de-DE" sz="600" b="0" u="none">
            <a:latin typeface="Arial" panose="020B0604020202020204" pitchFamily="34" charset="0"/>
            <a:cs typeface="Arial" panose="020B0604020202020204" pitchFamily="34" charset="0"/>
          </a:endParaRPr>
        </a:p>
        <a:p>
          <a:r>
            <a:rPr lang="de-DE" sz="900" b="0" u="none">
              <a:latin typeface="Arial" panose="020B0604020202020204" pitchFamily="34" charset="0"/>
              <a:cs typeface="Arial" panose="020B0604020202020204" pitchFamily="34" charset="0"/>
            </a:rPr>
            <a:t>Bitte den </a:t>
          </a:r>
          <a:r>
            <a:rPr lang="de-DE" sz="900" b="1" u="sng">
              <a:latin typeface="Arial" panose="020B0604020202020204" pitchFamily="34" charset="0"/>
              <a:cs typeface="Arial" panose="020B0604020202020204" pitchFamily="34" charset="0"/>
            </a:rPr>
            <a:t>Nachweistyp</a:t>
          </a:r>
          <a:r>
            <a:rPr lang="de-DE" sz="900" b="0" u="none" baseline="0">
              <a:latin typeface="Arial" panose="020B0604020202020204" pitchFamily="34" charset="0"/>
              <a:cs typeface="Arial" panose="020B0604020202020204" pitchFamily="34" charset="0"/>
            </a:rPr>
            <a:t> auswählen!</a:t>
          </a:r>
          <a:endParaRPr lang="de-DE" sz="900" b="0" u="none">
            <a:latin typeface="Arial" panose="020B0604020202020204" pitchFamily="34" charset="0"/>
            <a:cs typeface="Arial" panose="020B0604020202020204" pitchFamily="34" charset="0"/>
          </a:endParaRPr>
        </a:p>
      </xdr:txBody>
    </xdr:sp>
    <xdr:clientData fPrintsWithSheet="0"/>
  </xdr:oneCellAnchor>
  <mc:AlternateContent xmlns:mc="http://schemas.openxmlformats.org/markup-compatibility/2006">
    <mc:Choice xmlns:a14="http://schemas.microsoft.com/office/drawing/2010/main" Requires="a14">
      <xdr:twoCellAnchor editAs="oneCell">
        <xdr:from>
          <xdr:col>12</xdr:col>
          <xdr:colOff>9525</xdr:colOff>
          <xdr:row>6</xdr:row>
          <xdr:rowOff>57150</xdr:rowOff>
        </xdr:from>
        <xdr:to>
          <xdr:col>16</xdr:col>
          <xdr:colOff>323850</xdr:colOff>
          <xdr:row>7</xdr:row>
          <xdr:rowOff>95250</xdr:rowOff>
        </xdr:to>
        <xdr:sp macro="" textlink="">
          <xdr:nvSpPr>
            <xdr:cNvPr id="107325" name="Check Box 829" hidden="1">
              <a:extLst>
                <a:ext uri="{63B3BB69-23CF-44E3-9099-C40C66FF867C}">
                  <a14:compatExt spid="_x0000_s10732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Zwischennachweis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152400</xdr:rowOff>
        </xdr:from>
        <xdr:to>
          <xdr:col>16</xdr:col>
          <xdr:colOff>323850</xdr:colOff>
          <xdr:row>9</xdr:row>
          <xdr:rowOff>0</xdr:rowOff>
        </xdr:to>
        <xdr:sp macro="" textlink="">
          <xdr:nvSpPr>
            <xdr:cNvPr id="107326" name="Check Box 830" hidden="1">
              <a:extLst>
                <a:ext uri="{63B3BB69-23CF-44E3-9099-C40C66FF867C}">
                  <a14:compatExt spid="_x0000_s10732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Verwendungsnachweis</a:t>
              </a:r>
            </a:p>
          </xdr:txBody>
        </xdr:sp>
        <xdr:clientData fPrintsWithSheet="0"/>
      </xdr:twoCellAnchor>
    </mc:Choice>
    <mc:Fallback/>
  </mc:AlternateContent>
  <xdr:twoCellAnchor editAs="oneCell">
    <xdr:from>
      <xdr:col>8</xdr:col>
      <xdr:colOff>295275</xdr:colOff>
      <xdr:row>0</xdr:row>
      <xdr:rowOff>0</xdr:rowOff>
    </xdr:from>
    <xdr:to>
      <xdr:col>19</xdr:col>
      <xdr:colOff>0</xdr:colOff>
      <xdr:row>2</xdr:row>
      <xdr:rowOff>168275</xdr:rowOff>
    </xdr:to>
    <xdr:pic>
      <xdr:nvPicPr>
        <xdr:cNvPr id="6" name="Grafik 5"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038475" y="0"/>
          <a:ext cx="3190875" cy="549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24</xdr:row>
          <xdr:rowOff>9525</xdr:rowOff>
        </xdr:from>
        <xdr:to>
          <xdr:col>1</xdr:col>
          <xdr:colOff>304800</xdr:colOff>
          <xdr:row>25</xdr:row>
          <xdr:rowOff>9525</xdr:rowOff>
        </xdr:to>
        <xdr:sp macro="" textlink="">
          <xdr:nvSpPr>
            <xdr:cNvPr id="109573" name="Check Box 5" hidden="1">
              <a:extLst>
                <a:ext uri="{63B3BB69-23CF-44E3-9099-C40C66FF867C}">
                  <a14:compatExt spid="_x0000_s10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9525</xdr:rowOff>
        </xdr:from>
        <xdr:to>
          <xdr:col>7</xdr:col>
          <xdr:colOff>304800</xdr:colOff>
          <xdr:row>25</xdr:row>
          <xdr:rowOff>9525</xdr:rowOff>
        </xdr:to>
        <xdr:sp macro="" textlink="">
          <xdr:nvSpPr>
            <xdr:cNvPr id="109574" name="Check Box 6" hidden="1">
              <a:extLst>
                <a:ext uri="{63B3BB69-23CF-44E3-9099-C40C66FF867C}">
                  <a14:compatExt spid="_x0000_s10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29</xdr:row>
      <xdr:rowOff>1</xdr:rowOff>
    </xdr:from>
    <xdr:to>
      <xdr:col>19</xdr:col>
      <xdr:colOff>0</xdr:colOff>
      <xdr:row>69</xdr:row>
      <xdr:rowOff>0</xdr:rowOff>
    </xdr:to>
    <xdr:sp macro="" textlink="" fLocksText="0">
      <xdr:nvSpPr>
        <xdr:cNvPr id="2" name="Text Box 1"/>
        <xdr:cNvSpPr txBox="1">
          <a:spLocks noChangeArrowheads="1"/>
        </xdr:cNvSpPr>
      </xdr:nvSpPr>
      <xdr:spPr bwMode="auto">
        <a:xfrm>
          <a:off x="0" y="3752851"/>
          <a:ext cx="6229350" cy="6095999"/>
        </a:xfrm>
        <a:prstGeom prst="rect">
          <a:avLst/>
        </a:prstGeom>
        <a:solidFill>
          <a:srgbClr xmlns:mc="http://schemas.openxmlformats.org/markup-compatibility/2006" xmlns:a14="http://schemas.microsoft.com/office/drawing/2010/main" val="FFFFCC"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tIns="90000" bIns="90000"/>
        <a:lstStyle/>
        <a:p>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F24"/>
  <sheetViews>
    <sheetView showGridLines="0" zoomScaleNormal="100" workbookViewId="0">
      <selection activeCell="A18" sqref="A18"/>
    </sheetView>
  </sheetViews>
  <sheetFormatPr baseColWidth="10" defaultRowHeight="12" x14ac:dyDescent="0.2"/>
  <cols>
    <col min="1" max="1" width="10.7109375" style="197" customWidth="1"/>
    <col min="2" max="2" width="15.7109375" style="198" customWidth="1"/>
    <col min="3" max="3" width="78.7109375" style="197" customWidth="1"/>
    <col min="4" max="16384" width="11.42578125" style="197"/>
  </cols>
  <sheetData>
    <row r="1" spans="1:6" s="529" customFormat="1" ht="30" customHeight="1" thickBot="1" x14ac:dyDescent="0.25">
      <c r="A1" s="527" t="s">
        <v>41</v>
      </c>
      <c r="B1" s="528"/>
      <c r="C1" s="528"/>
    </row>
    <row r="2" spans="1:6" s="529" customFormat="1" ht="30" customHeight="1" thickTop="1" x14ac:dyDescent="0.25">
      <c r="A2" s="530" t="s">
        <v>149</v>
      </c>
      <c r="B2" s="531"/>
      <c r="C2" s="532"/>
    </row>
    <row r="3" spans="1:6" s="529" customFormat="1" ht="30" customHeight="1" thickBot="1" x14ac:dyDescent="0.25">
      <c r="A3" s="533" t="s">
        <v>150</v>
      </c>
      <c r="B3" s="534"/>
      <c r="C3" s="535"/>
    </row>
    <row r="4" spans="1:6" ht="15" customHeight="1" thickTop="1" x14ac:dyDescent="0.2">
      <c r="A4" s="536" t="str">
        <f>IF(AND('Seite 1'!O18="",'Seite 2 ZN'!J19=0,'Seite 2 ZN'!J34=0,'Seite 2 VWN'!R19=0,'Seite 2 VWN'!R34=0)," - öffentlich -"," - vertraulich -")</f>
        <v xml:space="preserve"> - öffentlich -</v>
      </c>
    </row>
    <row r="5" spans="1:6" ht="15" customHeight="1" x14ac:dyDescent="0.2"/>
    <row r="6" spans="1:6" s="529" customFormat="1" ht="18" customHeight="1" x14ac:dyDescent="0.2">
      <c r="A6" s="537" t="s">
        <v>151</v>
      </c>
      <c r="B6" s="538"/>
      <c r="C6" s="539"/>
    </row>
    <row r="7" spans="1:6" s="542" customFormat="1" ht="18" customHeight="1" x14ac:dyDescent="0.2">
      <c r="A7" s="540" t="s">
        <v>42</v>
      </c>
      <c r="B7" s="541" t="s">
        <v>43</v>
      </c>
      <c r="C7" s="540" t="s">
        <v>44</v>
      </c>
      <c r="F7" s="529"/>
    </row>
    <row r="8" spans="1:6" s="199" customFormat="1" ht="24" customHeight="1" x14ac:dyDescent="0.2">
      <c r="A8" s="543" t="s">
        <v>45</v>
      </c>
      <c r="B8" s="544">
        <v>42555</v>
      </c>
      <c r="C8" s="545" t="s">
        <v>46</v>
      </c>
    </row>
    <row r="9" spans="1:6" ht="24" customHeight="1" x14ac:dyDescent="0.2">
      <c r="A9" s="543" t="s">
        <v>123</v>
      </c>
      <c r="B9" s="544">
        <v>42752</v>
      </c>
      <c r="C9" s="545" t="s">
        <v>124</v>
      </c>
    </row>
    <row r="10" spans="1:6" ht="60" customHeight="1" x14ac:dyDescent="0.2">
      <c r="A10" s="543" t="s">
        <v>125</v>
      </c>
      <c r="B10" s="544">
        <v>42878</v>
      </c>
      <c r="C10" s="545" t="s">
        <v>127</v>
      </c>
    </row>
    <row r="11" spans="1:6" ht="60" customHeight="1" x14ac:dyDescent="0.2">
      <c r="A11" s="543" t="s">
        <v>128</v>
      </c>
      <c r="B11" s="544">
        <v>43752</v>
      </c>
      <c r="C11" s="545" t="s">
        <v>139</v>
      </c>
    </row>
    <row r="12" spans="1:6" ht="24" customHeight="1" x14ac:dyDescent="0.2">
      <c r="A12" s="543" t="s">
        <v>140</v>
      </c>
      <c r="B12" s="544">
        <v>44553</v>
      </c>
      <c r="C12" s="545" t="s">
        <v>144</v>
      </c>
    </row>
    <row r="13" spans="1:6" ht="24" customHeight="1" x14ac:dyDescent="0.2">
      <c r="A13" s="543" t="s">
        <v>147</v>
      </c>
      <c r="B13" s="544">
        <v>44839</v>
      </c>
      <c r="C13" s="545" t="s">
        <v>148</v>
      </c>
    </row>
    <row r="14" spans="1:6" s="529" customFormat="1" ht="15" customHeight="1" x14ac:dyDescent="0.2">
      <c r="A14" s="546"/>
    </row>
    <row r="15" spans="1:6" s="529" customFormat="1" ht="18" customHeight="1" x14ac:dyDescent="0.2">
      <c r="A15" s="537" t="s">
        <v>152</v>
      </c>
      <c r="B15" s="538"/>
      <c r="C15" s="539"/>
    </row>
    <row r="16" spans="1:6" s="542" customFormat="1" ht="18" customHeight="1" x14ac:dyDescent="0.2">
      <c r="A16" s="540" t="s">
        <v>42</v>
      </c>
      <c r="B16" s="541" t="s">
        <v>43</v>
      </c>
      <c r="C16" s="540" t="s">
        <v>44</v>
      </c>
      <c r="F16" s="529"/>
    </row>
    <row r="17" spans="1:6" s="542" customFormat="1" ht="24" customHeight="1" x14ac:dyDescent="0.2">
      <c r="A17" s="547" t="s">
        <v>153</v>
      </c>
      <c r="B17" s="548">
        <v>44928</v>
      </c>
      <c r="C17" s="549" t="s">
        <v>154</v>
      </c>
      <c r="F17" s="529"/>
    </row>
    <row r="18" spans="1:6" s="529" customFormat="1" ht="24" customHeight="1" x14ac:dyDescent="0.2">
      <c r="A18" s="547"/>
      <c r="B18" s="550"/>
      <c r="C18" s="549"/>
    </row>
    <row r="19" spans="1:6" s="529" customFormat="1" ht="24" customHeight="1" x14ac:dyDescent="0.2">
      <c r="A19" s="547"/>
      <c r="B19" s="550"/>
      <c r="C19" s="549"/>
    </row>
    <row r="20" spans="1:6" s="529" customFormat="1" ht="24" customHeight="1" x14ac:dyDescent="0.2">
      <c r="A20" s="547"/>
      <c r="B20" s="550"/>
      <c r="C20" s="549"/>
    </row>
    <row r="21" spans="1:6" s="529" customFormat="1" ht="24" customHeight="1" x14ac:dyDescent="0.2">
      <c r="A21" s="547"/>
      <c r="B21" s="550"/>
      <c r="C21" s="549"/>
    </row>
    <row r="22" spans="1:6" s="529" customFormat="1" ht="24" customHeight="1" x14ac:dyDescent="0.2">
      <c r="A22" s="547"/>
      <c r="B22" s="548"/>
      <c r="C22" s="549"/>
    </row>
    <row r="23" spans="1:6" s="529" customFormat="1" ht="24" customHeight="1" x14ac:dyDescent="0.2">
      <c r="A23" s="547"/>
      <c r="B23" s="548"/>
      <c r="C23" s="549"/>
    </row>
    <row r="24" spans="1:6" s="529" customFormat="1" ht="24" customHeight="1" x14ac:dyDescent="0.2">
      <c r="A24" s="547"/>
      <c r="B24" s="550"/>
      <c r="C24" s="549"/>
    </row>
  </sheetData>
  <sheetProtection password="EF62"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5" tint="0.39997558519241921"/>
    <pageSetUpPr fitToPage="1"/>
  </sheetPr>
  <dimension ref="A1:G71"/>
  <sheetViews>
    <sheetView showGridLines="0" topLeftCell="A6" workbookViewId="0">
      <selection activeCell="B22" sqref="B22"/>
    </sheetView>
  </sheetViews>
  <sheetFormatPr baseColWidth="10" defaultRowHeight="12.75" x14ac:dyDescent="0.2"/>
  <cols>
    <col min="1" max="1" width="5.7109375" customWidth="1"/>
    <col min="2" max="2" width="20.7109375" customWidth="1"/>
    <col min="3" max="3" width="12.7109375" customWidth="1"/>
    <col min="4" max="5" width="50.7109375" customWidth="1"/>
    <col min="6" max="6" width="22.7109375" customWidth="1"/>
  </cols>
  <sheetData>
    <row r="1" spans="1:6" ht="12" hidden="1" customHeight="1" x14ac:dyDescent="0.2">
      <c r="A1" s="172" t="s">
        <v>36</v>
      </c>
      <c r="B1" s="173"/>
      <c r="C1" s="175"/>
      <c r="D1" s="175"/>
      <c r="E1" s="173"/>
      <c r="F1" s="173"/>
    </row>
    <row r="2" spans="1:6" ht="12" hidden="1" customHeight="1" x14ac:dyDescent="0.2">
      <c r="A2" s="172" t="s">
        <v>37</v>
      </c>
      <c r="B2" s="173"/>
      <c r="C2" s="175"/>
      <c r="D2" s="175"/>
      <c r="E2" s="173"/>
      <c r="F2" s="173"/>
    </row>
    <row r="3" spans="1:6" ht="12" hidden="1" customHeight="1" x14ac:dyDescent="0.2">
      <c r="A3" s="196">
        <f>ROW(A22)</f>
        <v>22</v>
      </c>
      <c r="B3" s="173"/>
      <c r="C3" s="175"/>
      <c r="D3" s="175"/>
      <c r="E3" s="292"/>
      <c r="F3" s="292"/>
    </row>
    <row r="4" spans="1:6" ht="12" hidden="1" customHeight="1" x14ac:dyDescent="0.2">
      <c r="A4" s="289" t="s">
        <v>68</v>
      </c>
      <c r="B4" s="173"/>
      <c r="C4" s="175"/>
      <c r="D4" s="175"/>
      <c r="E4" s="283"/>
      <c r="F4" s="284"/>
    </row>
    <row r="5" spans="1:6" ht="12" hidden="1" customHeight="1" x14ac:dyDescent="0.2">
      <c r="A5" s="290" t="str">
        <f>"$A$6:$F$"&amp;IF(LOOKUP(2,1/(F1:F71&lt;&gt;""),ROW(F:F))=ROW(A18),A3-1,LOOKUP(2,1/(F1:F71&lt;&gt;""),ROW(F:F)))</f>
        <v>$A$6:$F$21</v>
      </c>
      <c r="B5" s="173"/>
      <c r="C5" s="175"/>
      <c r="D5" s="175"/>
      <c r="E5" s="283"/>
      <c r="F5" s="285"/>
    </row>
    <row r="6" spans="1:6" ht="15" customHeight="1" x14ac:dyDescent="0.2">
      <c r="A6" s="195" t="s">
        <v>35</v>
      </c>
      <c r="B6" s="146"/>
      <c r="C6" s="184"/>
      <c r="D6" s="184"/>
      <c r="E6" s="28" t="s">
        <v>69</v>
      </c>
      <c r="F6" s="188">
        <f>'Seite 1'!$O$18</f>
        <v>0</v>
      </c>
    </row>
    <row r="7" spans="1:6" ht="15" customHeight="1" x14ac:dyDescent="0.2">
      <c r="A7" s="158"/>
      <c r="B7" s="146"/>
      <c r="C7" s="185"/>
      <c r="D7" s="185"/>
      <c r="E7" s="28" t="s">
        <v>71</v>
      </c>
      <c r="F7" s="188" t="str">
        <f>'Seite 1'!$Z$14</f>
        <v/>
      </c>
    </row>
    <row r="8" spans="1:6" ht="15" customHeight="1" x14ac:dyDescent="0.2">
      <c r="A8" s="158"/>
      <c r="B8" s="146"/>
      <c r="C8" s="185"/>
      <c r="D8" s="185"/>
      <c r="E8" s="28" t="s">
        <v>72</v>
      </c>
      <c r="F8" s="188" t="str">
        <f>'Seite 1'!$AA$14</f>
        <v/>
      </c>
    </row>
    <row r="9" spans="1:6" ht="15" customHeight="1" x14ac:dyDescent="0.2">
      <c r="A9" s="149"/>
      <c r="B9" s="148"/>
      <c r="C9" s="185"/>
      <c r="D9" s="185"/>
      <c r="E9" s="127" t="s">
        <v>70</v>
      </c>
      <c r="F9" s="276">
        <f ca="1">'Seite 1'!$O$17</f>
        <v>44922</v>
      </c>
    </row>
    <row r="10" spans="1:6" ht="15" customHeight="1" x14ac:dyDescent="0.2">
      <c r="A10" s="150"/>
      <c r="B10" s="151"/>
      <c r="C10" s="185"/>
      <c r="D10" s="185"/>
      <c r="E10" s="147"/>
      <c r="F10" s="133" t="str">
        <f>'Seite 1'!$A$65</f>
        <v>VWN ÖGB - Förderung von Gemeinwohlarbeit</v>
      </c>
    </row>
    <row r="11" spans="1:6" ht="15" customHeight="1" x14ac:dyDescent="0.2">
      <c r="A11" s="152"/>
      <c r="B11" s="151"/>
      <c r="C11" s="185"/>
      <c r="D11" s="185"/>
      <c r="E11" s="147"/>
      <c r="F11" s="134" t="str">
        <f>'Seite 1'!$A$66</f>
        <v>Formularversion: V 2.0 vom 02.01.23 - öffentlich -</v>
      </c>
    </row>
    <row r="12" spans="1:6" ht="18" customHeight="1" x14ac:dyDescent="0.2">
      <c r="A12" s="153"/>
      <c r="B12" s="154"/>
      <c r="C12" s="186"/>
      <c r="D12" s="315" t="str">
        <f>A6</f>
        <v>Einnahmen</v>
      </c>
      <c r="E12" s="315"/>
      <c r="F12" s="334">
        <f>SUMPRODUCT(ROUND(F13:F14,2))</f>
        <v>0</v>
      </c>
    </row>
    <row r="13" spans="1:6" ht="15" customHeight="1" x14ac:dyDescent="0.2">
      <c r="A13" s="155"/>
      <c r="B13" s="156"/>
      <c r="C13" s="187"/>
      <c r="D13" s="371" t="s">
        <v>130</v>
      </c>
      <c r="E13" s="367" t="str">
        <f>'Seite 2 ZN'!L30</f>
        <v>3. Private Mittel (Einnahmen)</v>
      </c>
      <c r="F13" s="368">
        <f>SUMPRODUCT(($D$22:$D$71=E13)*(ROUND($F$22:$F$71,2)))</f>
        <v>0</v>
      </c>
    </row>
    <row r="14" spans="1:6" ht="15" customHeight="1" x14ac:dyDescent="0.2">
      <c r="A14" s="155"/>
      <c r="B14" s="156"/>
      <c r="C14" s="187"/>
      <c r="D14" s="187"/>
      <c r="E14" s="369" t="str">
        <f>'Seite 2 ZN'!L32</f>
        <v>4. ausgezahlte/zurückgezahlte Mittel</v>
      </c>
      <c r="F14" s="370">
        <f>SUMPRODUCT(($D$22:$D$71=E14)*(ROUND($F$22:$F$71,2)))</f>
        <v>0</v>
      </c>
    </row>
    <row r="15" spans="1:6" ht="12" customHeight="1" x14ac:dyDescent="0.2">
      <c r="A15" s="155"/>
      <c r="B15" s="156"/>
      <c r="C15" s="187"/>
      <c r="D15" s="187"/>
      <c r="E15" s="156"/>
      <c r="F15" s="359"/>
    </row>
    <row r="16" spans="1:6" ht="15" customHeight="1" x14ac:dyDescent="0.2">
      <c r="A16" s="143" t="str">
        <f ca="1">CONCATENATE("Belegliste¹ der ",$A$6," - Aktenzeichen ",IF($F$6=0,"__________",$F$6)," - Nachweis vom ",IF($F$9=0,"_________",TEXT($F$9,"TT.MM.JJJJ")))</f>
        <v>Belegliste¹ der Einnahmen - Aktenzeichen __________ - Nachweis vom 27.12.2022</v>
      </c>
      <c r="B16" s="156"/>
      <c r="C16" s="187"/>
      <c r="D16" s="187"/>
      <c r="E16" s="156"/>
      <c r="F16" s="157"/>
    </row>
    <row r="17" spans="1:7" ht="5.0999999999999996" customHeight="1" x14ac:dyDescent="0.2">
      <c r="A17" s="166"/>
      <c r="B17" s="156"/>
      <c r="C17" s="187"/>
      <c r="D17" s="187"/>
      <c r="E17" s="156"/>
      <c r="F17" s="157"/>
    </row>
    <row r="18" spans="1:7" ht="12" customHeight="1" x14ac:dyDescent="0.2">
      <c r="A18" s="518" t="s">
        <v>12</v>
      </c>
      <c r="B18" s="521" t="s">
        <v>30</v>
      </c>
      <c r="C18" s="518" t="s">
        <v>31</v>
      </c>
      <c r="D18" s="521" t="s">
        <v>132</v>
      </c>
      <c r="E18" s="521" t="s">
        <v>67</v>
      </c>
      <c r="F18" s="524" t="s">
        <v>9</v>
      </c>
    </row>
    <row r="19" spans="1:7" ht="12" customHeight="1" x14ac:dyDescent="0.2">
      <c r="A19" s="519"/>
      <c r="B19" s="522"/>
      <c r="C19" s="519"/>
      <c r="D19" s="522"/>
      <c r="E19" s="522"/>
      <c r="F19" s="525"/>
    </row>
    <row r="20" spans="1:7" ht="12" customHeight="1" x14ac:dyDescent="0.2">
      <c r="A20" s="519"/>
      <c r="B20" s="522"/>
      <c r="C20" s="519"/>
      <c r="D20" s="522"/>
      <c r="E20" s="522"/>
      <c r="F20" s="525"/>
    </row>
    <row r="21" spans="1:7" ht="12" customHeight="1" thickBot="1" x14ac:dyDescent="0.25">
      <c r="A21" s="520"/>
      <c r="B21" s="523"/>
      <c r="C21" s="520"/>
      <c r="D21" s="523"/>
      <c r="E21" s="523"/>
      <c r="F21" s="526"/>
    </row>
    <row r="22" spans="1:7" s="138" customFormat="1" ht="15" thickTop="1" x14ac:dyDescent="0.2">
      <c r="A22" s="277">
        <v>1</v>
      </c>
      <c r="B22" s="313"/>
      <c r="C22" s="174"/>
      <c r="D22" s="191"/>
      <c r="E22" s="191"/>
      <c r="F22" s="327"/>
      <c r="G22" s="339"/>
    </row>
    <row r="23" spans="1:7" s="138" customFormat="1" ht="15" x14ac:dyDescent="0.2">
      <c r="A23" s="277">
        <v>2</v>
      </c>
      <c r="B23" s="314"/>
      <c r="C23" s="174"/>
      <c r="D23" s="191"/>
      <c r="E23" s="192"/>
      <c r="F23" s="327"/>
      <c r="G23" s="337"/>
    </row>
    <row r="24" spans="1:7" s="138" customFormat="1" ht="15" x14ac:dyDescent="0.2">
      <c r="A24" s="277">
        <v>3</v>
      </c>
      <c r="B24" s="314"/>
      <c r="C24" s="174"/>
      <c r="D24" s="191"/>
      <c r="E24" s="192"/>
      <c r="F24" s="327"/>
      <c r="G24" s="337"/>
    </row>
    <row r="25" spans="1:7" s="138" customFormat="1" ht="15" x14ac:dyDescent="0.2">
      <c r="A25" s="277">
        <v>4</v>
      </c>
      <c r="B25" s="314"/>
      <c r="C25" s="174"/>
      <c r="D25" s="191"/>
      <c r="E25" s="192"/>
      <c r="F25" s="327"/>
      <c r="G25" s="337"/>
    </row>
    <row r="26" spans="1:7" s="138" customFormat="1" ht="15" x14ac:dyDescent="0.2">
      <c r="A26" s="277">
        <v>5</v>
      </c>
      <c r="B26" s="314"/>
      <c r="C26" s="174"/>
      <c r="D26" s="191"/>
      <c r="E26" s="192"/>
      <c r="F26" s="327"/>
      <c r="G26" s="337"/>
    </row>
    <row r="27" spans="1:7" s="138" customFormat="1" ht="15" x14ac:dyDescent="0.2">
      <c r="A27" s="277">
        <v>6</v>
      </c>
      <c r="B27" s="314"/>
      <c r="C27" s="174"/>
      <c r="D27" s="191"/>
      <c r="E27" s="192"/>
      <c r="F27" s="327"/>
      <c r="G27" s="337"/>
    </row>
    <row r="28" spans="1:7" s="138" customFormat="1" ht="15" x14ac:dyDescent="0.2">
      <c r="A28" s="277">
        <v>7</v>
      </c>
      <c r="B28" s="314"/>
      <c r="C28" s="174"/>
      <c r="D28" s="191"/>
      <c r="E28" s="192"/>
      <c r="F28" s="327"/>
      <c r="G28" s="337"/>
    </row>
    <row r="29" spans="1:7" s="138" customFormat="1" ht="15" x14ac:dyDescent="0.2">
      <c r="A29" s="277">
        <v>8</v>
      </c>
      <c r="B29" s="314"/>
      <c r="C29" s="174"/>
      <c r="D29" s="191"/>
      <c r="E29" s="192"/>
      <c r="F29" s="327"/>
      <c r="G29" s="337"/>
    </row>
    <row r="30" spans="1:7" s="138" customFormat="1" ht="15" x14ac:dyDescent="0.2">
      <c r="A30" s="277">
        <v>9</v>
      </c>
      <c r="B30" s="314"/>
      <c r="C30" s="174"/>
      <c r="D30" s="191"/>
      <c r="E30" s="192"/>
      <c r="F30" s="327"/>
      <c r="G30" s="337"/>
    </row>
    <row r="31" spans="1:7" s="138" customFormat="1" ht="15" x14ac:dyDescent="0.2">
      <c r="A31" s="277">
        <v>10</v>
      </c>
      <c r="B31" s="314"/>
      <c r="C31" s="174"/>
      <c r="D31" s="191"/>
      <c r="E31" s="192"/>
      <c r="F31" s="327"/>
      <c r="G31" s="337"/>
    </row>
    <row r="32" spans="1:7" s="138" customFormat="1" ht="15" x14ac:dyDescent="0.2">
      <c r="A32" s="277">
        <v>11</v>
      </c>
      <c r="B32" s="314"/>
      <c r="C32" s="174"/>
      <c r="D32" s="191"/>
      <c r="E32" s="192"/>
      <c r="F32" s="327"/>
      <c r="G32" s="337"/>
    </row>
    <row r="33" spans="1:7" s="138" customFormat="1" ht="15" x14ac:dyDescent="0.2">
      <c r="A33" s="277">
        <v>12</v>
      </c>
      <c r="B33" s="314"/>
      <c r="C33" s="174"/>
      <c r="D33" s="191"/>
      <c r="E33" s="192"/>
      <c r="F33" s="327"/>
      <c r="G33" s="337"/>
    </row>
    <row r="34" spans="1:7" s="138" customFormat="1" ht="15" x14ac:dyDescent="0.2">
      <c r="A34" s="277">
        <v>13</v>
      </c>
      <c r="B34" s="314"/>
      <c r="C34" s="174"/>
      <c r="D34" s="191"/>
      <c r="E34" s="192"/>
      <c r="F34" s="327"/>
      <c r="G34" s="337"/>
    </row>
    <row r="35" spans="1:7" s="138" customFormat="1" ht="15" x14ac:dyDescent="0.2">
      <c r="A35" s="277">
        <v>14</v>
      </c>
      <c r="B35" s="314"/>
      <c r="C35" s="174"/>
      <c r="D35" s="191"/>
      <c r="E35" s="192"/>
      <c r="F35" s="327"/>
      <c r="G35" s="337"/>
    </row>
    <row r="36" spans="1:7" s="138" customFormat="1" ht="15" x14ac:dyDescent="0.2">
      <c r="A36" s="277">
        <v>15</v>
      </c>
      <c r="B36" s="314"/>
      <c r="C36" s="174"/>
      <c r="D36" s="191"/>
      <c r="E36" s="192"/>
      <c r="F36" s="327"/>
      <c r="G36" s="337"/>
    </row>
    <row r="37" spans="1:7" s="138" customFormat="1" ht="15" x14ac:dyDescent="0.2">
      <c r="A37" s="277">
        <v>16</v>
      </c>
      <c r="B37" s="314"/>
      <c r="C37" s="174"/>
      <c r="D37" s="191"/>
      <c r="E37" s="192"/>
      <c r="F37" s="327"/>
      <c r="G37" s="337"/>
    </row>
    <row r="38" spans="1:7" s="138" customFormat="1" ht="15" x14ac:dyDescent="0.2">
      <c r="A38" s="277">
        <v>17</v>
      </c>
      <c r="B38" s="314"/>
      <c r="C38" s="174"/>
      <c r="D38" s="191"/>
      <c r="E38" s="192"/>
      <c r="F38" s="327"/>
      <c r="G38" s="337"/>
    </row>
    <row r="39" spans="1:7" s="138" customFormat="1" ht="15" x14ac:dyDescent="0.2">
      <c r="A39" s="277">
        <v>18</v>
      </c>
      <c r="B39" s="314"/>
      <c r="C39" s="174"/>
      <c r="D39" s="191"/>
      <c r="E39" s="192"/>
      <c r="F39" s="327"/>
      <c r="G39" s="337"/>
    </row>
    <row r="40" spans="1:7" s="138" customFormat="1" ht="15" x14ac:dyDescent="0.2">
      <c r="A40" s="277">
        <v>19</v>
      </c>
      <c r="B40" s="314"/>
      <c r="C40" s="174"/>
      <c r="D40" s="191"/>
      <c r="E40" s="192"/>
      <c r="F40" s="327"/>
      <c r="G40" s="337"/>
    </row>
    <row r="41" spans="1:7" s="138" customFormat="1" ht="15" x14ac:dyDescent="0.2">
      <c r="A41" s="277">
        <v>20</v>
      </c>
      <c r="B41" s="314"/>
      <c r="C41" s="174"/>
      <c r="D41" s="191"/>
      <c r="E41" s="192"/>
      <c r="F41" s="327"/>
      <c r="G41" s="337"/>
    </row>
    <row r="42" spans="1:7" s="138" customFormat="1" ht="15" x14ac:dyDescent="0.2">
      <c r="A42" s="277">
        <v>21</v>
      </c>
      <c r="B42" s="314"/>
      <c r="C42" s="174"/>
      <c r="D42" s="191"/>
      <c r="E42" s="192"/>
      <c r="F42" s="327"/>
      <c r="G42" s="337"/>
    </row>
    <row r="43" spans="1:7" s="138" customFormat="1" ht="15" x14ac:dyDescent="0.2">
      <c r="A43" s="277">
        <v>22</v>
      </c>
      <c r="B43" s="314"/>
      <c r="C43" s="174"/>
      <c r="D43" s="191"/>
      <c r="E43" s="192"/>
      <c r="F43" s="327"/>
      <c r="G43" s="337"/>
    </row>
    <row r="44" spans="1:7" s="138" customFormat="1" ht="15" x14ac:dyDescent="0.2">
      <c r="A44" s="277">
        <v>23</v>
      </c>
      <c r="B44" s="314"/>
      <c r="C44" s="174"/>
      <c r="D44" s="191"/>
      <c r="E44" s="192"/>
      <c r="F44" s="327"/>
      <c r="G44" s="337"/>
    </row>
    <row r="45" spans="1:7" s="138" customFormat="1" ht="15" x14ac:dyDescent="0.2">
      <c r="A45" s="277">
        <v>24</v>
      </c>
      <c r="B45" s="314"/>
      <c r="C45" s="174"/>
      <c r="D45" s="191"/>
      <c r="E45" s="192"/>
      <c r="F45" s="327"/>
      <c r="G45" s="337"/>
    </row>
    <row r="46" spans="1:7" s="138" customFormat="1" ht="15" x14ac:dyDescent="0.2">
      <c r="A46" s="277">
        <v>25</v>
      </c>
      <c r="B46" s="314"/>
      <c r="C46" s="174"/>
      <c r="D46" s="191"/>
      <c r="E46" s="192"/>
      <c r="F46" s="327"/>
      <c r="G46" s="337"/>
    </row>
    <row r="47" spans="1:7" s="138" customFormat="1" ht="15" x14ac:dyDescent="0.2">
      <c r="A47" s="277">
        <v>26</v>
      </c>
      <c r="B47" s="314"/>
      <c r="C47" s="174"/>
      <c r="D47" s="191"/>
      <c r="E47" s="192"/>
      <c r="F47" s="327"/>
      <c r="G47" s="337"/>
    </row>
    <row r="48" spans="1:7" s="138" customFormat="1" ht="15" x14ac:dyDescent="0.2">
      <c r="A48" s="277">
        <v>27</v>
      </c>
      <c r="B48" s="314"/>
      <c r="C48" s="174"/>
      <c r="D48" s="191"/>
      <c r="E48" s="192"/>
      <c r="F48" s="327"/>
      <c r="G48" s="337"/>
    </row>
    <row r="49" spans="1:7" s="138" customFormat="1" ht="15" x14ac:dyDescent="0.2">
      <c r="A49" s="277">
        <v>28</v>
      </c>
      <c r="B49" s="314"/>
      <c r="C49" s="174"/>
      <c r="D49" s="191"/>
      <c r="E49" s="192"/>
      <c r="F49" s="327"/>
      <c r="G49" s="337"/>
    </row>
    <row r="50" spans="1:7" s="138" customFormat="1" ht="15" x14ac:dyDescent="0.2">
      <c r="A50" s="277">
        <v>29</v>
      </c>
      <c r="B50" s="314"/>
      <c r="C50" s="174"/>
      <c r="D50" s="191"/>
      <c r="E50" s="192"/>
      <c r="F50" s="327"/>
      <c r="G50" s="337"/>
    </row>
    <row r="51" spans="1:7" s="138" customFormat="1" ht="15" x14ac:dyDescent="0.2">
      <c r="A51" s="277">
        <v>30</v>
      </c>
      <c r="B51" s="314"/>
      <c r="C51" s="174"/>
      <c r="D51" s="191"/>
      <c r="E51" s="192"/>
      <c r="F51" s="327"/>
      <c r="G51" s="337"/>
    </row>
    <row r="52" spans="1:7" s="138" customFormat="1" ht="15" x14ac:dyDescent="0.2">
      <c r="A52" s="277">
        <v>31</v>
      </c>
      <c r="B52" s="314"/>
      <c r="C52" s="174"/>
      <c r="D52" s="191"/>
      <c r="E52" s="192"/>
      <c r="F52" s="327"/>
      <c r="G52" s="337"/>
    </row>
    <row r="53" spans="1:7" s="138" customFormat="1" ht="15" x14ac:dyDescent="0.2">
      <c r="A53" s="277">
        <v>32</v>
      </c>
      <c r="B53" s="314"/>
      <c r="C53" s="174"/>
      <c r="D53" s="191"/>
      <c r="E53" s="192"/>
      <c r="F53" s="327"/>
      <c r="G53" s="337"/>
    </row>
    <row r="54" spans="1:7" s="138" customFormat="1" ht="15" x14ac:dyDescent="0.2">
      <c r="A54" s="277">
        <v>33</v>
      </c>
      <c r="B54" s="314"/>
      <c r="C54" s="174"/>
      <c r="D54" s="191"/>
      <c r="E54" s="192"/>
      <c r="F54" s="327"/>
      <c r="G54" s="337"/>
    </row>
    <row r="55" spans="1:7" s="138" customFormat="1" ht="15" x14ac:dyDescent="0.2">
      <c r="A55" s="277">
        <v>34</v>
      </c>
      <c r="B55" s="314"/>
      <c r="C55" s="174"/>
      <c r="D55" s="191"/>
      <c r="E55" s="192"/>
      <c r="F55" s="327"/>
      <c r="G55" s="337"/>
    </row>
    <row r="56" spans="1:7" s="138" customFormat="1" ht="15" x14ac:dyDescent="0.2">
      <c r="A56" s="277">
        <v>35</v>
      </c>
      <c r="B56" s="314"/>
      <c r="C56" s="174"/>
      <c r="D56" s="191"/>
      <c r="E56" s="192"/>
      <c r="F56" s="327"/>
      <c r="G56" s="337"/>
    </row>
    <row r="57" spans="1:7" s="138" customFormat="1" ht="15" x14ac:dyDescent="0.2">
      <c r="A57" s="277">
        <v>36</v>
      </c>
      <c r="B57" s="314"/>
      <c r="C57" s="174"/>
      <c r="D57" s="191"/>
      <c r="E57" s="192"/>
      <c r="F57" s="327"/>
      <c r="G57" s="337"/>
    </row>
    <row r="58" spans="1:7" s="138" customFormat="1" ht="15" x14ac:dyDescent="0.2">
      <c r="A58" s="277">
        <v>37</v>
      </c>
      <c r="B58" s="314"/>
      <c r="C58" s="174"/>
      <c r="D58" s="191"/>
      <c r="E58" s="192"/>
      <c r="F58" s="327"/>
      <c r="G58" s="337"/>
    </row>
    <row r="59" spans="1:7" s="138" customFormat="1" ht="15" x14ac:dyDescent="0.2">
      <c r="A59" s="277">
        <v>38</v>
      </c>
      <c r="B59" s="314"/>
      <c r="C59" s="174"/>
      <c r="D59" s="191"/>
      <c r="E59" s="192"/>
      <c r="F59" s="327"/>
      <c r="G59" s="337"/>
    </row>
    <row r="60" spans="1:7" s="138" customFormat="1" ht="15" x14ac:dyDescent="0.2">
      <c r="A60" s="277">
        <v>39</v>
      </c>
      <c r="B60" s="314"/>
      <c r="C60" s="174"/>
      <c r="D60" s="191"/>
      <c r="E60" s="192"/>
      <c r="F60" s="327"/>
      <c r="G60" s="337"/>
    </row>
    <row r="61" spans="1:7" s="138" customFormat="1" ht="15" x14ac:dyDescent="0.2">
      <c r="A61" s="277">
        <v>40</v>
      </c>
      <c r="B61" s="314"/>
      <c r="C61" s="174"/>
      <c r="D61" s="191"/>
      <c r="E61" s="192"/>
      <c r="F61" s="327"/>
      <c r="G61" s="337"/>
    </row>
    <row r="62" spans="1:7" s="138" customFormat="1" ht="15" x14ac:dyDescent="0.2">
      <c r="A62" s="277">
        <v>41</v>
      </c>
      <c r="B62" s="314"/>
      <c r="C62" s="174"/>
      <c r="D62" s="191"/>
      <c r="E62" s="192"/>
      <c r="F62" s="327"/>
      <c r="G62" s="337"/>
    </row>
    <row r="63" spans="1:7" s="138" customFormat="1" ht="15" x14ac:dyDescent="0.2">
      <c r="A63" s="277">
        <v>42</v>
      </c>
      <c r="B63" s="314"/>
      <c r="C63" s="174"/>
      <c r="D63" s="191"/>
      <c r="E63" s="192"/>
      <c r="F63" s="327"/>
      <c r="G63" s="337"/>
    </row>
    <row r="64" spans="1:7" s="138" customFormat="1" ht="15" x14ac:dyDescent="0.2">
      <c r="A64" s="277">
        <v>43</v>
      </c>
      <c r="B64" s="314"/>
      <c r="C64" s="174"/>
      <c r="D64" s="191"/>
      <c r="E64" s="192"/>
      <c r="F64" s="327"/>
      <c r="G64" s="337"/>
    </row>
    <row r="65" spans="1:7" s="138" customFormat="1" ht="15" x14ac:dyDescent="0.2">
      <c r="A65" s="277">
        <v>44</v>
      </c>
      <c r="B65" s="314"/>
      <c r="C65" s="174"/>
      <c r="D65" s="191"/>
      <c r="E65" s="192"/>
      <c r="F65" s="327"/>
      <c r="G65" s="337"/>
    </row>
    <row r="66" spans="1:7" s="138" customFormat="1" ht="15" x14ac:dyDescent="0.2">
      <c r="A66" s="277">
        <v>45</v>
      </c>
      <c r="B66" s="314"/>
      <c r="C66" s="174"/>
      <c r="D66" s="191"/>
      <c r="E66" s="192"/>
      <c r="F66" s="327"/>
      <c r="G66" s="337"/>
    </row>
    <row r="67" spans="1:7" s="138" customFormat="1" ht="15" x14ac:dyDescent="0.2">
      <c r="A67" s="277">
        <v>46</v>
      </c>
      <c r="B67" s="314"/>
      <c r="C67" s="174"/>
      <c r="D67" s="191"/>
      <c r="E67" s="192"/>
      <c r="F67" s="327"/>
      <c r="G67" s="337"/>
    </row>
    <row r="68" spans="1:7" s="138" customFormat="1" ht="15" x14ac:dyDescent="0.2">
      <c r="A68" s="277">
        <v>47</v>
      </c>
      <c r="B68" s="314"/>
      <c r="C68" s="174"/>
      <c r="D68" s="191"/>
      <c r="E68" s="192"/>
      <c r="F68" s="327"/>
      <c r="G68" s="337"/>
    </row>
    <row r="69" spans="1:7" s="138" customFormat="1" ht="15" x14ac:dyDescent="0.2">
      <c r="A69" s="277">
        <v>48</v>
      </c>
      <c r="B69" s="314"/>
      <c r="C69" s="174"/>
      <c r="D69" s="191"/>
      <c r="E69" s="192"/>
      <c r="F69" s="327"/>
      <c r="G69" s="337"/>
    </row>
    <row r="70" spans="1:7" s="138" customFormat="1" ht="15" x14ac:dyDescent="0.2">
      <c r="A70" s="277">
        <v>49</v>
      </c>
      <c r="B70" s="314"/>
      <c r="C70" s="174"/>
      <c r="D70" s="191"/>
      <c r="E70" s="192"/>
      <c r="F70" s="327"/>
      <c r="G70" s="337"/>
    </row>
    <row r="71" spans="1:7" s="138" customFormat="1" ht="15" x14ac:dyDescent="0.2">
      <c r="A71" s="277">
        <v>50</v>
      </c>
      <c r="B71" s="314"/>
      <c r="C71" s="174"/>
      <c r="D71" s="191"/>
      <c r="E71" s="192"/>
      <c r="F71" s="327"/>
      <c r="G71" s="337"/>
    </row>
  </sheetData>
  <sheetProtection password="EF62" sheet="1" objects="1" scenarios="1" autoFilter="0"/>
  <mergeCells count="6">
    <mergeCell ref="A18:A21"/>
    <mergeCell ref="B18:B21"/>
    <mergeCell ref="C18:C21"/>
    <mergeCell ref="E18:E21"/>
    <mergeCell ref="F18:F21"/>
    <mergeCell ref="D18:D21"/>
  </mergeCells>
  <conditionalFormatting sqref="E22:F71 B22:C71">
    <cfRule type="cellIs" dxfId="2" priority="10" stopIfTrue="1" operator="notEqual">
      <formula>0</formula>
    </cfRule>
  </conditionalFormatting>
  <conditionalFormatting sqref="F6:F9">
    <cfRule type="cellIs" dxfId="1" priority="2" stopIfTrue="1" operator="equal">
      <formula>0</formula>
    </cfRule>
  </conditionalFormatting>
  <conditionalFormatting sqref="D22:D71">
    <cfRule type="cellIs" dxfId="0" priority="1" stopIfTrue="1" operator="notEqual">
      <formula>0</formula>
    </cfRule>
  </conditionalFormatting>
  <dataValidations count="3">
    <dataValidation type="custom" allowBlank="1" showErrorMessage="1" errorTitle="Betrag" error="Bitte geben Sie max. 2 Nachkommastellen an!" sqref="F22:F71">
      <formula1>MOD(ROUND(F22*10^2,10),1)=0</formula1>
    </dataValidation>
    <dataValidation type="list" allowBlank="1" showErrorMessage="1" errorTitle="Finanzierungsquelle" error="Bitte auswählen!" sqref="D22:D71">
      <formula1>$E$13:$E$14</formula1>
    </dataValidation>
    <dataValidation type="date" allowBlank="1" showErrorMessage="1" errorTitle="Datum" error="Das Datum muss zwischen _x000a_01.01.2014 und 31.12.2025 liegen!" sqref="C22:C71">
      <formula1>41640</formula1>
      <formula2>46022</formula2>
    </dataValidation>
  </dataValidations>
  <printOptions horizontalCentered="1"/>
  <pageMargins left="0.19685039370078741" right="0.19685039370078741" top="0.78740157480314965" bottom="0.78740157480314965" header="0.39370078740157483" footer="0.39370078740157483"/>
  <pageSetup paperSize="9" fitToHeight="0" orientation="landscape" useFirstPageNumber="1" r:id="rId1"/>
  <headerFooter>
    <oddFooter>&amp;L&amp;"Arial,Kursiv"&amp;8___________
¹ Siehe Fußnote 1 Seite 1 dieses Nachweises.&amp;C&amp;9Seite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10"/>
    <pageSetUpPr fitToPage="1"/>
  </sheetPr>
  <dimension ref="A1:S23"/>
  <sheetViews>
    <sheetView showGridLines="0" zoomScaleNormal="100" workbookViewId="0"/>
  </sheetViews>
  <sheetFormatPr baseColWidth="10" defaultRowHeight="12" customHeight="1" x14ac:dyDescent="0.2"/>
  <cols>
    <col min="1" max="19" width="5.140625" style="302" customWidth="1"/>
    <col min="20" max="20" width="5.7109375" style="302" customWidth="1"/>
    <col min="21" max="16384" width="11.42578125" style="302"/>
  </cols>
  <sheetData>
    <row r="1" spans="1:19" s="301" customFormat="1" ht="18" customHeight="1" x14ac:dyDescent="0.2">
      <c r="A1" s="299" t="s">
        <v>78</v>
      </c>
      <c r="B1" s="300"/>
      <c r="C1" s="300"/>
      <c r="D1" s="300"/>
      <c r="E1" s="300"/>
      <c r="F1" s="300"/>
      <c r="G1" s="300"/>
      <c r="H1" s="300"/>
    </row>
    <row r="2" spans="1:19" s="301" customFormat="1" ht="12" customHeight="1" x14ac:dyDescent="0.2">
      <c r="A2" s="300"/>
      <c r="B2" s="300"/>
      <c r="C2" s="300"/>
      <c r="D2" s="300"/>
      <c r="E2" s="300"/>
      <c r="F2" s="300"/>
      <c r="G2" s="300"/>
      <c r="H2" s="300"/>
    </row>
    <row r="3" spans="1:19" s="301" customFormat="1" ht="12" customHeight="1" x14ac:dyDescent="0.2"/>
    <row r="4" spans="1:19" s="301" customFormat="1" ht="12" customHeight="1" x14ac:dyDescent="0.2"/>
    <row r="5" spans="1:19" ht="12" customHeight="1" x14ac:dyDescent="0.2">
      <c r="A5" s="385" t="s">
        <v>120</v>
      </c>
      <c r="B5" s="386"/>
      <c r="C5" s="386"/>
      <c r="D5" s="386"/>
      <c r="E5" s="386"/>
      <c r="F5" s="386"/>
      <c r="G5" s="386"/>
      <c r="H5" s="386"/>
      <c r="I5" s="386"/>
      <c r="J5" s="386"/>
      <c r="K5" s="386"/>
      <c r="L5" s="386"/>
      <c r="M5" s="387"/>
      <c r="N5" s="391" t="s">
        <v>94</v>
      </c>
      <c r="O5" s="392"/>
      <c r="P5" s="393"/>
      <c r="Q5" s="391" t="s">
        <v>95</v>
      </c>
      <c r="R5" s="392"/>
      <c r="S5" s="393"/>
    </row>
    <row r="6" spans="1:19" ht="12" customHeight="1" x14ac:dyDescent="0.2">
      <c r="A6" s="388"/>
      <c r="B6" s="389"/>
      <c r="C6" s="389"/>
      <c r="D6" s="389"/>
      <c r="E6" s="389"/>
      <c r="F6" s="389"/>
      <c r="G6" s="389"/>
      <c r="H6" s="389"/>
      <c r="I6" s="389"/>
      <c r="J6" s="389"/>
      <c r="K6" s="389"/>
      <c r="L6" s="389"/>
      <c r="M6" s="390"/>
      <c r="N6" s="394"/>
      <c r="O6" s="395"/>
      <c r="P6" s="396"/>
      <c r="Q6" s="394"/>
      <c r="R6" s="395"/>
      <c r="S6" s="396"/>
    </row>
    <row r="7" spans="1:19" ht="12" customHeight="1" x14ac:dyDescent="0.2">
      <c r="A7" s="388"/>
      <c r="B7" s="389"/>
      <c r="C7" s="389"/>
      <c r="D7" s="389"/>
      <c r="E7" s="389"/>
      <c r="F7" s="389"/>
      <c r="G7" s="389"/>
      <c r="H7" s="389"/>
      <c r="I7" s="389"/>
      <c r="J7" s="389"/>
      <c r="K7" s="389"/>
      <c r="L7" s="389"/>
      <c r="M7" s="390"/>
      <c r="N7" s="394"/>
      <c r="O7" s="395"/>
      <c r="P7" s="396"/>
      <c r="Q7" s="394"/>
      <c r="R7" s="395"/>
      <c r="S7" s="396"/>
    </row>
    <row r="8" spans="1:19" ht="12" customHeight="1" x14ac:dyDescent="0.2">
      <c r="A8" s="388"/>
      <c r="B8" s="389"/>
      <c r="C8" s="389"/>
      <c r="D8" s="389"/>
      <c r="E8" s="389"/>
      <c r="F8" s="389"/>
      <c r="G8" s="389"/>
      <c r="H8" s="389"/>
      <c r="I8" s="389"/>
      <c r="J8" s="389"/>
      <c r="K8" s="389"/>
      <c r="L8" s="389"/>
      <c r="M8" s="390"/>
      <c r="N8" s="397"/>
      <c r="O8" s="398"/>
      <c r="P8" s="399"/>
      <c r="Q8" s="397"/>
      <c r="R8" s="398"/>
      <c r="S8" s="399"/>
    </row>
    <row r="9" spans="1:19" ht="18" customHeight="1" x14ac:dyDescent="0.2">
      <c r="A9" s="303" t="s">
        <v>50</v>
      </c>
      <c r="B9" s="304" t="s">
        <v>79</v>
      </c>
      <c r="C9" s="305"/>
      <c r="D9" s="305"/>
      <c r="E9" s="305"/>
      <c r="F9" s="305"/>
      <c r="G9" s="305"/>
      <c r="H9" s="305"/>
      <c r="I9" s="305"/>
      <c r="J9" s="305"/>
      <c r="K9" s="305"/>
      <c r="L9" s="305"/>
      <c r="M9" s="305"/>
      <c r="N9" s="376" t="s">
        <v>80</v>
      </c>
      <c r="O9" s="377"/>
      <c r="P9" s="378"/>
      <c r="Q9" s="376" t="s">
        <v>80</v>
      </c>
      <c r="R9" s="377"/>
      <c r="S9" s="378"/>
    </row>
    <row r="10" spans="1:19" ht="18" customHeight="1" x14ac:dyDescent="0.2">
      <c r="A10" s="303" t="s">
        <v>50</v>
      </c>
      <c r="B10" s="304" t="s">
        <v>103</v>
      </c>
      <c r="C10" s="304"/>
      <c r="D10" s="304"/>
      <c r="E10" s="304"/>
      <c r="F10" s="304"/>
      <c r="G10" s="304"/>
      <c r="H10" s="304"/>
      <c r="I10" s="304"/>
      <c r="J10" s="304"/>
      <c r="K10" s="304"/>
      <c r="L10" s="304"/>
      <c r="M10" s="307"/>
      <c r="N10" s="376" t="s">
        <v>80</v>
      </c>
      <c r="O10" s="377"/>
      <c r="P10" s="378"/>
      <c r="Q10" s="376"/>
      <c r="R10" s="377"/>
      <c r="S10" s="378"/>
    </row>
    <row r="11" spans="1:19" ht="18" customHeight="1" x14ac:dyDescent="0.2">
      <c r="A11" s="303" t="s">
        <v>50</v>
      </c>
      <c r="B11" s="308" t="s">
        <v>81</v>
      </c>
      <c r="C11" s="308"/>
      <c r="D11" s="308"/>
      <c r="E11" s="308"/>
      <c r="F11" s="308"/>
      <c r="G11" s="308"/>
      <c r="H11" s="308"/>
      <c r="I11" s="308"/>
      <c r="J11" s="308"/>
      <c r="K11" s="308"/>
      <c r="L11" s="308"/>
      <c r="M11" s="309"/>
      <c r="N11" s="376"/>
      <c r="O11" s="377"/>
      <c r="P11" s="378"/>
      <c r="Q11" s="376" t="s">
        <v>80</v>
      </c>
      <c r="R11" s="377"/>
      <c r="S11" s="378"/>
    </row>
    <row r="12" spans="1:19" ht="18" customHeight="1" x14ac:dyDescent="0.2">
      <c r="A12" s="406" t="s">
        <v>136</v>
      </c>
      <c r="B12" s="379" t="s">
        <v>137</v>
      </c>
      <c r="C12" s="380"/>
      <c r="D12" s="380"/>
      <c r="E12" s="380"/>
      <c r="F12" s="380"/>
      <c r="G12" s="380"/>
      <c r="H12" s="380"/>
      <c r="I12" s="380"/>
      <c r="J12" s="380"/>
      <c r="K12" s="380"/>
      <c r="L12" s="380"/>
      <c r="M12" s="381"/>
      <c r="N12" s="400" t="s">
        <v>80</v>
      </c>
      <c r="O12" s="401"/>
      <c r="P12" s="402"/>
      <c r="Q12" s="400" t="s">
        <v>80</v>
      </c>
      <c r="R12" s="401"/>
      <c r="S12" s="402"/>
    </row>
    <row r="13" spans="1:19" ht="18" customHeight="1" x14ac:dyDescent="0.2">
      <c r="A13" s="407"/>
      <c r="B13" s="382"/>
      <c r="C13" s="382"/>
      <c r="D13" s="382"/>
      <c r="E13" s="382"/>
      <c r="F13" s="382"/>
      <c r="G13" s="382"/>
      <c r="H13" s="382"/>
      <c r="I13" s="382"/>
      <c r="J13" s="382"/>
      <c r="K13" s="382"/>
      <c r="L13" s="382"/>
      <c r="M13" s="383"/>
      <c r="N13" s="403"/>
      <c r="O13" s="404"/>
      <c r="P13" s="405"/>
      <c r="Q13" s="403"/>
      <c r="R13" s="404"/>
      <c r="S13" s="405"/>
    </row>
    <row r="14" spans="1:19" ht="18" customHeight="1" x14ac:dyDescent="0.2">
      <c r="A14" s="303" t="s">
        <v>50</v>
      </c>
      <c r="B14" s="304" t="s">
        <v>57</v>
      </c>
      <c r="C14" s="305"/>
      <c r="D14" s="305"/>
      <c r="E14" s="305"/>
      <c r="F14" s="305"/>
      <c r="G14" s="305"/>
      <c r="H14" s="305"/>
      <c r="I14" s="305"/>
      <c r="J14" s="305"/>
      <c r="K14" s="305"/>
      <c r="L14" s="305"/>
      <c r="M14" s="306"/>
      <c r="N14" s="376" t="s">
        <v>80</v>
      </c>
      <c r="O14" s="377"/>
      <c r="P14" s="378"/>
      <c r="Q14" s="376" t="s">
        <v>80</v>
      </c>
      <c r="R14" s="377"/>
      <c r="S14" s="378"/>
    </row>
    <row r="15" spans="1:19" ht="18" customHeight="1" x14ac:dyDescent="0.2">
      <c r="A15" s="303" t="s">
        <v>50</v>
      </c>
      <c r="B15" s="310" t="s">
        <v>111</v>
      </c>
      <c r="C15" s="305"/>
      <c r="D15" s="305"/>
      <c r="E15" s="305"/>
      <c r="F15" s="305"/>
      <c r="G15" s="305"/>
      <c r="H15" s="305"/>
      <c r="I15" s="305"/>
      <c r="J15" s="305"/>
      <c r="K15" s="305"/>
      <c r="L15" s="305"/>
      <c r="M15" s="305"/>
      <c r="N15" s="376" t="s">
        <v>80</v>
      </c>
      <c r="O15" s="377"/>
      <c r="P15" s="378"/>
      <c r="Q15" s="344"/>
      <c r="R15" s="345"/>
      <c r="S15" s="346"/>
    </row>
    <row r="16" spans="1:19" ht="18" customHeight="1" x14ac:dyDescent="0.2">
      <c r="A16" s="303" t="s">
        <v>50</v>
      </c>
      <c r="B16" s="310" t="s">
        <v>121</v>
      </c>
      <c r="C16" s="308"/>
      <c r="D16" s="308"/>
      <c r="E16" s="308"/>
      <c r="F16" s="308"/>
      <c r="G16" s="308"/>
      <c r="H16" s="308"/>
      <c r="I16" s="308"/>
      <c r="J16" s="308"/>
      <c r="K16" s="308"/>
      <c r="L16" s="308"/>
      <c r="M16" s="308"/>
      <c r="N16" s="376" t="s">
        <v>80</v>
      </c>
      <c r="O16" s="377"/>
      <c r="P16" s="378"/>
      <c r="Q16" s="376"/>
      <c r="R16" s="377"/>
      <c r="S16" s="378"/>
    </row>
    <row r="17" spans="1:19" ht="18" customHeight="1" x14ac:dyDescent="0.2">
      <c r="A17" s="303" t="s">
        <v>50</v>
      </c>
      <c r="B17" s="304" t="s">
        <v>119</v>
      </c>
      <c r="C17" s="305"/>
      <c r="D17" s="305"/>
      <c r="E17" s="305"/>
      <c r="F17" s="305"/>
      <c r="G17" s="305"/>
      <c r="H17" s="305"/>
      <c r="I17" s="305"/>
      <c r="J17" s="305"/>
      <c r="K17" s="305"/>
      <c r="L17" s="305"/>
      <c r="M17" s="305"/>
      <c r="N17" s="376" t="s">
        <v>80</v>
      </c>
      <c r="O17" s="377"/>
      <c r="P17" s="378"/>
      <c r="Q17" s="376"/>
      <c r="R17" s="377"/>
      <c r="S17" s="378"/>
    </row>
    <row r="19" spans="1:19" s="311" customFormat="1" ht="12" customHeight="1" x14ac:dyDescent="0.2">
      <c r="A19" s="312"/>
      <c r="B19" s="312"/>
    </row>
    <row r="20" spans="1:19" ht="12" customHeight="1" x14ac:dyDescent="0.2">
      <c r="A20" s="384" t="s">
        <v>155</v>
      </c>
      <c r="B20" s="384"/>
      <c r="C20" s="384"/>
      <c r="D20" s="384"/>
      <c r="E20" s="384"/>
      <c r="F20" s="384"/>
      <c r="G20" s="384"/>
      <c r="H20" s="384"/>
      <c r="I20" s="384"/>
      <c r="J20" s="384"/>
      <c r="K20" s="384"/>
      <c r="L20" s="384"/>
      <c r="M20" s="384"/>
      <c r="N20" s="384"/>
      <c r="O20" s="384"/>
      <c r="P20" s="384"/>
      <c r="Q20" s="384"/>
      <c r="R20" s="384"/>
      <c r="S20" s="384"/>
    </row>
    <row r="21" spans="1:19" ht="12" customHeight="1" x14ac:dyDescent="0.2">
      <c r="A21" s="384"/>
      <c r="B21" s="384"/>
      <c r="C21" s="384"/>
      <c r="D21" s="384"/>
      <c r="E21" s="384"/>
      <c r="F21" s="384"/>
      <c r="G21" s="384"/>
      <c r="H21" s="384"/>
      <c r="I21" s="384"/>
      <c r="J21" s="384"/>
      <c r="K21" s="384"/>
      <c r="L21" s="384"/>
      <c r="M21" s="384"/>
      <c r="N21" s="384"/>
      <c r="O21" s="384"/>
      <c r="P21" s="384"/>
      <c r="Q21" s="384"/>
      <c r="R21" s="384"/>
      <c r="S21" s="384"/>
    </row>
    <row r="22" spans="1:19" ht="12" customHeight="1" x14ac:dyDescent="0.2">
      <c r="A22" s="384"/>
      <c r="B22" s="384"/>
      <c r="C22" s="384"/>
      <c r="D22" s="384"/>
      <c r="E22" s="384"/>
      <c r="F22" s="384"/>
      <c r="G22" s="384"/>
      <c r="H22" s="384"/>
      <c r="I22" s="384"/>
      <c r="J22" s="384"/>
      <c r="K22" s="384"/>
      <c r="L22" s="384"/>
      <c r="M22" s="384"/>
      <c r="N22" s="384"/>
      <c r="O22" s="384"/>
      <c r="P22" s="384"/>
      <c r="Q22" s="384"/>
      <c r="R22" s="384"/>
      <c r="S22" s="384"/>
    </row>
    <row r="23" spans="1:19" ht="12" customHeight="1" x14ac:dyDescent="0.2">
      <c r="A23" s="384"/>
      <c r="B23" s="384"/>
      <c r="C23" s="384"/>
      <c r="D23" s="384"/>
      <c r="E23" s="384"/>
      <c r="F23" s="384"/>
      <c r="G23" s="384"/>
      <c r="H23" s="384"/>
      <c r="I23" s="384"/>
      <c r="J23" s="384"/>
      <c r="K23" s="384"/>
      <c r="L23" s="384"/>
      <c r="M23" s="384"/>
      <c r="N23" s="384"/>
      <c r="O23" s="384"/>
      <c r="P23" s="384"/>
      <c r="Q23" s="384"/>
      <c r="R23" s="384"/>
      <c r="S23" s="384"/>
    </row>
  </sheetData>
  <sheetProtection password="EF62" sheet="1" objects="1" scenarios="1" autoFilter="0"/>
  <mergeCells count="21">
    <mergeCell ref="B12:M13"/>
    <mergeCell ref="A20:S23"/>
    <mergeCell ref="A5:M8"/>
    <mergeCell ref="N5:P8"/>
    <mergeCell ref="Q5:S8"/>
    <mergeCell ref="N9:P9"/>
    <mergeCell ref="Q9:S9"/>
    <mergeCell ref="N10:P10"/>
    <mergeCell ref="Q10:S10"/>
    <mergeCell ref="N11:P11"/>
    <mergeCell ref="Q11:S11"/>
    <mergeCell ref="N16:P16"/>
    <mergeCell ref="N12:P13"/>
    <mergeCell ref="Q12:S13"/>
    <mergeCell ref="A12:A13"/>
    <mergeCell ref="Q16:S16"/>
    <mergeCell ref="N14:P14"/>
    <mergeCell ref="Q14:S14"/>
    <mergeCell ref="N15:P15"/>
    <mergeCell ref="N17:P17"/>
    <mergeCell ref="Q17:S17"/>
  </mergeCells>
  <conditionalFormatting sqref="Q15:S15 N9:S12 N16:S17 N14:S14">
    <cfRule type="cellIs" dxfId="16" priority="6" stopIfTrue="1" operator="notEqual">
      <formula>0</formula>
    </cfRule>
  </conditionalFormatting>
  <conditionalFormatting sqref="N15:P15">
    <cfRule type="cellIs" dxfId="15" priority="1" stopIfTrue="1" operator="notEqual">
      <formula>0</formula>
    </cfRule>
  </conditionalFormatting>
  <pageMargins left="0.78740157480314965" right="0.19685039370078741" top="0.19685039370078741" bottom="0.19685039370078741" header="0.19685039370078741" footer="0.19685039370078741"/>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B66"/>
  <sheetViews>
    <sheetView showGridLines="0" tabSelected="1" zoomScaleNormal="100" workbookViewId="0">
      <selection activeCell="A5" sqref="A5:I5"/>
    </sheetView>
  </sheetViews>
  <sheetFormatPr baseColWidth="10" defaultRowHeight="12.75" customHeight="1" x14ac:dyDescent="0.2"/>
  <cols>
    <col min="1" max="1" width="1.7109375" style="3" customWidth="1"/>
    <col min="2" max="4" width="6.28515625" style="3" customWidth="1"/>
    <col min="5" max="18" width="5.140625" style="3" customWidth="1"/>
    <col min="19" max="19" width="0.85546875" style="3" customWidth="1"/>
    <col min="20" max="20" width="9.42578125" style="208" hidden="1" customWidth="1"/>
    <col min="21" max="21" width="20" style="3" hidden="1" customWidth="1"/>
    <col min="22" max="25" width="10.7109375" style="3" hidden="1" customWidth="1"/>
    <col min="26" max="26" width="20.28515625" style="3" hidden="1" customWidth="1"/>
    <col min="27" max="27" width="20.7109375" style="3" hidden="1" customWidth="1"/>
    <col min="28" max="28" width="58" style="3" hidden="1" customWidth="1"/>
    <col min="29" max="16384" width="11.42578125" style="3"/>
  </cols>
  <sheetData>
    <row r="1" spans="1:28" s="2" customFormat="1" ht="15" customHeight="1" x14ac:dyDescent="0.2">
      <c r="T1" s="204"/>
      <c r="U1" s="200"/>
      <c r="V1" s="200"/>
      <c r="W1" s="200"/>
      <c r="X1" s="200"/>
      <c r="Y1" s="200"/>
      <c r="Z1" s="200"/>
      <c r="AA1" s="293"/>
      <c r="AB1" s="293"/>
    </row>
    <row r="2" spans="1:28" s="2" customFormat="1" ht="15" customHeight="1" x14ac:dyDescent="0.2">
      <c r="T2" s="204"/>
      <c r="U2" s="200"/>
      <c r="V2" s="200"/>
      <c r="W2" s="200"/>
      <c r="X2" s="200"/>
      <c r="Y2" s="200"/>
      <c r="Z2" s="200"/>
      <c r="AA2" s="293"/>
      <c r="AB2" s="293"/>
    </row>
    <row r="3" spans="1:28" s="2" customFormat="1" ht="15" customHeight="1" x14ac:dyDescent="0.2">
      <c r="T3" s="204"/>
      <c r="U3" s="200"/>
      <c r="V3" s="200"/>
      <c r="W3" s="200"/>
      <c r="X3" s="200"/>
      <c r="Y3" s="200"/>
      <c r="Z3" s="200"/>
      <c r="AA3" s="293"/>
      <c r="AB3" s="293"/>
    </row>
    <row r="4" spans="1:28" ht="15" customHeight="1" x14ac:dyDescent="0.2">
      <c r="A4" s="3" t="s">
        <v>13</v>
      </c>
      <c r="T4" s="437" t="s">
        <v>74</v>
      </c>
      <c r="U4" s="437"/>
      <c r="V4" s="437"/>
      <c r="W4" s="437"/>
      <c r="X4" s="437"/>
      <c r="Y4" s="437"/>
      <c r="Z4" s="437"/>
      <c r="AA4" s="437"/>
      <c r="AB4" s="437"/>
    </row>
    <row r="5" spans="1:28" ht="15" customHeight="1" x14ac:dyDescent="0.2">
      <c r="A5" s="456"/>
      <c r="B5" s="457"/>
      <c r="C5" s="457"/>
      <c r="D5" s="457"/>
      <c r="E5" s="457"/>
      <c r="F5" s="457"/>
      <c r="G5" s="457"/>
      <c r="H5" s="457"/>
      <c r="I5" s="458"/>
      <c r="J5" s="48"/>
      <c r="T5" s="318">
        <v>1</v>
      </c>
      <c r="U5" s="318">
        <v>2</v>
      </c>
      <c r="V5" s="318">
        <v>3</v>
      </c>
      <c r="W5" s="318">
        <v>4</v>
      </c>
      <c r="X5" s="318">
        <v>5</v>
      </c>
      <c r="Y5" s="318">
        <v>6</v>
      </c>
      <c r="Z5" s="318">
        <v>7</v>
      </c>
      <c r="AA5" s="318">
        <v>8</v>
      </c>
      <c r="AB5" s="318">
        <v>9</v>
      </c>
    </row>
    <row r="6" spans="1:28" ht="15" customHeight="1" x14ac:dyDescent="0.2">
      <c r="A6" s="453"/>
      <c r="B6" s="454"/>
      <c r="C6" s="454"/>
      <c r="D6" s="454"/>
      <c r="E6" s="454"/>
      <c r="F6" s="454"/>
      <c r="G6" s="454"/>
      <c r="H6" s="454"/>
      <c r="I6" s="455"/>
      <c r="J6" s="49"/>
      <c r="T6" s="294"/>
      <c r="U6" s="295"/>
      <c r="V6" s="459" t="s">
        <v>86</v>
      </c>
      <c r="W6" s="459"/>
      <c r="X6" s="459"/>
      <c r="Y6" s="459"/>
      <c r="Z6" s="318"/>
      <c r="AA6" s="318"/>
      <c r="AB6" s="295"/>
    </row>
    <row r="7" spans="1:28" ht="15" customHeight="1" x14ac:dyDescent="0.2">
      <c r="A7" s="453"/>
      <c r="B7" s="454"/>
      <c r="C7" s="454"/>
      <c r="D7" s="454"/>
      <c r="E7" s="454"/>
      <c r="F7" s="454"/>
      <c r="G7" s="454"/>
      <c r="H7" s="454"/>
      <c r="I7" s="455"/>
      <c r="J7" s="49"/>
      <c r="T7" s="297"/>
      <c r="U7" s="296"/>
      <c r="V7" s="318"/>
      <c r="W7" s="318"/>
      <c r="X7" s="318"/>
      <c r="Y7" s="318"/>
      <c r="Z7" s="318"/>
      <c r="AA7" s="296"/>
      <c r="AB7" s="296"/>
    </row>
    <row r="8" spans="1:28" ht="15" customHeight="1" x14ac:dyDescent="0.2">
      <c r="A8" s="453"/>
      <c r="B8" s="454"/>
      <c r="C8" s="454"/>
      <c r="D8" s="454"/>
      <c r="E8" s="454"/>
      <c r="F8" s="454"/>
      <c r="G8" s="454"/>
      <c r="H8" s="454"/>
      <c r="I8" s="455"/>
      <c r="J8" s="49"/>
      <c r="T8" s="297" t="b">
        <v>0</v>
      </c>
      <c r="U8" s="296" t="s">
        <v>75</v>
      </c>
      <c r="V8" s="318"/>
      <c r="W8" s="318"/>
      <c r="X8" s="318"/>
      <c r="Y8" s="318"/>
      <c r="Z8" s="318" t="str">
        <f>IF(OR($G$38="",$P$38=""),"____",IF(YEAR($G$38)&lt;&gt;YEAR($P$38),"____",YEAR($P$38)))</f>
        <v>____</v>
      </c>
      <c r="AA8" s="296" t="str">
        <f>IF(OR($G$38="",$P$38=""),"__.__.____ - __.__.____",IF(YEAR($G$38)&lt;&gt;YEAR($P$38),"__.__.____ - __.__.____",CONCATENATE(TEXT($G$38,"TT.MM.JJJJ")," - ",TEXT($P$38,"TT.MM.JJJJ"))))</f>
        <v>__.__.____ - __.__.____</v>
      </c>
      <c r="AB8" s="296" t="str">
        <f>CONCATENATE(U8,"für Erklärungszeitraum ",AA8)</f>
        <v>Zwischennachweis für Erklärungszeitraum __.__.____ - __.__.____</v>
      </c>
    </row>
    <row r="9" spans="1:28" ht="15" customHeight="1" x14ac:dyDescent="0.2">
      <c r="A9" s="414"/>
      <c r="B9" s="415"/>
      <c r="C9" s="435"/>
      <c r="D9" s="435"/>
      <c r="E9" s="435"/>
      <c r="F9" s="435"/>
      <c r="G9" s="435"/>
      <c r="H9" s="435"/>
      <c r="I9" s="436"/>
      <c r="J9" s="49"/>
      <c r="T9" s="297" t="b">
        <v>0</v>
      </c>
      <c r="U9" s="296" t="s">
        <v>76</v>
      </c>
      <c r="V9" s="318" t="str">
        <f>IF(YEAR($P$36)-YEAR($G$36)&gt;2,$Y$9-3,"____")</f>
        <v>____</v>
      </c>
      <c r="W9" s="318" t="str">
        <f>IF(YEAR($P$36)-YEAR($G$36)&gt;1,$Y$9-2,"____")</f>
        <v>____</v>
      </c>
      <c r="X9" s="318" t="str">
        <f>IF(YEAR($P$36)-YEAR($G$36)&gt;0,$Y$9-1,"____")</f>
        <v>____</v>
      </c>
      <c r="Y9" s="318" t="str">
        <f>IF(YEAR($P$36)=1900,"____",YEAR($P$36))</f>
        <v>____</v>
      </c>
      <c r="Z9" s="318" t="str">
        <f>IF(OR($G$36="",$P$36=""),"____",IF(YEAR($G$36)=YEAR($P$36),YEAR($P$36),CONCATENATE(YEAR($G$36)," - ",YEAR($P$36))))</f>
        <v>____</v>
      </c>
      <c r="AA9" s="296" t="str">
        <f>IF(OR($G$36="",$P$36=""),"__.__.____ - __.__.____",CONCATENATE(TEXT($G$36,"TT.MM.JJJJ")," - ",TEXT($P$36,"TT.MM.JJJJ")))</f>
        <v>__.__.____ - __.__.____</v>
      </c>
      <c r="AB9" s="296" t="str">
        <f>CONCATENATE(U9,"für Bewilligungszeitraum ",AA9)</f>
        <v>Verwendungsnachweis für Bewilligungszeitraum __.__.____ - __.__.____</v>
      </c>
    </row>
    <row r="10" spans="1:28" ht="15" customHeight="1" x14ac:dyDescent="0.2">
      <c r="B10" s="50"/>
      <c r="C10" s="50"/>
      <c r="D10" s="50"/>
      <c r="E10" s="50"/>
      <c r="J10" s="11"/>
      <c r="T10" s="294">
        <f>COUNTIF(T8:T9,TRUE)</f>
        <v>0</v>
      </c>
      <c r="U10" s="296"/>
      <c r="V10" s="296"/>
      <c r="W10" s="296"/>
      <c r="X10" s="296" t="s">
        <v>97</v>
      </c>
      <c r="Y10" s="296"/>
      <c r="Z10" s="318" t="str">
        <f>IF($T$10&lt;&gt;1,"",$Z$8)</f>
        <v/>
      </c>
      <c r="AA10" s="296" t="str">
        <f>IF($T$10&lt;&gt;1,"",$AA$8)</f>
        <v/>
      </c>
      <c r="AB10" s="296"/>
    </row>
    <row r="11" spans="1:28" ht="15" customHeight="1" x14ac:dyDescent="0.2">
      <c r="T11" s="294"/>
      <c r="U11" s="296"/>
      <c r="V11" s="296"/>
      <c r="W11" s="296"/>
      <c r="X11" s="296" t="s">
        <v>91</v>
      </c>
      <c r="Y11" s="296"/>
      <c r="Z11" s="318" t="str">
        <f>IF($T$10&lt;&gt;1,"",$Z$9)</f>
        <v/>
      </c>
      <c r="AA11" s="296" t="str">
        <f>IF($T$10&lt;&gt;1,"",$AA$9)</f>
        <v/>
      </c>
      <c r="AB11" s="296"/>
    </row>
    <row r="12" spans="1:28" s="22" customFormat="1" ht="15" customHeight="1" x14ac:dyDescent="0.2">
      <c r="A12" s="51" t="s">
        <v>156</v>
      </c>
      <c r="B12" s="18"/>
      <c r="C12" s="18"/>
      <c r="D12" s="18"/>
      <c r="E12" s="18"/>
      <c r="F12" s="18"/>
      <c r="G12" s="18"/>
      <c r="H12" s="18"/>
      <c r="K12" s="52" t="s">
        <v>10</v>
      </c>
      <c r="L12" s="53"/>
      <c r="M12" s="53"/>
      <c r="N12" s="53"/>
      <c r="O12" s="53"/>
      <c r="P12" s="53"/>
      <c r="Q12" s="53"/>
      <c r="R12" s="53"/>
      <c r="S12" s="54"/>
      <c r="T12" s="341"/>
      <c r="U12" s="340"/>
      <c r="V12" s="340"/>
      <c r="W12" s="340"/>
      <c r="X12" s="296" t="s">
        <v>92</v>
      </c>
      <c r="Y12" s="296"/>
      <c r="Z12" s="318" t="str">
        <f>IF($T$10&lt;&gt;1,"",VLOOKUP(TRUE,$T$8:$AB$9,7,FALSE))</f>
        <v/>
      </c>
      <c r="AA12" s="296" t="str">
        <f>IF($T$10&lt;&gt;1,"",VLOOKUP(TRUE,$T$8:$AB$9,8,FALSE))</f>
        <v/>
      </c>
      <c r="AB12" s="340"/>
    </row>
    <row r="13" spans="1:28" s="22" customFormat="1" ht="15" customHeight="1" x14ac:dyDescent="0.2">
      <c r="A13" s="51" t="s">
        <v>157</v>
      </c>
      <c r="B13" s="18"/>
      <c r="C13" s="18"/>
      <c r="D13" s="18"/>
      <c r="E13" s="18"/>
      <c r="F13" s="18"/>
      <c r="G13" s="18"/>
      <c r="H13" s="18"/>
      <c r="J13" s="18"/>
      <c r="K13" s="55"/>
      <c r="L13" s="56"/>
      <c r="M13" s="56"/>
      <c r="N13" s="56"/>
      <c r="O13" s="56"/>
      <c r="P13" s="56"/>
      <c r="Q13" s="56"/>
      <c r="R13" s="56"/>
      <c r="S13" s="57"/>
      <c r="T13" s="341"/>
      <c r="U13" s="340"/>
      <c r="V13" s="340"/>
      <c r="W13" s="340"/>
      <c r="X13" s="296" t="s">
        <v>57</v>
      </c>
      <c r="Y13" s="296"/>
      <c r="Z13" s="318" t="str">
        <f>IF($T$10&lt;&gt;1,"",VLOOKUP(TRUE,$T$8:$AB$9,7,FALSE))</f>
        <v/>
      </c>
      <c r="AA13" s="296" t="str">
        <f>IF($T$10&lt;&gt;1,"",VLOOKUP(TRUE,$T$8:$AB$9,8,FALSE))</f>
        <v/>
      </c>
      <c r="AB13" s="340"/>
    </row>
    <row r="14" spans="1:28" s="22" customFormat="1" ht="15" customHeight="1" x14ac:dyDescent="0.2">
      <c r="A14" s="51" t="s">
        <v>145</v>
      </c>
      <c r="B14" s="18"/>
      <c r="C14" s="18"/>
      <c r="D14" s="18"/>
      <c r="E14" s="18"/>
      <c r="F14" s="18"/>
      <c r="G14" s="18"/>
      <c r="H14" s="18"/>
      <c r="I14" s="18"/>
      <c r="J14" s="18"/>
      <c r="K14" s="55"/>
      <c r="L14" s="56"/>
      <c r="M14" s="56"/>
      <c r="N14" s="56"/>
      <c r="O14" s="56"/>
      <c r="P14" s="56"/>
      <c r="Q14" s="56"/>
      <c r="R14" s="56"/>
      <c r="S14" s="57"/>
      <c r="T14" s="341"/>
      <c r="U14" s="340"/>
      <c r="V14" s="340"/>
      <c r="W14" s="340"/>
      <c r="X14" s="296" t="s">
        <v>90</v>
      </c>
      <c r="Y14" s="296"/>
      <c r="Z14" s="318" t="str">
        <f>IF($T$10&lt;&gt;1,"",IF($T$9=TRUE,$Y$9,$Z$8))</f>
        <v/>
      </c>
      <c r="AA14" s="296" t="str">
        <f>IF($T$10&lt;&gt;1,"",IF(OR($G$36="",$P$36=""),"__.__.____ - __.__.____",IF($T$9=TRUE,CONCATENATE(TEXT(IF(DATE(YEAR($P$36),1,1)&lt;$G$36,$G$36,DATE(YEAR($P$36),1,1)),"TT.MM.JJJJ")," - ",TEXT($P$36,"TT.MM.JJJJ")),$AA$8)))</f>
        <v/>
      </c>
      <c r="AB14" s="340"/>
    </row>
    <row r="15" spans="1:28" s="22" customFormat="1" ht="15" customHeight="1" x14ac:dyDescent="0.2">
      <c r="A15" s="51" t="s">
        <v>146</v>
      </c>
      <c r="B15" s="18"/>
      <c r="C15" s="18"/>
      <c r="D15" s="18"/>
      <c r="E15" s="18"/>
      <c r="F15" s="18"/>
      <c r="G15" s="18"/>
      <c r="H15" s="18"/>
      <c r="I15" s="18"/>
      <c r="J15" s="18"/>
      <c r="K15" s="55"/>
      <c r="L15" s="56"/>
      <c r="M15" s="56"/>
      <c r="N15" s="56"/>
      <c r="O15" s="56"/>
      <c r="P15" s="56"/>
      <c r="Q15" s="56"/>
      <c r="R15" s="56"/>
      <c r="S15" s="57"/>
      <c r="T15" s="205"/>
      <c r="U15" s="201"/>
      <c r="V15" s="201"/>
      <c r="W15" s="201"/>
      <c r="X15" s="201"/>
      <c r="Y15" s="201"/>
      <c r="Z15" s="201"/>
      <c r="AA15" s="201"/>
      <c r="AB15" s="201"/>
    </row>
    <row r="16" spans="1:28" s="22" customFormat="1" ht="15" customHeight="1" x14ac:dyDescent="0.2">
      <c r="B16" s="18"/>
      <c r="C16" s="18"/>
      <c r="D16" s="18"/>
      <c r="E16" s="18"/>
      <c r="F16" s="18"/>
      <c r="G16" s="18"/>
      <c r="H16" s="18"/>
      <c r="I16" s="18"/>
      <c r="J16" s="18"/>
      <c r="K16" s="58"/>
      <c r="L16" s="59"/>
      <c r="M16" s="59"/>
      <c r="N16" s="59"/>
      <c r="O16" s="59"/>
      <c r="P16" s="59"/>
      <c r="Q16" s="59"/>
      <c r="R16" s="59"/>
      <c r="S16" s="60"/>
      <c r="T16" s="205"/>
      <c r="U16" s="201"/>
      <c r="V16" s="201"/>
      <c r="W16" s="201"/>
      <c r="X16" s="201"/>
      <c r="Y16" s="201"/>
      <c r="Z16" s="201"/>
      <c r="AA16" s="342"/>
      <c r="AB16" s="201"/>
    </row>
    <row r="17" spans="1:28" s="19" customFormat="1" ht="18" customHeight="1" x14ac:dyDescent="0.2">
      <c r="A17" s="22"/>
      <c r="B17" s="22"/>
      <c r="C17" s="22"/>
      <c r="D17" s="22"/>
      <c r="E17" s="22"/>
      <c r="F17" s="18"/>
      <c r="G17" s="18"/>
      <c r="H17" s="18"/>
      <c r="I17" s="18"/>
      <c r="J17" s="18"/>
      <c r="K17" s="61" t="s">
        <v>6</v>
      </c>
      <c r="L17" s="62"/>
      <c r="M17" s="62"/>
      <c r="N17" s="63"/>
      <c r="O17" s="416">
        <f ca="1">TODAY()</f>
        <v>44922</v>
      </c>
      <c r="P17" s="417"/>
      <c r="Q17" s="417"/>
      <c r="R17" s="417"/>
      <c r="S17" s="418"/>
      <c r="T17" s="205"/>
      <c r="U17" s="201"/>
      <c r="V17" s="201"/>
      <c r="W17" s="201"/>
      <c r="X17" s="201"/>
      <c r="Y17" s="201"/>
      <c r="Z17" s="201"/>
      <c r="AA17" s="342"/>
      <c r="AB17" s="201"/>
    </row>
    <row r="18" spans="1:28" s="19" customFormat="1" ht="18" customHeight="1" x14ac:dyDescent="0.2">
      <c r="A18" s="22"/>
      <c r="B18" s="22"/>
      <c r="C18" s="22"/>
      <c r="D18" s="22"/>
      <c r="E18" s="22"/>
      <c r="F18" s="18"/>
      <c r="G18" s="18"/>
      <c r="H18" s="18"/>
      <c r="I18" s="18"/>
      <c r="J18" s="18"/>
      <c r="K18" s="64" t="s">
        <v>4</v>
      </c>
      <c r="L18" s="65"/>
      <c r="M18" s="65"/>
      <c r="N18" s="66"/>
      <c r="O18" s="447"/>
      <c r="P18" s="448"/>
      <c r="Q18" s="448"/>
      <c r="R18" s="448"/>
      <c r="S18" s="449"/>
      <c r="T18" s="205"/>
      <c r="U18" s="201"/>
      <c r="V18" s="201"/>
      <c r="W18" s="201"/>
      <c r="X18" s="201"/>
      <c r="Y18" s="201"/>
      <c r="Z18" s="201"/>
      <c r="AA18" s="201"/>
      <c r="AB18" s="201"/>
    </row>
    <row r="19" spans="1:28" ht="5.0999999999999996" customHeight="1" x14ac:dyDescent="0.2">
      <c r="T19" s="204"/>
      <c r="U19" s="200"/>
      <c r="V19" s="200"/>
      <c r="W19" s="200"/>
      <c r="X19" s="200"/>
      <c r="Y19" s="200"/>
      <c r="Z19" s="200"/>
      <c r="AA19" s="200"/>
      <c r="AB19" s="200"/>
    </row>
    <row r="20" spans="1:28" ht="18" customHeight="1" x14ac:dyDescent="0.2">
      <c r="A20" s="419" t="str">
        <f>IF($T$10=0,"Bitte den Nachweistyp auswählen!",IF($T$10&gt;1,"Bitte nur einen Nachweistyp auswählen!",VLOOKUP(TRUE,$T$7:$AB$9,9,FALSE)))</f>
        <v>Bitte den Nachweistyp auswählen!</v>
      </c>
      <c r="B20" s="420"/>
      <c r="C20" s="420"/>
      <c r="D20" s="420"/>
      <c r="E20" s="420"/>
      <c r="F20" s="420"/>
      <c r="G20" s="420"/>
      <c r="H20" s="420"/>
      <c r="I20" s="420"/>
      <c r="J20" s="420"/>
      <c r="K20" s="420"/>
      <c r="L20" s="420"/>
      <c r="M20" s="420"/>
      <c r="N20" s="420"/>
      <c r="O20" s="420"/>
      <c r="P20" s="420"/>
      <c r="Q20" s="420"/>
      <c r="R20" s="420"/>
      <c r="S20" s="421"/>
      <c r="T20" s="204"/>
      <c r="U20" s="200"/>
      <c r="V20" s="200"/>
      <c r="W20" s="200"/>
      <c r="X20" s="200"/>
      <c r="Y20" s="200"/>
      <c r="Z20" s="200"/>
      <c r="AA20" s="200"/>
      <c r="AB20" s="200"/>
    </row>
    <row r="21" spans="1:28" ht="15" customHeight="1" x14ac:dyDescent="0.2">
      <c r="A21" s="422"/>
      <c r="B21" s="423"/>
      <c r="C21" s="423"/>
      <c r="D21" s="423"/>
      <c r="E21" s="423"/>
      <c r="F21" s="423"/>
      <c r="G21" s="423"/>
      <c r="H21" s="423"/>
      <c r="I21" s="423"/>
      <c r="J21" s="423"/>
      <c r="K21" s="423"/>
      <c r="L21" s="423"/>
      <c r="M21" s="423"/>
      <c r="N21" s="423"/>
      <c r="O21" s="423"/>
      <c r="P21" s="423"/>
      <c r="Q21" s="423"/>
      <c r="R21" s="423"/>
      <c r="S21" s="424"/>
      <c r="T21" s="204"/>
      <c r="U21" s="200"/>
      <c r="V21" s="200"/>
      <c r="W21" s="200"/>
      <c r="X21" s="200"/>
      <c r="Y21" s="200"/>
      <c r="Z21" s="200"/>
      <c r="AA21" s="200"/>
      <c r="AB21" s="200"/>
    </row>
    <row r="22" spans="1:28" ht="12" customHeight="1" x14ac:dyDescent="0.2">
      <c r="A22" s="429" t="s">
        <v>138</v>
      </c>
      <c r="B22" s="429"/>
      <c r="C22" s="429"/>
      <c r="D22" s="429"/>
      <c r="E22" s="429"/>
      <c r="F22" s="429"/>
      <c r="G22" s="429"/>
      <c r="H22" s="429"/>
      <c r="I22" s="429"/>
      <c r="J22" s="429"/>
      <c r="K22" s="429"/>
      <c r="L22" s="429"/>
      <c r="M22" s="429"/>
      <c r="N22" s="429"/>
      <c r="O22" s="429"/>
      <c r="P22" s="429"/>
      <c r="Q22" s="429"/>
      <c r="R22" s="429"/>
      <c r="S22" s="429"/>
      <c r="T22" s="204"/>
      <c r="U22" s="200"/>
      <c r="V22" s="200"/>
      <c r="W22" s="200"/>
      <c r="X22" s="200"/>
      <c r="Y22" s="200"/>
      <c r="Z22" s="200"/>
      <c r="AA22" s="200"/>
      <c r="AB22" s="200"/>
    </row>
    <row r="23" spans="1:28" ht="12" customHeight="1" x14ac:dyDescent="0.2">
      <c r="A23" s="430"/>
      <c r="B23" s="430"/>
      <c r="C23" s="430"/>
      <c r="D23" s="430"/>
      <c r="E23" s="430"/>
      <c r="F23" s="430"/>
      <c r="G23" s="430"/>
      <c r="H23" s="430"/>
      <c r="I23" s="430"/>
      <c r="J23" s="430"/>
      <c r="K23" s="430"/>
      <c r="L23" s="430"/>
      <c r="M23" s="430"/>
      <c r="N23" s="430"/>
      <c r="O23" s="430"/>
      <c r="P23" s="430"/>
      <c r="Q23" s="430"/>
      <c r="R23" s="430"/>
      <c r="S23" s="430"/>
      <c r="T23" s="204"/>
      <c r="U23" s="200"/>
      <c r="V23" s="200"/>
      <c r="W23" s="200"/>
      <c r="X23" s="200"/>
      <c r="Y23" s="200"/>
      <c r="Z23" s="200"/>
      <c r="AA23" s="200"/>
      <c r="AB23" s="200"/>
    </row>
    <row r="24" spans="1:28" ht="12" customHeight="1" x14ac:dyDescent="0.2">
      <c r="A24" s="431"/>
      <c r="B24" s="431"/>
      <c r="C24" s="431"/>
      <c r="D24" s="431"/>
      <c r="E24" s="431"/>
      <c r="F24" s="431"/>
      <c r="G24" s="431"/>
      <c r="H24" s="431"/>
      <c r="I24" s="431"/>
      <c r="J24" s="431"/>
      <c r="K24" s="431"/>
      <c r="L24" s="431"/>
      <c r="M24" s="431"/>
      <c r="N24" s="431"/>
      <c r="O24" s="431"/>
      <c r="P24" s="431"/>
      <c r="Q24" s="431"/>
      <c r="R24" s="431"/>
      <c r="S24" s="431"/>
      <c r="T24" s="204"/>
      <c r="U24" s="200"/>
      <c r="V24" s="200"/>
      <c r="W24" s="200"/>
      <c r="X24" s="200"/>
      <c r="Y24" s="200"/>
      <c r="Z24" s="200"/>
      <c r="AA24" s="200"/>
      <c r="AB24" s="200"/>
    </row>
    <row r="25" spans="1:28" s="7" customFormat="1" ht="15" customHeight="1" x14ac:dyDescent="0.2">
      <c r="A25" s="4" t="s">
        <v>14</v>
      </c>
      <c r="B25" s="5"/>
      <c r="C25" s="5"/>
      <c r="D25" s="5"/>
      <c r="E25" s="5"/>
      <c r="F25" s="5"/>
      <c r="G25" s="5"/>
      <c r="H25" s="5"/>
      <c r="I25" s="5"/>
      <c r="J25" s="5"/>
      <c r="K25" s="5"/>
      <c r="L25" s="5"/>
      <c r="M25" s="5"/>
      <c r="N25" s="5"/>
      <c r="O25" s="5"/>
      <c r="P25" s="5"/>
      <c r="Q25" s="5"/>
      <c r="R25" s="5"/>
      <c r="S25" s="6"/>
      <c r="T25" s="204"/>
      <c r="U25" s="200"/>
      <c r="V25" s="200"/>
      <c r="W25" s="200"/>
      <c r="X25" s="200"/>
      <c r="Y25" s="200"/>
      <c r="Z25" s="200"/>
      <c r="AA25" s="200"/>
      <c r="AB25" s="200"/>
    </row>
    <row r="26" spans="1:28" ht="5.0999999999999996" customHeight="1" x14ac:dyDescent="0.2">
      <c r="A26" s="12"/>
      <c r="B26" s="13"/>
      <c r="C26" s="13"/>
      <c r="D26" s="13"/>
      <c r="E26" s="13"/>
      <c r="F26" s="13"/>
      <c r="G26" s="13"/>
      <c r="H26" s="13"/>
      <c r="I26" s="13"/>
      <c r="J26" s="13"/>
      <c r="K26" s="13"/>
      <c r="L26" s="13"/>
      <c r="M26" s="13"/>
      <c r="N26" s="13"/>
      <c r="O26" s="13"/>
      <c r="P26" s="13"/>
      <c r="Q26" s="13"/>
      <c r="R26" s="67"/>
      <c r="S26" s="14"/>
      <c r="T26" s="204"/>
      <c r="U26" s="200"/>
      <c r="V26" s="200"/>
      <c r="W26" s="200"/>
      <c r="X26" s="200"/>
      <c r="Y26" s="200"/>
      <c r="Z26" s="200"/>
      <c r="AA26" s="200"/>
      <c r="AB26" s="200"/>
    </row>
    <row r="27" spans="1:28" s="69" customFormat="1" ht="15" customHeight="1" x14ac:dyDescent="0.2">
      <c r="A27" s="425" t="s">
        <v>96</v>
      </c>
      <c r="B27" s="426"/>
      <c r="C27" s="426"/>
      <c r="D27" s="427"/>
      <c r="E27" s="441"/>
      <c r="F27" s="442"/>
      <c r="G27" s="442"/>
      <c r="H27" s="442"/>
      <c r="I27" s="442"/>
      <c r="J27" s="442"/>
      <c r="K27" s="442"/>
      <c r="L27" s="442"/>
      <c r="M27" s="442"/>
      <c r="N27" s="442"/>
      <c r="O27" s="442"/>
      <c r="P27" s="442"/>
      <c r="Q27" s="442"/>
      <c r="R27" s="443"/>
      <c r="S27" s="68"/>
      <c r="T27" s="206"/>
      <c r="U27" s="202"/>
      <c r="V27" s="202"/>
      <c r="W27" s="202"/>
      <c r="X27" s="202"/>
      <c r="Y27" s="202"/>
      <c r="Z27" s="202"/>
      <c r="AA27" s="202"/>
      <c r="AB27" s="202"/>
    </row>
    <row r="28" spans="1:28" s="69" customFormat="1" ht="15" customHeight="1" x14ac:dyDescent="0.2">
      <c r="A28" s="428"/>
      <c r="B28" s="426"/>
      <c r="C28" s="426"/>
      <c r="D28" s="427"/>
      <c r="E28" s="444"/>
      <c r="F28" s="445"/>
      <c r="G28" s="445"/>
      <c r="H28" s="445"/>
      <c r="I28" s="445"/>
      <c r="J28" s="445"/>
      <c r="K28" s="445"/>
      <c r="L28" s="445"/>
      <c r="M28" s="445"/>
      <c r="N28" s="445"/>
      <c r="O28" s="445"/>
      <c r="P28" s="445"/>
      <c r="Q28" s="445"/>
      <c r="R28" s="446"/>
      <c r="S28" s="68"/>
      <c r="T28" s="206"/>
      <c r="U28" s="202"/>
      <c r="V28" s="202"/>
      <c r="W28" s="202"/>
      <c r="X28" s="202"/>
      <c r="Y28" s="202"/>
      <c r="Z28" s="202"/>
      <c r="AA28" s="202"/>
      <c r="AB28" s="202"/>
    </row>
    <row r="29" spans="1:28" ht="5.0999999999999996" customHeight="1" x14ac:dyDescent="0.2">
      <c r="A29" s="34"/>
      <c r="B29" s="11"/>
      <c r="C29" s="11"/>
      <c r="D29" s="11"/>
      <c r="E29" s="11"/>
      <c r="F29" s="11"/>
      <c r="G29" s="11"/>
      <c r="H29" s="11"/>
      <c r="I29" s="11"/>
      <c r="J29" s="11"/>
      <c r="K29" s="11"/>
      <c r="L29" s="11"/>
      <c r="M29" s="11"/>
      <c r="N29" s="11"/>
      <c r="O29" s="11"/>
      <c r="P29" s="11"/>
      <c r="Q29" s="11"/>
      <c r="R29" s="11"/>
      <c r="S29" s="25"/>
      <c r="T29" s="206"/>
      <c r="U29" s="202"/>
      <c r="V29" s="200"/>
      <c r="W29" s="200"/>
      <c r="X29" s="200"/>
      <c r="Y29" s="200"/>
      <c r="Z29" s="200"/>
      <c r="AA29" s="200"/>
      <c r="AB29" s="200"/>
    </row>
    <row r="30" spans="1:28" s="19" customFormat="1" ht="18" customHeight="1" x14ac:dyDescent="0.2">
      <c r="A30" s="35" t="s">
        <v>15</v>
      </c>
      <c r="B30" s="11"/>
      <c r="C30" s="11"/>
      <c r="D30" s="41"/>
      <c r="E30" s="450"/>
      <c r="F30" s="451"/>
      <c r="G30" s="451"/>
      <c r="H30" s="451"/>
      <c r="I30" s="452"/>
      <c r="J30" s="41"/>
      <c r="K30" s="41"/>
      <c r="L30" s="42" t="s">
        <v>5</v>
      </c>
      <c r="M30" s="450"/>
      <c r="N30" s="451"/>
      <c r="O30" s="451"/>
      <c r="P30" s="451"/>
      <c r="Q30" s="451"/>
      <c r="R30" s="452"/>
      <c r="S30" s="24"/>
      <c r="T30" s="206"/>
      <c r="U30" s="202"/>
      <c r="V30" s="201"/>
      <c r="W30" s="201"/>
      <c r="X30" s="201"/>
      <c r="Y30" s="201"/>
      <c r="Z30" s="201"/>
      <c r="AA30" s="201"/>
      <c r="AB30" s="201"/>
    </row>
    <row r="31" spans="1:28" ht="5.0999999999999996" customHeight="1" x14ac:dyDescent="0.2">
      <c r="A31" s="34"/>
      <c r="B31" s="11"/>
      <c r="C31" s="11"/>
      <c r="D31" s="11"/>
      <c r="E31" s="11"/>
      <c r="F31" s="11"/>
      <c r="G31" s="11"/>
      <c r="H31" s="11"/>
      <c r="I31" s="11"/>
      <c r="J31" s="11"/>
      <c r="K31" s="11"/>
      <c r="L31" s="11"/>
      <c r="M31" s="11"/>
      <c r="N31" s="11"/>
      <c r="O31" s="11"/>
      <c r="P31" s="11"/>
      <c r="Q31" s="11"/>
      <c r="R31" s="11"/>
      <c r="S31" s="25"/>
      <c r="T31" s="206"/>
      <c r="U31" s="202"/>
      <c r="V31" s="200"/>
      <c r="W31" s="200"/>
      <c r="X31" s="200"/>
      <c r="Y31" s="200"/>
      <c r="Z31" s="200"/>
      <c r="AA31" s="200"/>
      <c r="AB31" s="200"/>
    </row>
    <row r="32" spans="1:28" s="19" customFormat="1" ht="18" customHeight="1" x14ac:dyDescent="0.2">
      <c r="A32" s="35" t="s">
        <v>8</v>
      </c>
      <c r="B32" s="17"/>
      <c r="C32" s="17"/>
      <c r="D32" s="41"/>
      <c r="E32" s="432"/>
      <c r="F32" s="433"/>
      <c r="G32" s="433"/>
      <c r="H32" s="433"/>
      <c r="I32" s="433"/>
      <c r="J32" s="433"/>
      <c r="K32" s="433"/>
      <c r="L32" s="433"/>
      <c r="M32" s="433"/>
      <c r="N32" s="433"/>
      <c r="O32" s="433"/>
      <c r="P32" s="433"/>
      <c r="Q32" s="433"/>
      <c r="R32" s="434"/>
      <c r="S32" s="24"/>
      <c r="T32" s="206"/>
      <c r="U32" s="202"/>
      <c r="V32" s="201"/>
      <c r="W32" s="201"/>
      <c r="X32" s="201"/>
      <c r="Y32" s="201"/>
      <c r="Z32" s="201"/>
      <c r="AA32" s="201"/>
      <c r="AB32" s="201"/>
    </row>
    <row r="33" spans="1:28" ht="5.0999999999999996" customHeight="1" x14ac:dyDescent="0.2">
      <c r="A33" s="34"/>
      <c r="B33" s="11"/>
      <c r="C33" s="11"/>
      <c r="D33" s="11"/>
      <c r="E33" s="11"/>
      <c r="F33" s="11"/>
      <c r="G33" s="11"/>
      <c r="H33" s="11"/>
      <c r="I33" s="11"/>
      <c r="J33" s="11"/>
      <c r="K33" s="11"/>
      <c r="L33" s="11"/>
      <c r="M33" s="11"/>
      <c r="N33" s="11"/>
      <c r="O33" s="11"/>
      <c r="P33" s="11"/>
      <c r="Q33" s="11"/>
      <c r="R33" s="11"/>
      <c r="S33" s="25"/>
      <c r="T33" s="204"/>
      <c r="U33" s="200"/>
      <c r="V33" s="200"/>
      <c r="W33" s="200"/>
      <c r="X33" s="200"/>
      <c r="Y33" s="200"/>
      <c r="Z33" s="200"/>
      <c r="AA33" s="200"/>
      <c r="AB33" s="200"/>
    </row>
    <row r="34" spans="1:28" ht="18" customHeight="1" x14ac:dyDescent="0.2">
      <c r="A34" s="33" t="s">
        <v>16</v>
      </c>
      <c r="B34" s="11"/>
      <c r="C34" s="11"/>
      <c r="D34" s="11"/>
      <c r="E34" s="11"/>
      <c r="F34" s="11"/>
      <c r="G34" s="411"/>
      <c r="H34" s="412"/>
      <c r="I34" s="413"/>
      <c r="J34" s="11"/>
      <c r="K34" s="11"/>
      <c r="L34" s="11"/>
      <c r="M34" s="11"/>
      <c r="N34" s="11"/>
      <c r="O34" s="70" t="s">
        <v>17</v>
      </c>
      <c r="P34" s="411"/>
      <c r="Q34" s="412"/>
      <c r="R34" s="413"/>
      <c r="S34" s="25"/>
      <c r="T34" s="204"/>
      <c r="U34" s="200"/>
      <c r="V34" s="200"/>
      <c r="W34" s="200"/>
      <c r="X34" s="200"/>
      <c r="Y34" s="200"/>
      <c r="Z34" s="200"/>
      <c r="AA34" s="200"/>
      <c r="AB34" s="200"/>
    </row>
    <row r="35" spans="1:28" ht="5.0999999999999996" customHeight="1" x14ac:dyDescent="0.2">
      <c r="A35" s="34"/>
      <c r="B35" s="11"/>
      <c r="C35" s="11"/>
      <c r="D35" s="11"/>
      <c r="E35" s="11"/>
      <c r="F35" s="11"/>
      <c r="G35" s="11"/>
      <c r="H35" s="11"/>
      <c r="I35" s="11"/>
      <c r="J35" s="11"/>
      <c r="K35" s="11"/>
      <c r="L35" s="11"/>
      <c r="M35" s="11"/>
      <c r="N35" s="11"/>
      <c r="O35" s="11"/>
      <c r="P35" s="11"/>
      <c r="Q35" s="11"/>
      <c r="R35" s="11"/>
      <c r="S35" s="25"/>
      <c r="T35" s="204"/>
      <c r="U35" s="200"/>
      <c r="V35" s="200"/>
      <c r="W35" s="200"/>
      <c r="X35" s="200"/>
      <c r="Y35" s="200"/>
      <c r="Z35" s="200"/>
      <c r="AA35" s="200"/>
      <c r="AB35" s="200"/>
    </row>
    <row r="36" spans="1:28" ht="18" customHeight="1" x14ac:dyDescent="0.2">
      <c r="A36" s="33" t="s">
        <v>18</v>
      </c>
      <c r="B36" s="11"/>
      <c r="C36" s="11"/>
      <c r="D36" s="11"/>
      <c r="E36" s="11"/>
      <c r="F36" s="11"/>
      <c r="G36" s="411"/>
      <c r="H36" s="412"/>
      <c r="I36" s="413"/>
      <c r="J36" s="460" t="str">
        <f>IF(OR(G38="",P38=""),"",IF(AND(YEAR(G38)&lt;&gt;YEAR(P38),OR(T7=TRUE,T8=TRUE)),"Der Erklärungszeitraum muss innerhalb eines Jahres liegen!",IF(AND(OR(G38&lt;&gt;G36,P38&lt;&gt;P36),T9=TRUE),"Der Erklärungszeitraum muss dem Bewilligungszeitraum entsprechen!","")))</f>
        <v/>
      </c>
      <c r="K36" s="460"/>
      <c r="L36" s="460"/>
      <c r="M36" s="460"/>
      <c r="N36" s="460"/>
      <c r="O36" s="70" t="s">
        <v>19</v>
      </c>
      <c r="P36" s="411"/>
      <c r="Q36" s="412"/>
      <c r="R36" s="413"/>
      <c r="S36" s="25"/>
      <c r="T36" s="204"/>
      <c r="U36" s="200" t="s">
        <v>85</v>
      </c>
      <c r="V36" s="200"/>
      <c r="W36" s="200"/>
      <c r="X36" s="200"/>
      <c r="Y36" s="200"/>
      <c r="Z36" s="200"/>
      <c r="AA36" s="200"/>
      <c r="AB36" s="200"/>
    </row>
    <row r="37" spans="1:28" ht="5.0999999999999996" customHeight="1" x14ac:dyDescent="0.2">
      <c r="A37" s="34"/>
      <c r="B37" s="11"/>
      <c r="C37" s="11"/>
      <c r="D37" s="11"/>
      <c r="E37" s="11"/>
      <c r="F37" s="11"/>
      <c r="G37" s="11"/>
      <c r="H37" s="11"/>
      <c r="I37" s="11"/>
      <c r="J37" s="460"/>
      <c r="K37" s="460"/>
      <c r="L37" s="460"/>
      <c r="M37" s="460"/>
      <c r="N37" s="460"/>
      <c r="O37" s="27"/>
      <c r="P37" s="11"/>
      <c r="Q37" s="11"/>
      <c r="R37" s="11"/>
      <c r="S37" s="25"/>
      <c r="T37" s="204"/>
      <c r="U37" s="200"/>
      <c r="V37" s="200"/>
      <c r="W37" s="200"/>
      <c r="X37" s="200"/>
      <c r="Y37" s="200"/>
      <c r="Z37" s="200"/>
      <c r="AA37" s="200"/>
      <c r="AB37" s="200"/>
    </row>
    <row r="38" spans="1:28" ht="18" customHeight="1" x14ac:dyDescent="0.2">
      <c r="A38" s="33" t="s">
        <v>20</v>
      </c>
      <c r="B38" s="11"/>
      <c r="C38" s="11"/>
      <c r="D38" s="11"/>
      <c r="E38" s="11"/>
      <c r="F38" s="11"/>
      <c r="G38" s="438" t="str">
        <f>IF(G36=0,"",IF($T$9=TRUE,G36,""))</f>
        <v/>
      </c>
      <c r="H38" s="439"/>
      <c r="I38" s="440"/>
      <c r="J38" s="460"/>
      <c r="K38" s="460"/>
      <c r="L38" s="460"/>
      <c r="M38" s="460"/>
      <c r="N38" s="460"/>
      <c r="O38" s="70" t="s">
        <v>19</v>
      </c>
      <c r="P38" s="438" t="str">
        <f>IF(P36=0,"",IF($T$9=TRUE,P36,""))</f>
        <v/>
      </c>
      <c r="Q38" s="439"/>
      <c r="R38" s="440"/>
      <c r="S38" s="25"/>
      <c r="T38" s="204"/>
      <c r="U38" s="438" t="str">
        <f>IF(U36=0,"",IF($T$9=TRUE,U36,""))</f>
        <v/>
      </c>
      <c r="V38" s="439"/>
      <c r="W38" s="440"/>
      <c r="X38" s="200"/>
      <c r="Y38" s="200"/>
      <c r="Z38" s="200"/>
      <c r="AA38" s="200"/>
      <c r="AB38" s="200"/>
    </row>
    <row r="39" spans="1:28" ht="5.0999999999999996" customHeight="1" x14ac:dyDescent="0.2">
      <c r="A39" s="46"/>
      <c r="B39" s="15"/>
      <c r="C39" s="15"/>
      <c r="D39" s="15"/>
      <c r="E39" s="15"/>
      <c r="F39" s="15"/>
      <c r="G39" s="15"/>
      <c r="H39" s="15"/>
      <c r="I39" s="71"/>
      <c r="J39" s="15"/>
      <c r="K39" s="15"/>
      <c r="L39" s="15"/>
      <c r="M39" s="15"/>
      <c r="N39" s="15"/>
      <c r="O39" s="15"/>
      <c r="P39" s="15"/>
      <c r="Q39" s="15"/>
      <c r="R39" s="15"/>
      <c r="S39" s="16"/>
      <c r="T39" s="204"/>
      <c r="U39" s="200"/>
      <c r="V39" s="200"/>
      <c r="W39" s="200"/>
      <c r="X39" s="200"/>
      <c r="Y39" s="200"/>
      <c r="Z39" s="200"/>
      <c r="AA39" s="200"/>
      <c r="AB39" s="200"/>
    </row>
    <row r="40" spans="1:28" ht="12" customHeight="1" x14ac:dyDescent="0.2">
      <c r="F40" s="40"/>
      <c r="G40" s="40"/>
      <c r="H40" s="8"/>
      <c r="I40" s="72"/>
      <c r="J40" s="73"/>
      <c r="K40" s="73"/>
      <c r="L40" s="73"/>
      <c r="M40" s="73"/>
      <c r="N40" s="73"/>
      <c r="O40" s="73"/>
      <c r="P40" s="73"/>
      <c r="Q40" s="73"/>
      <c r="R40" s="73"/>
      <c r="T40" s="204"/>
      <c r="U40" s="200"/>
      <c r="V40" s="200"/>
      <c r="W40" s="200"/>
      <c r="X40" s="200"/>
      <c r="Y40" s="200"/>
      <c r="Z40" s="200"/>
      <c r="AA40" s="200"/>
      <c r="AB40" s="200"/>
    </row>
    <row r="41" spans="1:28" s="7" customFormat="1" ht="15" customHeight="1" x14ac:dyDescent="0.2">
      <c r="A41" s="4" t="s">
        <v>38</v>
      </c>
      <c r="B41" s="5"/>
      <c r="C41" s="5"/>
      <c r="D41" s="5"/>
      <c r="E41" s="5"/>
      <c r="F41" s="5"/>
      <c r="G41" s="5"/>
      <c r="H41" s="5"/>
      <c r="I41" s="5"/>
      <c r="J41" s="5"/>
      <c r="K41" s="5"/>
      <c r="L41" s="5"/>
      <c r="M41" s="5"/>
      <c r="N41" s="5"/>
      <c r="O41" s="5"/>
      <c r="P41" s="5"/>
      <c r="Q41" s="5"/>
      <c r="R41" s="5"/>
      <c r="S41" s="6"/>
      <c r="T41" s="204"/>
      <c r="U41" s="200"/>
      <c r="V41" s="200"/>
      <c r="W41" s="200"/>
      <c r="X41" s="200"/>
      <c r="Y41" s="200"/>
      <c r="Z41" s="200"/>
      <c r="AA41" s="200"/>
      <c r="AB41" s="200"/>
    </row>
    <row r="42" spans="1:28" ht="5.0999999999999996" customHeight="1" x14ac:dyDescent="0.2">
      <c r="A42" s="12"/>
      <c r="B42" s="13"/>
      <c r="C42" s="13"/>
      <c r="D42" s="13"/>
      <c r="E42" s="13"/>
      <c r="F42" s="39"/>
      <c r="G42" s="39"/>
      <c r="H42" s="74"/>
      <c r="I42" s="75"/>
      <c r="J42" s="76"/>
      <c r="K42" s="76"/>
      <c r="L42" s="76"/>
      <c r="M42" s="76"/>
      <c r="N42" s="76"/>
      <c r="O42" s="76"/>
      <c r="P42" s="76"/>
      <c r="Q42" s="76"/>
      <c r="R42" s="76"/>
      <c r="S42" s="14"/>
      <c r="T42" s="204"/>
      <c r="U42" s="200"/>
      <c r="V42" s="200"/>
      <c r="W42" s="200"/>
      <c r="X42" s="200"/>
      <c r="Y42" s="200"/>
      <c r="Z42" s="200"/>
      <c r="AA42" s="200"/>
      <c r="AB42" s="200"/>
    </row>
    <row r="43" spans="1:28" ht="18" customHeight="1" x14ac:dyDescent="0.2">
      <c r="A43" s="33" t="str">
        <f>CONCATENATE("bereits erhaltene Fördermittel bis zum ",IF(P38="","__.__.____",TEXT(P38,"TT.MM.JJJJ"))," (in €):")</f>
        <v>bereits erhaltene Fördermittel bis zum __.__.____ (in €):</v>
      </c>
      <c r="B43" s="11"/>
      <c r="C43" s="11"/>
      <c r="D43" s="11"/>
      <c r="E43" s="45"/>
      <c r="F43" s="77"/>
      <c r="G43" s="11"/>
      <c r="K43" s="408">
        <f>IF($T$8=TRUE,'Seite 2 ZN'!$J$32,IF($T$9=TRUE,'Seite 2 VWN'!$R$32,0))</f>
        <v>0</v>
      </c>
      <c r="L43" s="409"/>
      <c r="M43" s="409"/>
      <c r="N43" s="410"/>
      <c r="S43" s="25"/>
      <c r="T43" s="204"/>
      <c r="U43" s="200"/>
      <c r="V43" s="200"/>
      <c r="W43" s="200"/>
      <c r="X43" s="200"/>
      <c r="Y43" s="200"/>
      <c r="Z43" s="200"/>
      <c r="AA43" s="200"/>
      <c r="AB43" s="200"/>
    </row>
    <row r="44" spans="1:28" ht="5.0999999999999996" customHeight="1" x14ac:dyDescent="0.2">
      <c r="A44" s="46"/>
      <c r="B44" s="15"/>
      <c r="C44" s="15"/>
      <c r="D44" s="15"/>
      <c r="E44" s="15"/>
      <c r="F44" s="15"/>
      <c r="G44" s="15"/>
      <c r="H44" s="15"/>
      <c r="I44" s="78"/>
      <c r="J44" s="78"/>
      <c r="K44" s="78"/>
      <c r="L44" s="78"/>
      <c r="M44" s="78"/>
      <c r="N44" s="78"/>
      <c r="O44" s="79"/>
      <c r="P44" s="79"/>
      <c r="Q44" s="79"/>
      <c r="R44" s="78"/>
      <c r="S44" s="16"/>
      <c r="T44" s="204"/>
      <c r="U44" s="200"/>
      <c r="V44" s="200"/>
      <c r="W44" s="200"/>
      <c r="X44" s="200"/>
      <c r="Y44" s="200"/>
      <c r="Z44" s="200"/>
      <c r="AA44" s="200"/>
      <c r="AB44" s="200"/>
    </row>
    <row r="45" spans="1:28" ht="12" customHeight="1" x14ac:dyDescent="0.2">
      <c r="D45" s="11"/>
      <c r="E45" s="11"/>
      <c r="F45" s="11"/>
      <c r="G45" s="11"/>
      <c r="I45" s="80"/>
      <c r="J45" s="80"/>
      <c r="K45" s="80"/>
      <c r="L45" s="80"/>
      <c r="M45" s="80"/>
      <c r="N45" s="80"/>
      <c r="O45" s="81"/>
      <c r="P45" s="81"/>
      <c r="Q45" s="81"/>
      <c r="R45" s="80"/>
      <c r="T45" s="204"/>
      <c r="U45" s="200"/>
      <c r="V45" s="200"/>
      <c r="W45" s="200"/>
      <c r="X45" s="200"/>
      <c r="Y45" s="200"/>
      <c r="Z45" s="200"/>
      <c r="AA45" s="200"/>
      <c r="AB45" s="200"/>
    </row>
    <row r="46" spans="1:28" ht="12" customHeight="1" x14ac:dyDescent="0.2">
      <c r="D46" s="11"/>
      <c r="E46" s="11"/>
      <c r="F46" s="11"/>
      <c r="G46" s="11"/>
      <c r="I46" s="80"/>
      <c r="J46" s="80"/>
      <c r="K46" s="80"/>
      <c r="L46" s="80"/>
      <c r="M46" s="80"/>
      <c r="N46" s="80"/>
      <c r="O46" s="81"/>
      <c r="P46" s="81"/>
      <c r="Q46" s="81"/>
      <c r="R46" s="80"/>
      <c r="T46" s="204"/>
      <c r="U46" s="200"/>
      <c r="V46" s="200"/>
      <c r="W46" s="200"/>
      <c r="X46" s="200"/>
      <c r="Y46" s="200"/>
      <c r="Z46" s="200"/>
      <c r="AA46" s="200"/>
      <c r="AB46" s="200"/>
    </row>
    <row r="47" spans="1:28" ht="12" customHeight="1" x14ac:dyDescent="0.2">
      <c r="D47" s="11"/>
      <c r="E47" s="11"/>
      <c r="F47" s="11"/>
      <c r="G47" s="11"/>
      <c r="I47" s="80"/>
      <c r="J47" s="80"/>
      <c r="K47" s="80"/>
      <c r="L47" s="80"/>
      <c r="M47" s="80"/>
      <c r="N47" s="80"/>
      <c r="O47" s="81"/>
      <c r="P47" s="81"/>
      <c r="Q47" s="81"/>
      <c r="R47" s="80"/>
      <c r="T47" s="204"/>
      <c r="U47" s="200"/>
      <c r="V47" s="200"/>
      <c r="W47" s="200"/>
      <c r="X47" s="200"/>
      <c r="Y47" s="200"/>
      <c r="Z47" s="200"/>
      <c r="AA47" s="200"/>
      <c r="AB47" s="200"/>
    </row>
    <row r="48" spans="1:28" ht="12" customHeight="1" x14ac:dyDescent="0.2">
      <c r="D48" s="11"/>
      <c r="E48" s="11"/>
      <c r="F48" s="11"/>
      <c r="G48" s="11"/>
      <c r="I48" s="80"/>
      <c r="J48" s="80"/>
      <c r="K48" s="80"/>
      <c r="L48" s="80"/>
      <c r="M48" s="80"/>
      <c r="N48" s="80"/>
      <c r="O48" s="81"/>
      <c r="P48" s="81"/>
      <c r="Q48" s="81"/>
      <c r="R48" s="80"/>
      <c r="T48" s="204"/>
      <c r="U48" s="200"/>
      <c r="V48" s="200"/>
      <c r="W48" s="200"/>
      <c r="X48" s="200"/>
      <c r="Y48" s="200"/>
      <c r="Z48" s="200"/>
      <c r="AA48" s="200"/>
      <c r="AB48" s="200"/>
    </row>
    <row r="49" spans="1:28" ht="12" customHeight="1" x14ac:dyDescent="0.2">
      <c r="D49" s="11"/>
      <c r="E49" s="11"/>
      <c r="F49" s="11"/>
      <c r="G49" s="11"/>
      <c r="I49" s="80"/>
      <c r="J49" s="80"/>
      <c r="K49" s="80"/>
      <c r="L49" s="80"/>
      <c r="M49" s="80"/>
      <c r="N49" s="80"/>
      <c r="O49" s="81"/>
      <c r="P49" s="81"/>
      <c r="Q49" s="81"/>
      <c r="R49" s="80"/>
      <c r="T49" s="204"/>
      <c r="U49" s="200"/>
      <c r="V49" s="200"/>
      <c r="W49" s="200"/>
      <c r="X49" s="200"/>
      <c r="Y49" s="200"/>
      <c r="Z49" s="200"/>
      <c r="AA49" s="200"/>
      <c r="AB49" s="200"/>
    </row>
    <row r="50" spans="1:28" ht="12" customHeight="1" x14ac:dyDescent="0.2">
      <c r="D50" s="11"/>
      <c r="E50" s="11"/>
      <c r="F50" s="11"/>
      <c r="G50" s="11"/>
      <c r="I50" s="80"/>
      <c r="J50" s="80"/>
      <c r="K50" s="80"/>
      <c r="L50" s="80"/>
      <c r="M50" s="80"/>
      <c r="N50" s="80"/>
      <c r="O50" s="81"/>
      <c r="P50" s="81"/>
      <c r="Q50" s="81"/>
      <c r="R50" s="80"/>
      <c r="T50" s="204"/>
      <c r="U50" s="200"/>
      <c r="V50" s="200"/>
      <c r="W50" s="200"/>
      <c r="X50" s="200"/>
      <c r="Y50" s="200"/>
      <c r="Z50" s="200"/>
      <c r="AA50" s="200"/>
      <c r="AB50" s="200"/>
    </row>
    <row r="51" spans="1:28" ht="12" customHeight="1" x14ac:dyDescent="0.2">
      <c r="D51" s="11"/>
      <c r="E51" s="11"/>
      <c r="F51" s="11"/>
      <c r="G51" s="11"/>
      <c r="I51" s="80"/>
      <c r="J51" s="80"/>
      <c r="K51" s="80"/>
      <c r="L51" s="80"/>
      <c r="M51" s="80"/>
      <c r="N51" s="80"/>
      <c r="O51" s="81"/>
      <c r="P51" s="81"/>
      <c r="Q51" s="81"/>
      <c r="R51" s="80"/>
      <c r="T51" s="204"/>
      <c r="U51" s="200"/>
      <c r="V51" s="200"/>
      <c r="W51" s="200"/>
      <c r="X51" s="200"/>
      <c r="Y51" s="200"/>
      <c r="Z51" s="200"/>
      <c r="AA51" s="200"/>
      <c r="AB51" s="200"/>
    </row>
    <row r="52" spans="1:28" ht="12" customHeight="1" x14ac:dyDescent="0.2">
      <c r="D52" s="11"/>
      <c r="E52" s="11"/>
      <c r="F52" s="11"/>
      <c r="G52" s="11"/>
      <c r="I52" s="80"/>
      <c r="J52" s="80"/>
      <c r="K52" s="80"/>
      <c r="L52" s="80"/>
      <c r="M52" s="80"/>
      <c r="N52" s="80"/>
      <c r="O52" s="81"/>
      <c r="P52" s="81"/>
      <c r="Q52" s="81"/>
      <c r="R52" s="80"/>
      <c r="T52" s="204"/>
      <c r="U52" s="200"/>
      <c r="V52" s="200"/>
      <c r="W52" s="200"/>
      <c r="X52" s="200"/>
      <c r="Y52" s="200"/>
      <c r="Z52" s="200"/>
      <c r="AA52" s="200"/>
      <c r="AB52" s="200"/>
    </row>
    <row r="53" spans="1:28" ht="12" customHeight="1" x14ac:dyDescent="0.2">
      <c r="D53" s="11"/>
      <c r="E53" s="11"/>
      <c r="F53" s="11"/>
      <c r="G53" s="11"/>
      <c r="I53" s="80"/>
      <c r="J53" s="80"/>
      <c r="K53" s="80"/>
      <c r="L53" s="80"/>
      <c r="M53" s="80"/>
      <c r="N53" s="80"/>
      <c r="O53" s="81"/>
      <c r="P53" s="81"/>
      <c r="Q53" s="81"/>
      <c r="R53" s="80"/>
      <c r="T53" s="204"/>
      <c r="U53" s="200"/>
      <c r="V53" s="200"/>
      <c r="W53" s="200"/>
      <c r="X53" s="200"/>
      <c r="Y53" s="200"/>
      <c r="Z53" s="200"/>
      <c r="AA53" s="200"/>
      <c r="AB53" s="200"/>
    </row>
    <row r="54" spans="1:28" ht="12" customHeight="1" x14ac:dyDescent="0.2">
      <c r="D54" s="11"/>
      <c r="E54" s="11"/>
      <c r="F54" s="11"/>
      <c r="G54" s="11"/>
      <c r="I54" s="80"/>
      <c r="J54" s="80"/>
      <c r="K54" s="80"/>
      <c r="L54" s="80"/>
      <c r="M54" s="80"/>
      <c r="N54" s="80"/>
      <c r="O54" s="81"/>
      <c r="P54" s="81"/>
      <c r="Q54" s="81"/>
      <c r="R54" s="80"/>
      <c r="T54" s="204"/>
      <c r="U54" s="200"/>
      <c r="V54" s="200"/>
      <c r="W54" s="200"/>
      <c r="X54" s="200"/>
      <c r="Y54" s="200"/>
      <c r="Z54" s="200"/>
      <c r="AA54" s="200"/>
      <c r="AB54" s="200"/>
    </row>
    <row r="55" spans="1:28" ht="12" customHeight="1" x14ac:dyDescent="0.2">
      <c r="D55" s="11"/>
      <c r="E55" s="11"/>
      <c r="F55" s="11"/>
      <c r="G55" s="11"/>
      <c r="I55" s="80"/>
      <c r="J55" s="80"/>
      <c r="K55" s="80"/>
      <c r="L55" s="80"/>
      <c r="M55" s="80"/>
      <c r="N55" s="80"/>
      <c r="O55" s="81"/>
      <c r="P55" s="81"/>
      <c r="Q55" s="81"/>
      <c r="R55" s="80"/>
      <c r="T55" s="204"/>
      <c r="U55" s="200"/>
      <c r="V55" s="200"/>
      <c r="W55" s="200"/>
      <c r="X55" s="200"/>
      <c r="Y55" s="200"/>
      <c r="Z55" s="200"/>
      <c r="AA55" s="200"/>
      <c r="AB55" s="200"/>
    </row>
    <row r="56" spans="1:28" ht="12" customHeight="1" x14ac:dyDescent="0.2">
      <c r="D56" s="11"/>
      <c r="E56" s="11"/>
      <c r="F56" s="11"/>
      <c r="G56" s="11"/>
      <c r="I56" s="80"/>
      <c r="J56" s="80"/>
      <c r="K56" s="80"/>
      <c r="L56" s="80"/>
      <c r="M56" s="80"/>
      <c r="N56" s="80"/>
      <c r="O56" s="81"/>
      <c r="P56" s="81"/>
      <c r="Q56" s="81"/>
      <c r="R56" s="80"/>
      <c r="T56" s="204"/>
      <c r="U56" s="200"/>
      <c r="V56" s="200"/>
      <c r="W56" s="200"/>
      <c r="X56" s="200"/>
      <c r="Y56" s="200"/>
      <c r="Z56" s="200"/>
      <c r="AA56" s="200"/>
      <c r="AB56" s="200"/>
    </row>
    <row r="57" spans="1:28" ht="12" customHeight="1" x14ac:dyDescent="0.2">
      <c r="D57" s="11"/>
      <c r="E57" s="11"/>
      <c r="F57" s="11"/>
      <c r="G57" s="11"/>
      <c r="I57" s="80"/>
      <c r="J57" s="80"/>
      <c r="K57" s="80"/>
      <c r="L57" s="80"/>
      <c r="M57" s="80"/>
      <c r="N57" s="80"/>
      <c r="O57" s="81"/>
      <c r="P57" s="81"/>
      <c r="Q57" s="81"/>
      <c r="R57" s="80"/>
      <c r="T57" s="204"/>
      <c r="U57" s="200"/>
      <c r="V57" s="200"/>
      <c r="W57" s="200"/>
      <c r="X57" s="200"/>
      <c r="Y57" s="200"/>
      <c r="Z57" s="200"/>
      <c r="AA57" s="200"/>
      <c r="AB57" s="200"/>
    </row>
    <row r="58" spans="1:28" ht="12" customHeight="1" x14ac:dyDescent="0.2">
      <c r="D58" s="11"/>
      <c r="E58" s="11"/>
      <c r="F58" s="11"/>
      <c r="G58" s="11"/>
      <c r="I58" s="80"/>
      <c r="J58" s="80"/>
      <c r="K58" s="80"/>
      <c r="L58" s="80"/>
      <c r="M58" s="80"/>
      <c r="N58" s="80"/>
      <c r="O58" s="81"/>
      <c r="P58" s="81"/>
      <c r="Q58" s="81"/>
      <c r="R58" s="80"/>
      <c r="T58" s="204"/>
      <c r="U58" s="200"/>
      <c r="V58" s="200"/>
      <c r="W58" s="200"/>
      <c r="X58" s="200"/>
      <c r="Y58" s="200"/>
      <c r="Z58" s="200"/>
      <c r="AA58" s="200"/>
      <c r="AB58" s="200"/>
    </row>
    <row r="59" spans="1:28" ht="12" customHeight="1" x14ac:dyDescent="0.2">
      <c r="D59" s="11"/>
      <c r="E59" s="11"/>
      <c r="F59" s="11"/>
      <c r="G59" s="11"/>
      <c r="I59" s="80"/>
      <c r="J59" s="80"/>
      <c r="K59" s="80"/>
      <c r="L59" s="80"/>
      <c r="M59" s="80"/>
      <c r="N59" s="80"/>
      <c r="O59" s="81"/>
      <c r="P59" s="81"/>
      <c r="Q59" s="81"/>
      <c r="R59" s="80"/>
      <c r="T59" s="204"/>
      <c r="U59" s="200"/>
      <c r="V59" s="200"/>
      <c r="W59" s="200"/>
      <c r="X59" s="200"/>
      <c r="Y59" s="200"/>
      <c r="Z59" s="200"/>
      <c r="AA59" s="200"/>
      <c r="AB59" s="200"/>
    </row>
    <row r="60" spans="1:28" s="83" customFormat="1" ht="5.0999999999999996" customHeight="1" x14ac:dyDescent="0.2">
      <c r="A60" s="82"/>
      <c r="B60" s="82"/>
      <c r="C60" s="82"/>
      <c r="T60" s="207"/>
      <c r="U60" s="203"/>
      <c r="V60" s="203"/>
      <c r="W60" s="203"/>
      <c r="X60" s="203"/>
      <c r="Y60" s="203"/>
      <c r="Z60" s="203"/>
      <c r="AA60" s="203"/>
      <c r="AB60" s="203"/>
    </row>
    <row r="61" spans="1:28" ht="11.1" customHeight="1" x14ac:dyDescent="0.2">
      <c r="A61" s="8" t="s">
        <v>7</v>
      </c>
      <c r="B61" s="9" t="s">
        <v>141</v>
      </c>
      <c r="C61" s="9"/>
      <c r="D61" s="9"/>
      <c r="E61" s="9"/>
      <c r="F61" s="9"/>
      <c r="G61" s="9"/>
      <c r="H61" s="9"/>
      <c r="I61" s="9"/>
      <c r="J61" s="9"/>
      <c r="K61" s="9"/>
      <c r="L61" s="9"/>
      <c r="M61" s="9"/>
      <c r="N61" s="9"/>
      <c r="O61" s="9"/>
      <c r="P61" s="9"/>
      <c r="Q61" s="9"/>
      <c r="R61" s="9"/>
      <c r="S61" s="9"/>
      <c r="T61" s="204"/>
      <c r="U61" s="200"/>
      <c r="V61" s="200"/>
      <c r="W61" s="200"/>
      <c r="X61" s="200"/>
      <c r="Y61" s="200"/>
      <c r="Z61" s="200"/>
      <c r="AA61" s="200"/>
      <c r="AB61" s="200"/>
    </row>
    <row r="62" spans="1:28" ht="11.1" customHeight="1" x14ac:dyDescent="0.2">
      <c r="A62" s="10"/>
      <c r="B62" s="9" t="s">
        <v>142</v>
      </c>
      <c r="C62" s="9"/>
      <c r="D62" s="9"/>
      <c r="E62" s="9"/>
      <c r="F62" s="9"/>
      <c r="G62" s="9"/>
      <c r="H62" s="9"/>
      <c r="I62" s="9"/>
      <c r="J62" s="9"/>
      <c r="K62" s="9"/>
      <c r="L62" s="9"/>
      <c r="M62" s="9"/>
      <c r="N62" s="9"/>
      <c r="O62" s="9"/>
      <c r="P62" s="9"/>
      <c r="Q62" s="9"/>
      <c r="R62" s="9"/>
      <c r="S62" s="9"/>
      <c r="T62" s="204"/>
      <c r="U62" s="200"/>
      <c r="V62" s="200"/>
      <c r="W62" s="200"/>
      <c r="X62" s="200"/>
      <c r="Y62" s="200"/>
      <c r="Z62" s="200"/>
      <c r="AA62" s="200"/>
      <c r="AB62" s="200"/>
    </row>
    <row r="63" spans="1:28" ht="11.1" customHeight="1" x14ac:dyDescent="0.2">
      <c r="A63" s="10"/>
      <c r="B63" s="9" t="s">
        <v>143</v>
      </c>
      <c r="C63" s="9"/>
      <c r="D63" s="9"/>
      <c r="E63" s="9"/>
      <c r="F63" s="9"/>
      <c r="G63" s="9"/>
      <c r="H63" s="9"/>
      <c r="I63" s="9"/>
      <c r="J63" s="9"/>
      <c r="K63" s="9"/>
      <c r="L63" s="9"/>
      <c r="M63" s="9"/>
      <c r="N63" s="9"/>
      <c r="O63" s="9"/>
      <c r="P63" s="9"/>
      <c r="Q63" s="9"/>
      <c r="R63" s="9"/>
      <c r="S63" s="9"/>
      <c r="T63" s="204"/>
      <c r="U63" s="200"/>
      <c r="V63" s="200"/>
      <c r="W63" s="200"/>
      <c r="X63" s="200"/>
      <c r="Y63" s="200"/>
      <c r="Z63" s="200"/>
      <c r="AA63" s="200"/>
      <c r="AB63" s="200"/>
    </row>
    <row r="64" spans="1:28" s="83" customFormat="1" ht="12" customHeight="1" x14ac:dyDescent="0.2">
      <c r="A64" s="84"/>
      <c r="B64" s="85"/>
      <c r="C64" s="85"/>
      <c r="D64" s="85"/>
      <c r="E64" s="85"/>
      <c r="F64" s="85"/>
      <c r="G64" s="85"/>
      <c r="H64" s="85"/>
      <c r="I64" s="85"/>
      <c r="J64" s="85"/>
      <c r="K64" s="85"/>
      <c r="L64" s="85"/>
      <c r="M64" s="85"/>
      <c r="N64" s="85"/>
      <c r="O64" s="85"/>
      <c r="P64" s="85"/>
      <c r="Q64" s="85"/>
      <c r="R64" s="85"/>
      <c r="S64" s="85"/>
      <c r="T64" s="207"/>
      <c r="U64" s="203"/>
      <c r="V64" s="203"/>
      <c r="W64" s="203"/>
      <c r="X64" s="203"/>
      <c r="Y64" s="203"/>
      <c r="Z64" s="203"/>
      <c r="AA64" s="203"/>
      <c r="AB64" s="203"/>
    </row>
    <row r="65" spans="1:28" s="83" customFormat="1" ht="12" customHeight="1" x14ac:dyDescent="0.2">
      <c r="A65" s="551" t="str">
        <f>CONCATENATE(Änderungsdoku!$A$2," ",Änderungsdoku!$A$3)</f>
        <v>VWN ÖGB - Förderung von Gemeinwohlarbeit</v>
      </c>
      <c r="B65" s="85"/>
      <c r="C65" s="85"/>
      <c r="D65" s="85"/>
      <c r="E65" s="85"/>
      <c r="F65" s="85"/>
      <c r="G65" s="85"/>
      <c r="H65" s="85"/>
      <c r="T65" s="207"/>
      <c r="U65" s="203"/>
      <c r="V65" s="203"/>
      <c r="W65" s="203"/>
      <c r="X65" s="203"/>
      <c r="Y65" s="203"/>
      <c r="Z65" s="203"/>
      <c r="AA65" s="203"/>
      <c r="AB65" s="203"/>
    </row>
    <row r="66" spans="1:28" s="83" customFormat="1" ht="12" customHeight="1" x14ac:dyDescent="0.2">
      <c r="A66" s="551" t="str">
        <f>CONCATENATE("Formularversion: ",LOOKUP(2,1/(Änderungsdoku!$A$1:$A$999&lt;&gt;""),Änderungsdoku!A:A)," vom ",TEXT(VLOOKUP(LOOKUP(2,1/(Änderungsdoku!$A$1:$A$999&lt;&gt;""),Änderungsdoku!A:A),Änderungsdoku!$A$1:$B$999,2,FALSE),"TT.MM.JJ"),Änderungsdoku!$A$4)</f>
        <v>Formularversion: V 2.0 vom 02.01.23 - öffentlich -</v>
      </c>
      <c r="B66" s="85"/>
      <c r="C66" s="85"/>
      <c r="D66" s="85"/>
      <c r="E66" s="85"/>
      <c r="F66" s="85"/>
      <c r="G66" s="85"/>
      <c r="H66" s="85"/>
      <c r="I66" s="86"/>
      <c r="J66" s="86"/>
      <c r="K66" s="86"/>
      <c r="L66" s="86"/>
      <c r="M66" s="86"/>
      <c r="N66" s="86"/>
      <c r="O66" s="86"/>
      <c r="P66" s="86"/>
      <c r="Q66" s="86"/>
      <c r="R66" s="86"/>
      <c r="S66" s="87"/>
      <c r="T66" s="207"/>
      <c r="U66" s="203"/>
      <c r="V66" s="203"/>
      <c r="W66" s="203"/>
      <c r="X66" s="203"/>
      <c r="Y66" s="203"/>
      <c r="Z66" s="203"/>
      <c r="AA66" s="203"/>
      <c r="AB66" s="203"/>
    </row>
  </sheetData>
  <sheetProtection password="EF62" sheet="1" objects="1" scenarios="1" selectLockedCells="1" autoFilter="0"/>
  <mergeCells count="26">
    <mergeCell ref="T4:AB4"/>
    <mergeCell ref="P38:R38"/>
    <mergeCell ref="E27:R28"/>
    <mergeCell ref="O18:S18"/>
    <mergeCell ref="P36:R36"/>
    <mergeCell ref="M30:R30"/>
    <mergeCell ref="A6:I6"/>
    <mergeCell ref="A5:I5"/>
    <mergeCell ref="A7:I7"/>
    <mergeCell ref="A8:I8"/>
    <mergeCell ref="V6:Y6"/>
    <mergeCell ref="U38:W38"/>
    <mergeCell ref="J36:N38"/>
    <mergeCell ref="G38:I38"/>
    <mergeCell ref="G36:I36"/>
    <mergeCell ref="E30:I30"/>
    <mergeCell ref="K43:N43"/>
    <mergeCell ref="P34:R34"/>
    <mergeCell ref="A9:B9"/>
    <mergeCell ref="O17:S17"/>
    <mergeCell ref="A20:S21"/>
    <mergeCell ref="A27:D28"/>
    <mergeCell ref="G34:I34"/>
    <mergeCell ref="A22:S24"/>
    <mergeCell ref="E32:R32"/>
    <mergeCell ref="C9:I9"/>
  </mergeCells>
  <dataValidations count="5">
    <dataValidation type="date" allowBlank="1" showErrorMessage="1" errorTitle="Bewilligungszeitraum" error="Der Bewilligungszeitraum muss zwischen 01.01.2014 und 31.12.2025 liegen!" sqref="P36:R36">
      <formula1>41640</formula1>
      <formula2>46022</formula2>
    </dataValidation>
    <dataValidation type="date" allowBlank="1" showErrorMessage="1" errorTitle="Datum" error="Das Datum muss zwischen 01.01.2014 und 31.12.2025 liegen!" sqref="P34:R34">
      <formula1>41640</formula1>
      <formula2>46022</formula2>
    </dataValidation>
    <dataValidation type="date" allowBlank="1" showErrorMessage="1" errorTitle="Erklärungszeitraum" error="Der Erklärungszeitraum muss im Bewilligungszeitraum liegen!" sqref="U38 G38:I38 P38:R38">
      <formula1>$G$36</formula1>
      <formula2>$P$36</formula2>
    </dataValidation>
    <dataValidation type="date" allowBlank="1" showErrorMessage="1" errorTitle="Bewilligungszeitraum" error="Der Bewilligungszeitraum muss zwischen 01.01.2014 und 31.12.2025 liegen!" sqref="G36:I36">
      <formula1>41640</formula1>
      <formula2>46022</formula2>
    </dataValidation>
    <dataValidation type="date" allowBlank="1" showErrorMessage="1" errorTitle="Datum" error="Das Datum muss zwischen 01.01.2014 und 31.12.2025 liegen!" sqref="G34:I34">
      <formula1>41640</formula1>
      <formula2>46022</formula2>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325" r:id="rId4" name="Check Box 829">
              <controlPr defaultSize="0" print="0" autoFill="0" autoLine="0" autoPict="0">
                <anchor moveWithCells="1">
                  <from>
                    <xdr:col>12</xdr:col>
                    <xdr:colOff>9525</xdr:colOff>
                    <xdr:row>6</xdr:row>
                    <xdr:rowOff>57150</xdr:rowOff>
                  </from>
                  <to>
                    <xdr:col>16</xdr:col>
                    <xdr:colOff>323850</xdr:colOff>
                    <xdr:row>7</xdr:row>
                    <xdr:rowOff>95250</xdr:rowOff>
                  </to>
                </anchor>
              </controlPr>
            </control>
          </mc:Choice>
        </mc:AlternateContent>
        <mc:AlternateContent xmlns:mc="http://schemas.openxmlformats.org/markup-compatibility/2006">
          <mc:Choice Requires="x14">
            <control shapeId="107326" r:id="rId5" name="Check Box 830">
              <controlPr defaultSize="0" print="0" autoFill="0" autoLine="0" autoPict="0">
                <anchor moveWithCells="1">
                  <from>
                    <xdr:col>12</xdr:col>
                    <xdr:colOff>9525</xdr:colOff>
                    <xdr:row>7</xdr:row>
                    <xdr:rowOff>152400</xdr:rowOff>
                  </from>
                  <to>
                    <xdr:col>16</xdr:col>
                    <xdr:colOff>323850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3">
    <pageSetUpPr fitToPage="1"/>
  </sheetPr>
  <dimension ref="A1:L74"/>
  <sheetViews>
    <sheetView showGridLines="0" zoomScaleNormal="100" workbookViewId="0">
      <selection activeCell="H15" sqref="H15"/>
    </sheetView>
  </sheetViews>
  <sheetFormatPr baseColWidth="10" defaultRowHeight="12" x14ac:dyDescent="0.2"/>
  <cols>
    <col min="1" max="1" width="6.7109375" style="138" customWidth="1"/>
    <col min="2" max="6" width="10.7109375" style="138" customWidth="1"/>
    <col min="7" max="7" width="0.85546875" style="138" customWidth="1"/>
    <col min="8" max="8" width="17.7109375" style="138" customWidth="1"/>
    <col min="9" max="9" width="0.85546875" style="138" customWidth="1"/>
    <col min="10" max="10" width="17.7109375" style="138" customWidth="1"/>
    <col min="11" max="11" width="0.85546875" style="138" customWidth="1"/>
    <col min="12" max="12" width="41.5703125" style="138" hidden="1" customWidth="1"/>
    <col min="13" max="13" width="11.42578125" style="138" customWidth="1"/>
    <col min="14" max="16384" width="11.42578125" style="138"/>
  </cols>
  <sheetData>
    <row r="1" spans="1:12" ht="15" customHeight="1" x14ac:dyDescent="0.2">
      <c r="G1" s="28" t="s">
        <v>69</v>
      </c>
      <c r="H1" s="465">
        <f>'Seite 1'!$O$18</f>
        <v>0</v>
      </c>
      <c r="I1" s="466"/>
      <c r="J1" s="466"/>
      <c r="K1" s="467"/>
      <c r="L1" s="200"/>
    </row>
    <row r="2" spans="1:12" ht="15" customHeight="1" x14ac:dyDescent="0.2">
      <c r="G2" s="28" t="s">
        <v>71</v>
      </c>
      <c r="H2" s="465" t="str">
        <f>'Seite 1'!$Z$10</f>
        <v/>
      </c>
      <c r="I2" s="466"/>
      <c r="J2" s="466"/>
      <c r="K2" s="467"/>
      <c r="L2" s="200"/>
    </row>
    <row r="3" spans="1:12" ht="15" customHeight="1" x14ac:dyDescent="0.2">
      <c r="G3" s="28" t="s">
        <v>72</v>
      </c>
      <c r="H3" s="465" t="str">
        <f>'Seite 1'!$AA$10</f>
        <v/>
      </c>
      <c r="I3" s="466"/>
      <c r="J3" s="466"/>
      <c r="K3" s="467"/>
      <c r="L3" s="200"/>
    </row>
    <row r="4" spans="1:12" s="7" customFormat="1" ht="15" customHeight="1" x14ac:dyDescent="0.2">
      <c r="G4" s="127" t="s">
        <v>70</v>
      </c>
      <c r="H4" s="468">
        <f ca="1">'Seite 1'!$O$17</f>
        <v>44922</v>
      </c>
      <c r="I4" s="469"/>
      <c r="J4" s="469"/>
      <c r="K4" s="470"/>
      <c r="L4" s="200"/>
    </row>
    <row r="5" spans="1:12" s="7" customFormat="1" ht="12" customHeight="1" x14ac:dyDescent="0.2">
      <c r="A5" s="3"/>
      <c r="B5" s="3"/>
      <c r="C5" s="3"/>
      <c r="D5" s="3"/>
      <c r="E5" s="3"/>
      <c r="F5" s="3"/>
      <c r="G5" s="3"/>
      <c r="H5" s="3"/>
      <c r="I5" s="3"/>
      <c r="J5" s="3"/>
      <c r="K5" s="3"/>
      <c r="L5" s="200"/>
    </row>
    <row r="6" spans="1:12" s="7" customFormat="1" ht="15" customHeight="1" x14ac:dyDescent="0.2">
      <c r="A6" s="4" t="s">
        <v>133</v>
      </c>
      <c r="B6" s="5"/>
      <c r="C6" s="5"/>
      <c r="D6" s="5"/>
      <c r="E6" s="5"/>
      <c r="F6" s="5"/>
      <c r="G6" s="5"/>
      <c r="H6" s="5"/>
      <c r="I6" s="5"/>
      <c r="J6" s="5"/>
      <c r="K6" s="6"/>
      <c r="L6" s="372"/>
    </row>
    <row r="7" spans="1:12" s="7" customFormat="1" ht="5.0999999999999996" customHeight="1" x14ac:dyDescent="0.2">
      <c r="A7" s="138"/>
      <c r="B7" s="138"/>
      <c r="C7" s="138"/>
      <c r="D7" s="138"/>
      <c r="E7" s="138"/>
      <c r="F7" s="138"/>
      <c r="G7" s="138"/>
      <c r="H7" s="138"/>
      <c r="I7" s="138"/>
      <c r="J7" s="138"/>
      <c r="K7" s="138"/>
      <c r="L7" s="372"/>
    </row>
    <row r="8" spans="1:12" s="7" customFormat="1" ht="15" customHeight="1" x14ac:dyDescent="0.2">
      <c r="A8" s="251" t="s">
        <v>88</v>
      </c>
      <c r="B8" s="135"/>
      <c r="C8" s="135"/>
      <c r="D8" s="135"/>
      <c r="E8" s="135"/>
      <c r="F8" s="135"/>
      <c r="G8" s="135"/>
      <c r="H8" s="135"/>
      <c r="I8" s="135"/>
      <c r="J8" s="135"/>
      <c r="K8" s="136"/>
      <c r="L8" s="372"/>
    </row>
    <row r="9" spans="1:12" s="7" customFormat="1" ht="5.0999999999999996" customHeight="1" x14ac:dyDescent="0.2">
      <c r="A9" s="252"/>
      <c r="H9" s="23"/>
      <c r="I9" s="23"/>
      <c r="J9" s="23"/>
      <c r="K9" s="270"/>
      <c r="L9" s="372"/>
    </row>
    <row r="10" spans="1:12" ht="15" customHeight="1" x14ac:dyDescent="0.2">
      <c r="A10" s="256"/>
      <c r="B10" s="139"/>
      <c r="C10" s="139"/>
      <c r="D10" s="139"/>
      <c r="E10" s="139"/>
      <c r="F10" s="139"/>
      <c r="G10" s="139"/>
      <c r="H10" s="273" t="s">
        <v>28</v>
      </c>
      <c r="I10" s="257"/>
      <c r="J10" s="253" t="s">
        <v>58</v>
      </c>
      <c r="K10" s="258"/>
      <c r="L10" s="372"/>
    </row>
    <row r="11" spans="1:12" ht="15" customHeight="1" x14ac:dyDescent="0.2">
      <c r="A11" s="256"/>
      <c r="G11" s="139"/>
      <c r="H11" s="328" t="str">
        <f>IF(MAX('Seite 1'!$G$34,'Seite 1'!$P$34)=0,"__.__.____",MAX('Seite 1'!$G$34,'Seite 1'!$P$34))</f>
        <v>__.__.____</v>
      </c>
      <c r="I11" s="259"/>
      <c r="J11" s="329" t="s">
        <v>59</v>
      </c>
      <c r="K11" s="258"/>
      <c r="L11" s="372"/>
    </row>
    <row r="12" spans="1:12" ht="15" customHeight="1" x14ac:dyDescent="0.2">
      <c r="A12" s="256"/>
      <c r="G12" s="139"/>
      <c r="H12" s="319"/>
      <c r="I12" s="259"/>
      <c r="J12" s="255"/>
      <c r="K12" s="258"/>
      <c r="L12" s="372"/>
    </row>
    <row r="13" spans="1:12" ht="5.0999999999999996" customHeight="1" x14ac:dyDescent="0.2">
      <c r="A13" s="256"/>
      <c r="G13" s="139"/>
      <c r="H13" s="187"/>
      <c r="I13" s="259"/>
      <c r="J13" s="260"/>
      <c r="K13" s="258"/>
      <c r="L13" s="372"/>
    </row>
    <row r="14" spans="1:12" ht="15" customHeight="1" x14ac:dyDescent="0.2">
      <c r="A14" s="256"/>
      <c r="C14" s="137"/>
      <c r="D14" s="137"/>
      <c r="E14" s="137"/>
      <c r="F14" s="137"/>
      <c r="G14" s="139"/>
      <c r="H14" s="261" t="s">
        <v>9</v>
      </c>
      <c r="I14" s="139"/>
      <c r="J14" s="261" t="s">
        <v>9</v>
      </c>
      <c r="K14" s="258"/>
      <c r="L14" s="372"/>
    </row>
    <row r="15" spans="1:12" ht="18" customHeight="1" x14ac:dyDescent="0.2">
      <c r="A15" s="141" t="s">
        <v>1</v>
      </c>
      <c r="B15" s="88" t="s">
        <v>105</v>
      </c>
      <c r="C15" s="88"/>
      <c r="D15" s="88"/>
      <c r="E15" s="88"/>
      <c r="F15" s="88"/>
      <c r="G15" s="139"/>
      <c r="H15" s="350"/>
      <c r="I15" s="320"/>
      <c r="J15" s="351">
        <f>'Übersicht 1.'!$G$24</f>
        <v>0</v>
      </c>
      <c r="K15" s="258"/>
      <c r="L15" s="372"/>
    </row>
    <row r="16" spans="1:12" ht="5.0999999999999996" customHeight="1" x14ac:dyDescent="0.2">
      <c r="A16" s="141"/>
      <c r="B16" s="88"/>
      <c r="C16" s="88"/>
      <c r="D16" s="88"/>
      <c r="E16" s="88"/>
      <c r="J16" s="139"/>
      <c r="K16" s="258"/>
      <c r="L16" s="372"/>
    </row>
    <row r="17" spans="1:12" ht="18" customHeight="1" x14ac:dyDescent="0.2">
      <c r="A17" s="141" t="s">
        <v>2</v>
      </c>
      <c r="B17" s="88" t="s">
        <v>106</v>
      </c>
      <c r="C17" s="88"/>
      <c r="D17" s="88"/>
      <c r="E17" s="88"/>
      <c r="F17" s="88"/>
      <c r="G17" s="139"/>
      <c r="H17" s="350"/>
      <c r="I17" s="320"/>
      <c r="J17" s="351">
        <f>'Übersicht 2.'!$E$24</f>
        <v>0</v>
      </c>
      <c r="K17" s="258"/>
      <c r="L17" s="372"/>
    </row>
    <row r="18" spans="1:12" ht="5.0999999999999996" customHeight="1" x14ac:dyDescent="0.2">
      <c r="A18" s="141"/>
      <c r="B18" s="88"/>
      <c r="C18" s="88"/>
      <c r="D18" s="88"/>
      <c r="E18" s="88"/>
      <c r="F18" s="88"/>
      <c r="G18" s="139"/>
      <c r="H18" s="320"/>
      <c r="I18" s="320"/>
      <c r="J18" s="320"/>
      <c r="K18" s="258"/>
      <c r="L18" s="372"/>
    </row>
    <row r="19" spans="1:12" ht="18" customHeight="1" x14ac:dyDescent="0.2">
      <c r="A19" s="142" t="s">
        <v>29</v>
      </c>
      <c r="B19" s="128"/>
      <c r="C19" s="88"/>
      <c r="D19" s="88"/>
      <c r="E19" s="88"/>
      <c r="F19" s="88"/>
      <c r="G19" s="139"/>
      <c r="H19" s="317">
        <f>ROUND(H15,2)+ROUND(H17,2)</f>
        <v>0</v>
      </c>
      <c r="I19" s="320"/>
      <c r="J19" s="317">
        <f>J15+J17</f>
        <v>0</v>
      </c>
      <c r="K19" s="258"/>
      <c r="L19" s="372"/>
    </row>
    <row r="20" spans="1:12" ht="5.0999999999999996" customHeight="1" x14ac:dyDescent="0.2">
      <c r="A20" s="282"/>
      <c r="B20" s="262"/>
      <c r="C20" s="262"/>
      <c r="D20" s="262"/>
      <c r="E20" s="262"/>
      <c r="F20" s="262"/>
      <c r="G20" s="262"/>
      <c r="H20" s="323"/>
      <c r="I20" s="323"/>
      <c r="J20" s="323"/>
      <c r="K20" s="263"/>
      <c r="L20" s="372"/>
    </row>
    <row r="21" spans="1:12" ht="12" customHeight="1" x14ac:dyDescent="0.2">
      <c r="A21" s="264"/>
      <c r="B21" s="137"/>
      <c r="C21" s="137"/>
      <c r="D21" s="137"/>
      <c r="E21" s="137"/>
      <c r="F21" s="137"/>
      <c r="L21" s="372"/>
    </row>
    <row r="22" spans="1:12" ht="15" customHeight="1" x14ac:dyDescent="0.2">
      <c r="A22" s="251" t="s">
        <v>89</v>
      </c>
      <c r="B22" s="135"/>
      <c r="C22" s="135"/>
      <c r="D22" s="135"/>
      <c r="E22" s="135"/>
      <c r="F22" s="135"/>
      <c r="G22" s="135"/>
      <c r="H22" s="135"/>
      <c r="I22" s="135"/>
      <c r="J22" s="135"/>
      <c r="K22" s="136"/>
      <c r="L22" s="372"/>
    </row>
    <row r="23" spans="1:12" ht="5.0999999999999996" customHeight="1" x14ac:dyDescent="0.2">
      <c r="A23" s="274"/>
      <c r="K23" s="272"/>
      <c r="L23" s="373"/>
    </row>
    <row r="24" spans="1:12" ht="15" customHeight="1" x14ac:dyDescent="0.2">
      <c r="A24" s="265"/>
      <c r="B24" s="137"/>
      <c r="C24" s="137"/>
      <c r="D24" s="137"/>
      <c r="E24" s="137"/>
      <c r="F24" s="137"/>
      <c r="G24" s="137"/>
      <c r="H24" s="273" t="s">
        <v>28</v>
      </c>
      <c r="I24" s="257"/>
      <c r="J24" s="253" t="s">
        <v>58</v>
      </c>
      <c r="K24" s="271"/>
      <c r="L24" s="374"/>
    </row>
    <row r="25" spans="1:12" ht="15" customHeight="1" x14ac:dyDescent="0.2">
      <c r="A25" s="265"/>
      <c r="B25" s="137"/>
      <c r="C25" s="137"/>
      <c r="D25" s="137"/>
      <c r="E25" s="137"/>
      <c r="F25" s="137"/>
      <c r="G25" s="137"/>
      <c r="H25" s="328" t="str">
        <f>IF(MAX('Seite 1'!$G$34,'Seite 1'!$P$34)=0,"__.__.____",MAX('Seite 1'!$G$34,'Seite 1'!$P$34))</f>
        <v>__.__.____</v>
      </c>
      <c r="I25" s="259"/>
      <c r="J25" s="329" t="s">
        <v>59</v>
      </c>
      <c r="K25" s="266"/>
      <c r="L25" s="374"/>
    </row>
    <row r="26" spans="1:12" ht="15" customHeight="1" x14ac:dyDescent="0.2">
      <c r="A26" s="265"/>
      <c r="B26" s="137"/>
      <c r="C26" s="137"/>
      <c r="D26" s="137"/>
      <c r="E26" s="137"/>
      <c r="F26" s="137"/>
      <c r="G26" s="137"/>
      <c r="H26" s="319"/>
      <c r="I26" s="259"/>
      <c r="J26" s="255"/>
      <c r="K26" s="266"/>
      <c r="L26" s="374"/>
    </row>
    <row r="27" spans="1:12" ht="5.0999999999999996" customHeight="1" x14ac:dyDescent="0.2">
      <c r="A27" s="265"/>
      <c r="B27" s="137"/>
      <c r="C27" s="137"/>
      <c r="D27" s="137"/>
      <c r="E27" s="137"/>
      <c r="F27" s="137"/>
      <c r="G27" s="137"/>
      <c r="H27" s="187"/>
      <c r="I27" s="259"/>
      <c r="J27" s="260"/>
      <c r="K27" s="266"/>
      <c r="L27" s="374"/>
    </row>
    <row r="28" spans="1:12" ht="15" customHeight="1" x14ac:dyDescent="0.2">
      <c r="A28" s="256"/>
      <c r="C28" s="137"/>
      <c r="D28" s="137"/>
      <c r="E28" s="137"/>
      <c r="F28" s="137"/>
      <c r="G28" s="137"/>
      <c r="H28" s="261" t="s">
        <v>9</v>
      </c>
      <c r="I28" s="139"/>
      <c r="J28" s="261" t="s">
        <v>9</v>
      </c>
      <c r="K28" s="266"/>
      <c r="L28" s="374"/>
    </row>
    <row r="29" spans="1:12" ht="5.0999999999999996" customHeight="1" x14ac:dyDescent="0.2">
      <c r="A29" s="141"/>
      <c r="B29" s="88"/>
      <c r="C29" s="88"/>
      <c r="D29" s="88"/>
      <c r="E29" s="88"/>
      <c r="F29" s="88"/>
      <c r="G29" s="139"/>
      <c r="H29" s="325"/>
      <c r="I29" s="320"/>
      <c r="J29" s="320"/>
      <c r="K29" s="258"/>
      <c r="L29" s="374"/>
    </row>
    <row r="30" spans="1:12" ht="18" customHeight="1" x14ac:dyDescent="0.2">
      <c r="A30" s="141" t="s">
        <v>3</v>
      </c>
      <c r="B30" s="88" t="s">
        <v>129</v>
      </c>
      <c r="C30" s="88"/>
      <c r="D30" s="88"/>
      <c r="E30" s="88"/>
      <c r="F30" s="88"/>
      <c r="G30" s="139"/>
      <c r="H30" s="364"/>
      <c r="I30" s="320"/>
      <c r="J30" s="365">
        <f>'Belegliste Einnahmen'!$F$13</f>
        <v>0</v>
      </c>
      <c r="K30" s="258"/>
      <c r="L30" s="375" t="str">
        <f>CONCATENATE(A30," ",B30)</f>
        <v>3. Private Mittel (Einnahmen)</v>
      </c>
    </row>
    <row r="31" spans="1:12" ht="5.0999999999999996" customHeight="1" x14ac:dyDescent="0.2">
      <c r="A31" s="141"/>
      <c r="B31" s="88"/>
      <c r="C31" s="88"/>
      <c r="D31" s="88"/>
      <c r="E31" s="88"/>
      <c r="F31" s="88"/>
      <c r="G31" s="139"/>
      <c r="H31" s="325"/>
      <c r="I31" s="320"/>
      <c r="J31" s="320"/>
      <c r="K31" s="258"/>
      <c r="L31" s="374"/>
    </row>
    <row r="32" spans="1:12" ht="18" customHeight="1" x14ac:dyDescent="0.2">
      <c r="A32" s="141" t="s">
        <v>122</v>
      </c>
      <c r="B32" s="88" t="s">
        <v>107</v>
      </c>
      <c r="C32" s="137"/>
      <c r="D32" s="137"/>
      <c r="E32" s="137"/>
      <c r="F32" s="137"/>
      <c r="G32" s="139"/>
      <c r="H32" s="350"/>
      <c r="I32" s="320"/>
      <c r="J32" s="351">
        <f>'Belegliste Einnahmen'!$F$12</f>
        <v>0</v>
      </c>
      <c r="K32" s="258"/>
      <c r="L32" s="375" t="s">
        <v>131</v>
      </c>
    </row>
    <row r="33" spans="1:12" ht="5.0999999999999996" customHeight="1" x14ac:dyDescent="0.2">
      <c r="A33" s="141"/>
      <c r="B33" s="128"/>
      <c r="C33" s="128"/>
      <c r="D33" s="128"/>
      <c r="E33" s="128"/>
      <c r="F33" s="128"/>
      <c r="G33" s="139"/>
      <c r="H33" s="325"/>
      <c r="I33" s="320"/>
      <c r="J33" s="320"/>
      <c r="K33" s="258"/>
      <c r="L33" s="374"/>
    </row>
    <row r="34" spans="1:12" ht="18" customHeight="1" x14ac:dyDescent="0.2">
      <c r="A34" s="142" t="s">
        <v>11</v>
      </c>
      <c r="B34" s="128"/>
      <c r="C34" s="128"/>
      <c r="D34" s="128"/>
      <c r="E34" s="128"/>
      <c r="F34" s="128"/>
      <c r="G34" s="258"/>
      <c r="H34" s="317">
        <f>ROUND(H30,2)+ROUND(H32,2)</f>
        <v>0</v>
      </c>
      <c r="I34" s="326"/>
      <c r="J34" s="317">
        <f>J30+J32</f>
        <v>0</v>
      </c>
      <c r="K34" s="258"/>
      <c r="L34" s="374"/>
    </row>
    <row r="35" spans="1:12" ht="5.0999999999999996" customHeight="1" x14ac:dyDescent="0.2">
      <c r="A35" s="267"/>
      <c r="B35" s="268"/>
      <c r="C35" s="268"/>
      <c r="D35" s="268"/>
      <c r="E35" s="268"/>
      <c r="F35" s="268"/>
      <c r="G35" s="262"/>
      <c r="H35" s="262"/>
      <c r="I35" s="262"/>
      <c r="J35" s="262"/>
      <c r="K35" s="263"/>
      <c r="L35" s="374"/>
    </row>
    <row r="36" spans="1:12" ht="12" customHeight="1" x14ac:dyDescent="0.2">
      <c r="A36" s="130"/>
      <c r="B36" s="131"/>
      <c r="C36" s="131"/>
      <c r="D36" s="131"/>
      <c r="E36" s="131"/>
      <c r="F36" s="131"/>
      <c r="L36" s="374"/>
    </row>
    <row r="37" spans="1:12" ht="15" customHeight="1" x14ac:dyDescent="0.2">
      <c r="A37" s="251" t="s">
        <v>65</v>
      </c>
      <c r="B37" s="135"/>
      <c r="C37" s="135"/>
      <c r="D37" s="135"/>
      <c r="E37" s="135"/>
      <c r="F37" s="135"/>
      <c r="G37" s="135"/>
      <c r="H37" s="135"/>
      <c r="I37" s="135"/>
      <c r="J37" s="135"/>
      <c r="K37" s="136"/>
      <c r="L37" s="374"/>
    </row>
    <row r="38" spans="1:12" ht="5.0999999999999996" customHeight="1" x14ac:dyDescent="0.2">
      <c r="A38" s="278"/>
      <c r="B38" s="279"/>
      <c r="C38" s="279"/>
      <c r="D38" s="279"/>
      <c r="E38" s="279"/>
      <c r="F38" s="279"/>
      <c r="G38" s="280"/>
      <c r="H38" s="280"/>
      <c r="I38" s="280"/>
      <c r="J38" s="280"/>
      <c r="K38" s="272"/>
      <c r="L38" s="374"/>
    </row>
    <row r="39" spans="1:12" ht="18" customHeight="1" x14ac:dyDescent="0.2">
      <c r="A39" s="281"/>
      <c r="B39" s="89" t="s">
        <v>66</v>
      </c>
      <c r="C39" s="131"/>
      <c r="D39" s="131"/>
      <c r="E39" s="131"/>
      <c r="F39" s="131"/>
      <c r="G39" s="139"/>
      <c r="H39" s="333">
        <f>H19-H34</f>
        <v>0</v>
      </c>
      <c r="I39" s="139"/>
      <c r="J39" s="139"/>
      <c r="K39" s="258"/>
      <c r="L39" s="374"/>
    </row>
    <row r="40" spans="1:12" ht="5.0999999999999996" customHeight="1" x14ac:dyDescent="0.2">
      <c r="A40" s="267"/>
      <c r="B40" s="268"/>
      <c r="C40" s="268"/>
      <c r="D40" s="268"/>
      <c r="E40" s="268"/>
      <c r="F40" s="268"/>
      <c r="G40" s="262"/>
      <c r="H40" s="262"/>
      <c r="I40" s="262"/>
      <c r="J40" s="262"/>
      <c r="K40" s="263"/>
      <c r="L40" s="374"/>
    </row>
    <row r="41" spans="1:12" s="139" customFormat="1" ht="12" customHeight="1" x14ac:dyDescent="0.2">
      <c r="A41" s="363"/>
      <c r="B41" s="131"/>
      <c r="C41" s="131"/>
      <c r="D41" s="131"/>
      <c r="E41" s="131"/>
      <c r="F41" s="131"/>
      <c r="L41" s="374"/>
    </row>
    <row r="42" spans="1:12" s="139" customFormat="1" ht="12" customHeight="1" x14ac:dyDescent="0.2">
      <c r="A42" s="363"/>
      <c r="B42" s="131"/>
      <c r="C42" s="131"/>
      <c r="D42" s="131"/>
      <c r="E42" s="131"/>
      <c r="F42" s="131"/>
      <c r="L42" s="374"/>
    </row>
    <row r="43" spans="1:12" s="139" customFormat="1" ht="12" customHeight="1" x14ac:dyDescent="0.2">
      <c r="A43" s="363"/>
      <c r="B43" s="131"/>
      <c r="C43" s="131"/>
      <c r="D43" s="131"/>
      <c r="E43" s="131"/>
      <c r="F43" s="131"/>
      <c r="L43" s="374"/>
    </row>
    <row r="44" spans="1:12" ht="15" customHeight="1" x14ac:dyDescent="0.2">
      <c r="A44" s="360" t="s">
        <v>118</v>
      </c>
      <c r="B44" s="361"/>
      <c r="C44" s="361"/>
      <c r="D44" s="361"/>
      <c r="E44" s="361"/>
      <c r="F44" s="361"/>
      <c r="G44" s="361"/>
      <c r="H44" s="361"/>
      <c r="I44" s="361"/>
      <c r="J44" s="361"/>
      <c r="K44" s="362"/>
      <c r="L44" s="374"/>
    </row>
    <row r="45" spans="1:12" ht="5.0999999999999996" customHeight="1" x14ac:dyDescent="0.2">
      <c r="A45" s="278"/>
      <c r="B45" s="279"/>
      <c r="C45" s="279"/>
      <c r="D45" s="279"/>
      <c r="E45" s="279"/>
      <c r="F45" s="279"/>
      <c r="G45" s="280"/>
      <c r="H45" s="280"/>
      <c r="I45" s="280"/>
      <c r="J45" s="280"/>
      <c r="K45" s="272"/>
      <c r="L45" s="374"/>
    </row>
    <row r="46" spans="1:12" ht="18" customHeight="1" x14ac:dyDescent="0.2">
      <c r="A46" s="281"/>
      <c r="B46" s="89" t="s">
        <v>117</v>
      </c>
      <c r="C46" s="131"/>
      <c r="D46" s="131"/>
      <c r="E46" s="131"/>
      <c r="F46" s="131"/>
      <c r="G46" s="139"/>
      <c r="H46" s="139"/>
      <c r="I46" s="139"/>
      <c r="J46" s="333">
        <f>MIN((MIN(H15,J15)+MIN(H17,J17)-J30),H34)</f>
        <v>0</v>
      </c>
      <c r="K46" s="258"/>
      <c r="L46" s="374"/>
    </row>
    <row r="47" spans="1:12" ht="5.0999999999999996" customHeight="1" x14ac:dyDescent="0.2">
      <c r="A47" s="281"/>
      <c r="B47" s="131"/>
      <c r="C47" s="131"/>
      <c r="D47" s="131"/>
      <c r="E47" s="131"/>
      <c r="F47" s="131"/>
      <c r="G47" s="139"/>
      <c r="H47" s="139"/>
      <c r="I47" s="139"/>
      <c r="J47" s="139"/>
      <c r="K47" s="258"/>
      <c r="L47" s="375" t="str">
        <f>CONCATENATE(A47," ",B47)</f>
        <v xml:space="preserve"> </v>
      </c>
    </row>
    <row r="48" spans="1:12" ht="18" customHeight="1" x14ac:dyDescent="0.2">
      <c r="A48" s="281"/>
      <c r="B48" s="88" t="str">
        <f>IF(J48=0,"abrufbare Restrate/rückzahlbarer Betrag an Fördermitteln (in €)",IF(J48&lt;0,"Rückzahlung an Fördermitteln (in €)","abrufbare Restrate an Fördermitteln (in €)"))</f>
        <v>abrufbare Restrate/rückzahlbarer Betrag an Fördermitteln (in €)</v>
      </c>
      <c r="C48" s="131"/>
      <c r="D48" s="131"/>
      <c r="E48" s="131"/>
      <c r="F48" s="131"/>
      <c r="G48" s="139"/>
      <c r="H48" s="139"/>
      <c r="I48" s="139"/>
      <c r="J48" s="333">
        <f>J46-J32</f>
        <v>0</v>
      </c>
      <c r="K48" s="258"/>
      <c r="L48" s="375"/>
    </row>
    <row r="49" spans="1:12" ht="5.0999999999999996" customHeight="1" x14ac:dyDescent="0.2">
      <c r="A49" s="267"/>
      <c r="B49" s="268"/>
      <c r="C49" s="268"/>
      <c r="D49" s="268"/>
      <c r="E49" s="268"/>
      <c r="F49" s="268"/>
      <c r="G49" s="262"/>
      <c r="H49" s="262"/>
      <c r="I49" s="262"/>
      <c r="J49" s="262"/>
      <c r="K49" s="263"/>
      <c r="L49" s="375"/>
    </row>
    <row r="50" spans="1:12" ht="12" customHeight="1" x14ac:dyDescent="0.2">
      <c r="A50" s="130"/>
      <c r="B50" s="131"/>
      <c r="C50" s="131"/>
      <c r="D50" s="131"/>
      <c r="E50" s="131"/>
      <c r="F50" s="131"/>
      <c r="L50" s="375"/>
    </row>
    <row r="51" spans="1:12" ht="12" customHeight="1" x14ac:dyDescent="0.2">
      <c r="A51" s="130"/>
      <c r="B51" s="131"/>
      <c r="C51" s="131"/>
      <c r="D51" s="131"/>
      <c r="E51" s="131"/>
      <c r="F51" s="131"/>
      <c r="L51" s="375"/>
    </row>
    <row r="52" spans="1:12" ht="12" customHeight="1" x14ac:dyDescent="0.2">
      <c r="A52" s="130"/>
      <c r="B52" s="131"/>
      <c r="C52" s="131"/>
      <c r="D52" s="131"/>
      <c r="E52" s="131"/>
      <c r="F52" s="131"/>
      <c r="L52" s="375"/>
    </row>
    <row r="53" spans="1:12" ht="12" customHeight="1" x14ac:dyDescent="0.2">
      <c r="A53" s="130"/>
      <c r="B53" s="131"/>
      <c r="C53" s="131"/>
      <c r="D53" s="131"/>
      <c r="E53" s="131"/>
      <c r="F53" s="131"/>
      <c r="L53" s="375"/>
    </row>
    <row r="54" spans="1:12" s="19" customFormat="1" ht="12" customHeight="1" x14ac:dyDescent="0.2">
      <c r="A54" s="462"/>
      <c r="B54" s="462"/>
      <c r="C54" s="462"/>
      <c r="D54" s="462"/>
      <c r="F54" s="471"/>
      <c r="G54" s="471"/>
      <c r="H54" s="471"/>
      <c r="I54" s="471"/>
      <c r="J54" s="471"/>
      <c r="K54" s="471"/>
      <c r="L54" s="375"/>
    </row>
    <row r="55" spans="1:12" s="19" customFormat="1" ht="12" customHeight="1" x14ac:dyDescent="0.2">
      <c r="A55" s="463"/>
      <c r="B55" s="463"/>
      <c r="C55" s="464">
        <f ca="1">IF('Seite 1'!$O$17="","",'Seite 1'!$O$17)</f>
        <v>44922</v>
      </c>
      <c r="D55" s="464"/>
      <c r="F55" s="461"/>
      <c r="G55" s="461"/>
      <c r="H55" s="461"/>
      <c r="I55" s="461"/>
      <c r="J55" s="461"/>
      <c r="K55" s="461"/>
      <c r="L55" s="375"/>
    </row>
    <row r="56" spans="1:12" s="22" customFormat="1" ht="12" customHeight="1" x14ac:dyDescent="0.2">
      <c r="A56" s="170" t="s">
        <v>0</v>
      </c>
      <c r="B56" s="18"/>
      <c r="C56" s="18"/>
      <c r="F56" s="20" t="s">
        <v>21</v>
      </c>
      <c r="J56" s="269"/>
      <c r="L56" s="374"/>
    </row>
    <row r="57" spans="1:12" s="22" customFormat="1" ht="12" customHeight="1" x14ac:dyDescent="0.2">
      <c r="A57" s="18"/>
      <c r="B57" s="18"/>
      <c r="C57" s="18"/>
      <c r="D57" s="18"/>
      <c r="E57" s="18"/>
      <c r="F57" s="170" t="s">
        <v>63</v>
      </c>
      <c r="J57" s="18"/>
      <c r="L57" s="374"/>
    </row>
    <row r="58" spans="1:12" s="22" customFormat="1" ht="12" customHeight="1" x14ac:dyDescent="0.2">
      <c r="A58" s="18"/>
      <c r="B58" s="18"/>
      <c r="C58" s="18"/>
      <c r="D58" s="18"/>
      <c r="E58" s="18"/>
      <c r="F58" s="18"/>
      <c r="I58" s="18"/>
      <c r="J58" s="18"/>
      <c r="L58" s="374"/>
    </row>
    <row r="59" spans="1:12" s="22" customFormat="1" ht="12" customHeight="1" x14ac:dyDescent="0.2">
      <c r="A59" s="18"/>
      <c r="B59" s="18"/>
      <c r="C59" s="18"/>
      <c r="D59" s="18"/>
      <c r="E59" s="18"/>
      <c r="F59" s="18"/>
      <c r="I59" s="18"/>
      <c r="J59" s="18"/>
      <c r="L59" s="374"/>
    </row>
    <row r="60" spans="1:12" s="22" customFormat="1" ht="12" customHeight="1" x14ac:dyDescent="0.2">
      <c r="A60" s="18"/>
      <c r="B60" s="18"/>
      <c r="C60" s="18"/>
      <c r="D60" s="18"/>
      <c r="E60" s="18"/>
      <c r="F60" s="18"/>
      <c r="I60" s="18"/>
      <c r="J60" s="18"/>
      <c r="L60" s="374"/>
    </row>
    <row r="61" spans="1:12" s="22" customFormat="1" ht="12" customHeight="1" x14ac:dyDescent="0.2">
      <c r="A61" s="18"/>
      <c r="B61" s="18"/>
      <c r="C61" s="18"/>
      <c r="D61" s="18"/>
      <c r="E61" s="18"/>
      <c r="F61" s="18"/>
      <c r="I61" s="18"/>
      <c r="J61" s="18"/>
      <c r="L61" s="374"/>
    </row>
    <row r="62" spans="1:12" s="22" customFormat="1" ht="12" customHeight="1" x14ac:dyDescent="0.2">
      <c r="A62" s="18"/>
      <c r="B62" s="18"/>
      <c r="C62" s="18"/>
      <c r="D62" s="18"/>
      <c r="E62" s="18"/>
      <c r="F62" s="18"/>
      <c r="I62" s="18"/>
      <c r="J62" s="18"/>
      <c r="L62" s="374"/>
    </row>
    <row r="63" spans="1:12" s="22" customFormat="1" ht="12" customHeight="1" x14ac:dyDescent="0.2">
      <c r="A63" s="18"/>
      <c r="B63" s="18"/>
      <c r="C63" s="18"/>
      <c r="D63" s="18"/>
      <c r="E63" s="18"/>
      <c r="F63" s="18"/>
      <c r="I63" s="18"/>
      <c r="J63" s="18"/>
      <c r="L63" s="374"/>
    </row>
    <row r="64" spans="1:12" s="22" customFormat="1" ht="12" customHeight="1" x14ac:dyDescent="0.2">
      <c r="A64" s="18"/>
      <c r="B64" s="18"/>
      <c r="C64" s="18"/>
      <c r="D64" s="18"/>
      <c r="E64" s="18"/>
      <c r="F64" s="18"/>
      <c r="I64" s="18"/>
      <c r="J64" s="18"/>
      <c r="L64" s="374"/>
    </row>
    <row r="65" spans="1:12" s="22" customFormat="1" ht="12" customHeight="1" x14ac:dyDescent="0.2">
      <c r="A65" s="18"/>
      <c r="B65" s="18"/>
      <c r="C65" s="18"/>
      <c r="D65" s="18"/>
      <c r="E65" s="18"/>
      <c r="F65" s="18"/>
      <c r="I65" s="18"/>
      <c r="J65" s="18"/>
      <c r="L65" s="374"/>
    </row>
    <row r="66" spans="1:12" s="22" customFormat="1" ht="12" customHeight="1" x14ac:dyDescent="0.2">
      <c r="A66" s="18"/>
      <c r="B66" s="18"/>
      <c r="C66" s="18"/>
      <c r="D66" s="18"/>
      <c r="E66" s="18"/>
      <c r="F66" s="18"/>
      <c r="I66" s="18"/>
      <c r="J66" s="18"/>
      <c r="L66" s="374"/>
    </row>
    <row r="67" spans="1:12" s="22" customFormat="1" ht="12" customHeight="1" x14ac:dyDescent="0.2">
      <c r="A67" s="18"/>
      <c r="B67" s="18"/>
      <c r="C67" s="18"/>
      <c r="D67" s="18"/>
      <c r="E67" s="18"/>
      <c r="F67" s="18"/>
      <c r="I67" s="18"/>
      <c r="J67" s="18"/>
      <c r="L67" s="374"/>
    </row>
    <row r="68" spans="1:12" s="22" customFormat="1" ht="12" customHeight="1" x14ac:dyDescent="0.2">
      <c r="A68" s="18"/>
      <c r="B68" s="18"/>
      <c r="C68" s="18"/>
      <c r="D68" s="18"/>
      <c r="E68" s="18"/>
      <c r="F68" s="18"/>
      <c r="I68" s="18"/>
      <c r="J68" s="18"/>
      <c r="L68" s="374"/>
    </row>
    <row r="69" spans="1:12" s="29" customFormat="1" ht="12" customHeight="1" x14ac:dyDescent="0.2">
      <c r="A69" s="30"/>
      <c r="B69" s="31"/>
      <c r="C69" s="31"/>
      <c r="D69" s="31"/>
      <c r="E69" s="31"/>
      <c r="F69" s="31"/>
      <c r="K69" s="32"/>
      <c r="L69" s="374"/>
    </row>
    <row r="70" spans="1:12" s="29" customFormat="1" ht="5.0999999999999996" customHeight="1" x14ac:dyDescent="0.2">
      <c r="A70" s="44"/>
      <c r="B70" s="43"/>
      <c r="C70" s="31"/>
      <c r="D70" s="31"/>
      <c r="E70" s="31"/>
      <c r="F70" s="31"/>
      <c r="K70" s="32"/>
      <c r="L70" s="374"/>
    </row>
    <row r="71" spans="1:12" s="3" customFormat="1" ht="12" customHeight="1" x14ac:dyDescent="0.2">
      <c r="A71" s="8" t="s">
        <v>7</v>
      </c>
      <c r="B71" s="9" t="s">
        <v>64</v>
      </c>
      <c r="C71" s="169"/>
      <c r="D71" s="169"/>
      <c r="E71" s="169"/>
      <c r="F71" s="169"/>
      <c r="G71" s="26"/>
      <c r="H71" s="26"/>
      <c r="I71" s="26"/>
      <c r="J71" s="26"/>
      <c r="K71" s="26"/>
      <c r="L71" s="374"/>
    </row>
    <row r="72" spans="1:12" s="3" customFormat="1" ht="5.0999999999999996" customHeight="1" x14ac:dyDescent="0.2">
      <c r="A72" s="8"/>
      <c r="B72" s="169"/>
      <c r="C72" s="169"/>
      <c r="D72" s="169"/>
      <c r="E72" s="169"/>
      <c r="F72" s="169"/>
      <c r="G72" s="26"/>
      <c r="H72" s="26"/>
      <c r="I72" s="26"/>
      <c r="J72" s="26"/>
      <c r="K72" s="26"/>
      <c r="L72" s="374"/>
    </row>
    <row r="73" spans="1:12" s="129" customFormat="1" ht="12" customHeight="1" x14ac:dyDescent="0.2">
      <c r="A73" s="132" t="str">
        <f>'Seite 1'!$A$65</f>
        <v>VWN ÖGB - Förderung von Gemeinwohlarbeit</v>
      </c>
      <c r="L73" s="374"/>
    </row>
    <row r="74" spans="1:12" s="129" customFormat="1" ht="12" customHeight="1" x14ac:dyDescent="0.2">
      <c r="A74" s="132" t="str">
        <f>'Seite 1'!$A$66</f>
        <v>Formularversion: V 2.0 vom 02.01.23 - öffentlich -</v>
      </c>
      <c r="L74" s="374"/>
    </row>
  </sheetData>
  <sheetProtection password="EF62" sheet="1" objects="1" scenarios="1" autoFilter="0"/>
  <mergeCells count="9">
    <mergeCell ref="F55:K55"/>
    <mergeCell ref="A54:D54"/>
    <mergeCell ref="A55:B55"/>
    <mergeCell ref="C55:D55"/>
    <mergeCell ref="H1:K1"/>
    <mergeCell ref="H2:K2"/>
    <mergeCell ref="H3:K3"/>
    <mergeCell ref="H4:K4"/>
    <mergeCell ref="F54:K54"/>
  </mergeCells>
  <conditionalFormatting sqref="H1:K4">
    <cfRule type="cellIs" dxfId="14" priority="15" stopIfTrue="1" operator="equal">
      <formula>0</formula>
    </cfRule>
  </conditionalFormatting>
  <conditionalFormatting sqref="H39">
    <cfRule type="cellIs" dxfId="13" priority="2" stopIfTrue="1" operator="notEqual">
      <formula>0</formula>
    </cfRule>
  </conditionalFormatting>
  <pageMargins left="0.78740157480314965" right="0.19685039370078741" top="0.19685039370078741" bottom="0.19685039370078741" header="0.19685039370078741" footer="0.19685039370078741"/>
  <pageSetup paperSize="9" scale="96" orientation="portrait" r:id="rId1"/>
  <headerFooter>
    <oddFooter>&amp;C&amp;9&amp;A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S55"/>
  <sheetViews>
    <sheetView showGridLines="0" zoomScaleNormal="100" workbookViewId="0">
      <selection activeCell="H15" sqref="H15"/>
    </sheetView>
  </sheetViews>
  <sheetFormatPr baseColWidth="10" defaultRowHeight="12" x14ac:dyDescent="0.2"/>
  <cols>
    <col min="1" max="1" width="6.7109375" style="138" customWidth="1"/>
    <col min="2" max="6" width="10.7109375" style="138" customWidth="1"/>
    <col min="7" max="7" width="0.85546875" style="138" customWidth="1"/>
    <col min="8" max="8" width="17.7109375" style="138" customWidth="1"/>
    <col min="9" max="9" width="0.85546875" style="138" customWidth="1"/>
    <col min="10" max="10" width="17.7109375" style="138" customWidth="1"/>
    <col min="11" max="11" width="0.85546875" style="138" customWidth="1"/>
    <col min="12" max="12" width="17.7109375" style="138" customWidth="1"/>
    <col min="13" max="13" width="0.85546875" style="138" customWidth="1"/>
    <col min="14" max="14" width="17.7109375" style="138" customWidth="1"/>
    <col min="15" max="15" width="0.85546875" style="138" customWidth="1"/>
    <col min="16" max="16" width="17.7109375" style="138" customWidth="1"/>
    <col min="17" max="17" width="0.85546875" style="138" customWidth="1"/>
    <col min="18" max="18" width="17.7109375" style="138" customWidth="1"/>
    <col min="19" max="19" width="0.85546875" style="138" customWidth="1"/>
    <col min="20" max="16384" width="11.42578125" style="138"/>
  </cols>
  <sheetData>
    <row r="1" spans="1:19" ht="15" customHeight="1" x14ac:dyDescent="0.2">
      <c r="A1" s="472" t="str">
        <f>IF('Seite 1'!$T$10=0,"Dieser zahlenmäßige Nachweis ist nur mit der Einreichung des Verwendungsnachweises für den gesamten Bewilligungszeitraum vorzulegen!",IF(AND('Seite 1'!T8=TRUE,'Seite 1'!T9=FALSE),"Dieser zahlenmäßige Nachweis für den gesamten Bewilligungszeitraum ist nicht mit dem Zwischennachweis vorzulegen!",""))</f>
        <v>Dieser zahlenmäßige Nachweis ist nur mit der Einreichung des Verwendungsnachweises für den gesamten Bewilligungszeitraum vorzulegen!</v>
      </c>
      <c r="B1" s="473"/>
      <c r="C1" s="473"/>
      <c r="D1" s="473"/>
      <c r="E1" s="473"/>
      <c r="F1" s="474"/>
      <c r="G1" s="28"/>
      <c r="H1" s="28"/>
      <c r="I1" s="28"/>
      <c r="K1" s="28"/>
      <c r="M1" s="28"/>
      <c r="O1" s="28" t="s">
        <v>69</v>
      </c>
      <c r="P1" s="465">
        <f>'Seite 1'!$O$18</f>
        <v>0</v>
      </c>
      <c r="Q1" s="466"/>
      <c r="R1" s="466"/>
      <c r="S1" s="467"/>
    </row>
    <row r="2" spans="1:19" ht="15" customHeight="1" x14ac:dyDescent="0.2">
      <c r="A2" s="475"/>
      <c r="B2" s="476"/>
      <c r="C2" s="476"/>
      <c r="D2" s="476"/>
      <c r="E2" s="476"/>
      <c r="F2" s="477"/>
      <c r="G2" s="28"/>
      <c r="H2" s="28"/>
      <c r="I2" s="28"/>
      <c r="K2" s="28"/>
      <c r="M2" s="28"/>
      <c r="O2" s="28" t="s">
        <v>73</v>
      </c>
      <c r="P2" s="465" t="str">
        <f>'Seite 1'!$Z$11</f>
        <v/>
      </c>
      <c r="Q2" s="466"/>
      <c r="R2" s="466"/>
      <c r="S2" s="467"/>
    </row>
    <row r="3" spans="1:19" ht="15" customHeight="1" x14ac:dyDescent="0.2">
      <c r="A3" s="475"/>
      <c r="B3" s="476"/>
      <c r="C3" s="476"/>
      <c r="D3" s="476"/>
      <c r="E3" s="476"/>
      <c r="F3" s="477"/>
      <c r="G3" s="28"/>
      <c r="H3" s="28"/>
      <c r="I3" s="28"/>
      <c r="K3" s="28"/>
      <c r="M3" s="28"/>
      <c r="O3" s="28" t="s">
        <v>72</v>
      </c>
      <c r="P3" s="465" t="str">
        <f>'Seite 1'!$AA$11</f>
        <v/>
      </c>
      <c r="Q3" s="466"/>
      <c r="R3" s="466"/>
      <c r="S3" s="467"/>
    </row>
    <row r="4" spans="1:19" s="7" customFormat="1" ht="15" customHeight="1" x14ac:dyDescent="0.2">
      <c r="A4" s="478"/>
      <c r="B4" s="479"/>
      <c r="C4" s="479"/>
      <c r="D4" s="479"/>
      <c r="E4" s="479"/>
      <c r="F4" s="480"/>
      <c r="G4" s="127"/>
      <c r="H4" s="127"/>
      <c r="I4" s="127"/>
      <c r="K4" s="127"/>
      <c r="M4" s="127"/>
      <c r="O4" s="127" t="s">
        <v>70</v>
      </c>
      <c r="P4" s="468">
        <f ca="1">'Seite 1'!$O$17</f>
        <v>44922</v>
      </c>
      <c r="Q4" s="469"/>
      <c r="R4" s="469"/>
      <c r="S4" s="470"/>
    </row>
    <row r="5" spans="1:19" s="7" customFormat="1" ht="12" customHeight="1" x14ac:dyDescent="0.2">
      <c r="A5" s="3"/>
      <c r="B5" s="3"/>
      <c r="C5" s="3"/>
      <c r="D5" s="3"/>
      <c r="E5" s="3"/>
      <c r="F5" s="3"/>
      <c r="G5" s="3"/>
      <c r="H5" s="3"/>
      <c r="I5" s="3"/>
      <c r="J5" s="3"/>
      <c r="K5" s="3"/>
      <c r="L5" s="3"/>
      <c r="M5" s="3"/>
      <c r="N5" s="3"/>
      <c r="O5" s="3"/>
      <c r="P5" s="3"/>
      <c r="Q5" s="3"/>
      <c r="R5" s="3"/>
      <c r="S5" s="3"/>
    </row>
    <row r="6" spans="1:19" s="7" customFormat="1" ht="15" customHeight="1" x14ac:dyDescent="0.2">
      <c r="A6" s="4" t="s">
        <v>133</v>
      </c>
      <c r="B6" s="5"/>
      <c r="C6" s="5"/>
      <c r="D6" s="5"/>
      <c r="E6" s="5"/>
      <c r="F6" s="5"/>
      <c r="G6" s="5"/>
      <c r="H6" s="5"/>
      <c r="I6" s="5"/>
      <c r="J6" s="5"/>
      <c r="K6" s="5"/>
      <c r="L6" s="5"/>
      <c r="M6" s="5"/>
      <c r="N6" s="5"/>
      <c r="O6" s="5"/>
      <c r="P6" s="5"/>
      <c r="Q6" s="5"/>
      <c r="R6" s="5"/>
      <c r="S6" s="6"/>
    </row>
    <row r="7" spans="1:19" s="7" customFormat="1" ht="5.0999999999999996" customHeight="1" x14ac:dyDescent="0.2">
      <c r="A7" s="138"/>
      <c r="B7" s="138"/>
      <c r="C7" s="138"/>
      <c r="D7" s="138"/>
      <c r="E7" s="138"/>
      <c r="F7" s="138"/>
      <c r="G7" s="138"/>
      <c r="H7" s="138"/>
      <c r="I7" s="138"/>
      <c r="J7" s="138"/>
      <c r="K7" s="138"/>
      <c r="L7" s="138"/>
      <c r="M7" s="138"/>
      <c r="N7" s="138"/>
      <c r="O7" s="138"/>
      <c r="P7" s="138"/>
      <c r="Q7" s="138"/>
      <c r="R7" s="138"/>
      <c r="S7" s="138"/>
    </row>
    <row r="8" spans="1:19" s="7" customFormat="1" ht="15" customHeight="1" x14ac:dyDescent="0.2">
      <c r="A8" s="251" t="s">
        <v>88</v>
      </c>
      <c r="B8" s="135"/>
      <c r="C8" s="135"/>
      <c r="D8" s="135"/>
      <c r="E8" s="135"/>
      <c r="F8" s="135"/>
      <c r="G8" s="135"/>
      <c r="H8" s="135"/>
      <c r="I8" s="135"/>
      <c r="J8" s="135"/>
      <c r="K8" s="135"/>
      <c r="L8" s="135"/>
      <c r="M8" s="135"/>
      <c r="N8" s="135"/>
      <c r="O8" s="135"/>
      <c r="P8" s="135"/>
      <c r="Q8" s="135"/>
      <c r="R8" s="135"/>
      <c r="S8" s="136"/>
    </row>
    <row r="9" spans="1:19" s="3" customFormat="1" ht="5.0999999999999996" customHeight="1" x14ac:dyDescent="0.2">
      <c r="A9" s="34"/>
      <c r="H9" s="11"/>
      <c r="I9" s="11"/>
      <c r="J9" s="11"/>
      <c r="K9" s="11"/>
      <c r="L9" s="11"/>
      <c r="M9" s="11"/>
      <c r="N9" s="11"/>
      <c r="O9" s="11"/>
      <c r="P9" s="11"/>
      <c r="Q9" s="11"/>
      <c r="R9" s="11"/>
      <c r="S9" s="25"/>
    </row>
    <row r="10" spans="1:19" ht="15" customHeight="1" x14ac:dyDescent="0.2">
      <c r="A10" s="256"/>
      <c r="B10" s="139"/>
      <c r="C10" s="139"/>
      <c r="D10" s="139"/>
      <c r="E10" s="139"/>
      <c r="F10" s="139"/>
      <c r="G10" s="139"/>
      <c r="H10" s="273" t="s">
        <v>28</v>
      </c>
      <c r="I10" s="257"/>
      <c r="J10" s="253" t="s">
        <v>60</v>
      </c>
      <c r="K10" s="257"/>
      <c r="L10" s="253" t="s">
        <v>60</v>
      </c>
      <c r="M10" s="257"/>
      <c r="N10" s="253" t="s">
        <v>60</v>
      </c>
      <c r="O10" s="257"/>
      <c r="P10" s="253" t="s">
        <v>60</v>
      </c>
      <c r="Q10" s="257"/>
      <c r="R10" s="273" t="s">
        <v>61</v>
      </c>
      <c r="S10" s="258"/>
    </row>
    <row r="11" spans="1:19" ht="15" customHeight="1" x14ac:dyDescent="0.2">
      <c r="A11" s="256"/>
      <c r="B11" s="139"/>
      <c r="C11" s="139"/>
      <c r="D11" s="139"/>
      <c r="E11" s="139"/>
      <c r="F11" s="139"/>
      <c r="G11" s="139"/>
      <c r="H11" s="328" t="str">
        <f>IF(MAX('Seite 1'!$G$34,'Seite 1'!$P$34)=0,"__.__.____",MAX('Seite 1'!$G$34,'Seite 1'!$P$34))</f>
        <v>__.__.____</v>
      </c>
      <c r="I11" s="257"/>
      <c r="J11" s="329" t="s">
        <v>87</v>
      </c>
      <c r="K11" s="257"/>
      <c r="L11" s="329" t="s">
        <v>87</v>
      </c>
      <c r="M11" s="257"/>
      <c r="N11" s="329" t="s">
        <v>87</v>
      </c>
      <c r="O11" s="257"/>
      <c r="P11" s="329" t="s">
        <v>87</v>
      </c>
      <c r="Q11" s="257"/>
      <c r="R11" s="330" t="s">
        <v>62</v>
      </c>
      <c r="S11" s="258"/>
    </row>
    <row r="12" spans="1:19" ht="15" customHeight="1" x14ac:dyDescent="0.2">
      <c r="A12" s="256"/>
      <c r="G12" s="139"/>
      <c r="H12" s="331"/>
      <c r="I12" s="259"/>
      <c r="J12" s="254" t="str">
        <f>IF('Seite 1'!V9="","____",'Seite 1'!V9)</f>
        <v>____</v>
      </c>
      <c r="K12" s="259"/>
      <c r="L12" s="254" t="str">
        <f>IF('Seite 1'!W9="","____",'Seite 1'!W9)</f>
        <v>____</v>
      </c>
      <c r="M12" s="259"/>
      <c r="N12" s="254" t="str">
        <f>IF('Seite 1'!X9="","____",'Seite 1'!X9)</f>
        <v>____</v>
      </c>
      <c r="O12" s="259"/>
      <c r="P12" s="254" t="str">
        <f>IF('Seite 1'!Y9="","____",'Seite 1'!Y9)</f>
        <v>____</v>
      </c>
      <c r="Q12" s="259"/>
      <c r="R12" s="331"/>
      <c r="S12" s="258"/>
    </row>
    <row r="13" spans="1:19" ht="5.0999999999999996" customHeight="1" x14ac:dyDescent="0.2">
      <c r="A13" s="256"/>
      <c r="G13" s="139"/>
      <c r="H13" s="187"/>
      <c r="I13" s="259"/>
      <c r="J13" s="152"/>
      <c r="K13" s="259"/>
      <c r="L13" s="152"/>
      <c r="M13" s="259"/>
      <c r="N13" s="152"/>
      <c r="O13" s="259"/>
      <c r="P13" s="260"/>
      <c r="Q13" s="259"/>
      <c r="R13" s="259"/>
      <c r="S13" s="258"/>
    </row>
    <row r="14" spans="1:19" ht="15" customHeight="1" x14ac:dyDescent="0.2">
      <c r="A14" s="256"/>
      <c r="C14" s="137"/>
      <c r="D14" s="137"/>
      <c r="E14" s="137"/>
      <c r="F14" s="137"/>
      <c r="G14" s="139"/>
      <c r="H14" s="261" t="s">
        <v>9</v>
      </c>
      <c r="I14" s="139"/>
      <c r="J14" s="261" t="s">
        <v>9</v>
      </c>
      <c r="K14" s="139"/>
      <c r="L14" s="261" t="s">
        <v>9</v>
      </c>
      <c r="M14" s="139"/>
      <c r="N14" s="261" t="s">
        <v>9</v>
      </c>
      <c r="O14" s="139"/>
      <c r="P14" s="261" t="s">
        <v>9</v>
      </c>
      <c r="Q14" s="139"/>
      <c r="R14" s="261" t="s">
        <v>9</v>
      </c>
      <c r="S14" s="258"/>
    </row>
    <row r="15" spans="1:19" ht="18" customHeight="1" x14ac:dyDescent="0.2">
      <c r="A15" s="141" t="str">
        <f>'Seite 2 ZN'!A15</f>
        <v>1.</v>
      </c>
      <c r="B15" s="88" t="str">
        <f>'Seite 2 ZN'!B15</f>
        <v>Aufwandsentschädigung</v>
      </c>
      <c r="C15" s="88"/>
      <c r="D15" s="88"/>
      <c r="E15" s="88"/>
      <c r="F15" s="88"/>
      <c r="G15" s="139"/>
      <c r="H15" s="350"/>
      <c r="I15" s="320"/>
      <c r="J15" s="350"/>
      <c r="K15" s="320"/>
      <c r="L15" s="350"/>
      <c r="M15" s="320"/>
      <c r="N15" s="350"/>
      <c r="O15" s="320"/>
      <c r="P15" s="352">
        <f>IF(OR('Seite 1'!$P$36="",'Seite 1'!$P$38=""),0,IF(YEAR('Seite 1'!$P$36)=YEAR('Seite 1'!$P$38),'Seite 2 ZN'!J15,0))</f>
        <v>0</v>
      </c>
      <c r="Q15" s="320"/>
      <c r="R15" s="321">
        <f>SUMPRODUCT(($J$12:$P$12&lt;&gt;"____")*(ROUND(J15:P15,2)))</f>
        <v>0</v>
      </c>
      <c r="S15" s="258"/>
    </row>
    <row r="16" spans="1:19" ht="5.0999999999999996" customHeight="1" x14ac:dyDescent="0.2">
      <c r="A16" s="353"/>
      <c r="B16" s="349"/>
      <c r="C16" s="137"/>
      <c r="D16" s="137"/>
      <c r="E16" s="137"/>
      <c r="F16" s="137"/>
      <c r="G16" s="137"/>
      <c r="H16" s="137"/>
      <c r="I16" s="137"/>
      <c r="J16" s="137"/>
      <c r="K16" s="137"/>
      <c r="L16" s="137"/>
      <c r="M16" s="137"/>
      <c r="N16" s="137"/>
      <c r="O16" s="137"/>
      <c r="P16" s="137"/>
      <c r="Q16" s="137"/>
      <c r="R16" s="137"/>
      <c r="S16" s="258"/>
    </row>
    <row r="17" spans="1:19" ht="18" customHeight="1" x14ac:dyDescent="0.2">
      <c r="A17" s="141" t="str">
        <f>'Seite 2 ZN'!A17</f>
        <v>2.</v>
      </c>
      <c r="B17" s="88" t="str">
        <f>'Seite 2 ZN'!B17</f>
        <v>Pauschale für Sach- und Verwaltungsausgaben</v>
      </c>
      <c r="C17" s="88"/>
      <c r="D17" s="88"/>
      <c r="E17" s="88"/>
      <c r="F17" s="88"/>
      <c r="G17" s="139"/>
      <c r="H17" s="350"/>
      <c r="I17" s="320"/>
      <c r="J17" s="350"/>
      <c r="K17" s="320"/>
      <c r="L17" s="350"/>
      <c r="M17" s="320"/>
      <c r="N17" s="350"/>
      <c r="O17" s="320"/>
      <c r="P17" s="352">
        <f>IF(OR('Seite 1'!$P$36="",'Seite 1'!$P$38=""),0,IF(YEAR('Seite 1'!$P$36)=YEAR('Seite 1'!$P$38),'Seite 2 ZN'!J17,0))</f>
        <v>0</v>
      </c>
      <c r="Q17" s="320"/>
      <c r="R17" s="321">
        <f>SUMPRODUCT(($J$12:$P$12&lt;&gt;"____")*(ROUND(J17:P17,2)))</f>
        <v>0</v>
      </c>
      <c r="S17" s="258"/>
    </row>
    <row r="18" spans="1:19" ht="5.0999999999999996" customHeight="1" x14ac:dyDescent="0.2">
      <c r="A18" s="140"/>
      <c r="B18" s="137"/>
      <c r="C18" s="137"/>
      <c r="D18" s="137"/>
      <c r="E18" s="137"/>
      <c r="F18" s="137"/>
      <c r="G18" s="139"/>
      <c r="H18" s="320"/>
      <c r="I18" s="320"/>
      <c r="J18" s="320"/>
      <c r="K18" s="320"/>
      <c r="L18" s="320"/>
      <c r="M18" s="320"/>
      <c r="N18" s="320"/>
      <c r="O18" s="320"/>
      <c r="P18" s="320"/>
      <c r="Q18" s="320"/>
      <c r="R18" s="322"/>
      <c r="S18" s="258"/>
    </row>
    <row r="19" spans="1:19" ht="18" customHeight="1" x14ac:dyDescent="0.2">
      <c r="A19" s="142" t="str">
        <f>'Seite 2 ZN'!A19</f>
        <v>Gesamtsumme der zuwendungsfähigen Ausgaben</v>
      </c>
      <c r="B19" s="128"/>
      <c r="C19" s="137"/>
      <c r="D19" s="137"/>
      <c r="E19" s="137"/>
      <c r="F19" s="137"/>
      <c r="G19" s="139"/>
      <c r="H19" s="317">
        <f>ROUND(H15,2)+ROUND(H17,2)</f>
        <v>0</v>
      </c>
      <c r="I19" s="320"/>
      <c r="J19" s="317">
        <f>ROUND(J15,2)+ROUND(J17,2)</f>
        <v>0</v>
      </c>
      <c r="K19" s="320"/>
      <c r="L19" s="317">
        <f>ROUND(L15,2)+ROUND(L17,2)</f>
        <v>0</v>
      </c>
      <c r="M19" s="320"/>
      <c r="N19" s="317">
        <f>ROUND(N15,2)+ROUND(N17,2)</f>
        <v>0</v>
      </c>
      <c r="O19" s="320"/>
      <c r="P19" s="343">
        <f>IF(OR('Seite 1'!$P$36="",'Seite 1'!$P$38=""),0,IF(YEAR('Seite 1'!$P$36)=YEAR('Seite 1'!$P$38),'Seite 2 ZN'!J19,0))</f>
        <v>0</v>
      </c>
      <c r="Q19" s="320"/>
      <c r="R19" s="321">
        <f>SUMPRODUCT(($J$12:$P$12&lt;&gt;"____")*(ROUND(J19:P19,2)))</f>
        <v>0</v>
      </c>
      <c r="S19" s="258"/>
    </row>
    <row r="20" spans="1:19" ht="5.0999999999999996" customHeight="1" x14ac:dyDescent="0.2">
      <c r="A20" s="282"/>
      <c r="B20" s="262"/>
      <c r="C20" s="262"/>
      <c r="D20" s="262"/>
      <c r="E20" s="262"/>
      <c r="F20" s="262"/>
      <c r="G20" s="262"/>
      <c r="H20" s="323"/>
      <c r="I20" s="323"/>
      <c r="J20" s="323"/>
      <c r="K20" s="323"/>
      <c r="L20" s="323"/>
      <c r="M20" s="323"/>
      <c r="N20" s="323"/>
      <c r="O20" s="323"/>
      <c r="P20" s="323"/>
      <c r="Q20" s="323"/>
      <c r="R20" s="324"/>
      <c r="S20" s="263"/>
    </row>
    <row r="21" spans="1:19" ht="12" customHeight="1" x14ac:dyDescent="0.2">
      <c r="A21" s="264"/>
      <c r="B21" s="137"/>
      <c r="C21" s="137"/>
      <c r="D21" s="137"/>
      <c r="E21" s="137"/>
      <c r="F21" s="137"/>
    </row>
    <row r="22" spans="1:19" ht="15" customHeight="1" x14ac:dyDescent="0.2">
      <c r="A22" s="251" t="s">
        <v>89</v>
      </c>
      <c r="B22" s="135"/>
      <c r="C22" s="135"/>
      <c r="D22" s="135"/>
      <c r="E22" s="135"/>
      <c r="F22" s="135"/>
      <c r="G22" s="135"/>
      <c r="H22" s="135"/>
      <c r="I22" s="135"/>
      <c r="J22" s="135"/>
      <c r="K22" s="135"/>
      <c r="L22" s="135"/>
      <c r="M22" s="135"/>
      <c r="N22" s="135"/>
      <c r="O22" s="135"/>
      <c r="P22" s="135"/>
      <c r="Q22" s="135"/>
      <c r="R22" s="135"/>
      <c r="S22" s="136"/>
    </row>
    <row r="23" spans="1:19" ht="5.0999999999999996" customHeight="1" x14ac:dyDescent="0.2">
      <c r="A23" s="274"/>
      <c r="S23" s="272"/>
    </row>
    <row r="24" spans="1:19" ht="15" customHeight="1" x14ac:dyDescent="0.2">
      <c r="A24" s="265"/>
      <c r="B24" s="137"/>
      <c r="C24" s="137"/>
      <c r="D24" s="137"/>
      <c r="E24" s="137"/>
      <c r="F24" s="137"/>
      <c r="G24" s="137"/>
      <c r="H24" s="273" t="str">
        <f>$H$10</f>
        <v>Bescheid vom</v>
      </c>
      <c r="I24" s="257"/>
      <c r="J24" s="253" t="str">
        <f>$J$10</f>
        <v>Abrechnung für</v>
      </c>
      <c r="K24" s="257"/>
      <c r="L24" s="253" t="str">
        <f>$L$10</f>
        <v>Abrechnung für</v>
      </c>
      <c r="M24" s="257"/>
      <c r="N24" s="253" t="str">
        <f>$N$10</f>
        <v>Abrechnung für</v>
      </c>
      <c r="O24" s="257"/>
      <c r="P24" s="253" t="str">
        <f>$P$10</f>
        <v>Abrechnung für</v>
      </c>
      <c r="Q24" s="257"/>
      <c r="R24" s="273" t="s">
        <v>61</v>
      </c>
      <c r="S24" s="271"/>
    </row>
    <row r="25" spans="1:19" ht="15" customHeight="1" x14ac:dyDescent="0.2">
      <c r="A25" s="265"/>
      <c r="B25" s="137"/>
      <c r="C25" s="137"/>
      <c r="D25" s="137"/>
      <c r="E25" s="137"/>
      <c r="F25" s="137"/>
      <c r="G25" s="137"/>
      <c r="H25" s="328" t="str">
        <f>$H$11</f>
        <v>__.__.____</v>
      </c>
      <c r="I25" s="257"/>
      <c r="J25" s="329" t="str">
        <f>$J$11</f>
        <v>Haushaltsjahr</v>
      </c>
      <c r="K25" s="257"/>
      <c r="L25" s="329" t="str">
        <f>$L$11</f>
        <v>Haushaltsjahr</v>
      </c>
      <c r="M25" s="257"/>
      <c r="N25" s="329" t="str">
        <f>$N$11</f>
        <v>Haushaltsjahr</v>
      </c>
      <c r="O25" s="257"/>
      <c r="P25" s="329" t="str">
        <f>$P$11</f>
        <v>Haushaltsjahr</v>
      </c>
      <c r="Q25" s="257"/>
      <c r="R25" s="330" t="s">
        <v>62</v>
      </c>
      <c r="S25" s="266"/>
    </row>
    <row r="26" spans="1:19" ht="15" customHeight="1" x14ac:dyDescent="0.2">
      <c r="A26" s="265"/>
      <c r="B26" s="137"/>
      <c r="C26" s="137"/>
      <c r="D26" s="137"/>
      <c r="E26" s="137"/>
      <c r="F26" s="137"/>
      <c r="G26" s="137"/>
      <c r="H26" s="331"/>
      <c r="I26" s="259"/>
      <c r="J26" s="254" t="str">
        <f>$J$12</f>
        <v>____</v>
      </c>
      <c r="K26" s="259"/>
      <c r="L26" s="254" t="str">
        <f>$L$12</f>
        <v>____</v>
      </c>
      <c r="M26" s="259"/>
      <c r="N26" s="254" t="str">
        <f>$N$12</f>
        <v>____</v>
      </c>
      <c r="O26" s="259"/>
      <c r="P26" s="254" t="str">
        <f>$P$12</f>
        <v>____</v>
      </c>
      <c r="Q26" s="259"/>
      <c r="R26" s="331"/>
      <c r="S26" s="266"/>
    </row>
    <row r="27" spans="1:19" ht="5.0999999999999996" customHeight="1" x14ac:dyDescent="0.2">
      <c r="A27" s="265"/>
      <c r="B27" s="137"/>
      <c r="C27" s="137"/>
      <c r="D27" s="137"/>
      <c r="E27" s="137"/>
      <c r="F27" s="137"/>
      <c r="G27" s="137"/>
      <c r="H27" s="187"/>
      <c r="I27" s="259"/>
      <c r="J27" s="152"/>
      <c r="K27" s="259"/>
      <c r="L27" s="152"/>
      <c r="M27" s="259"/>
      <c r="N27" s="152"/>
      <c r="O27" s="259"/>
      <c r="P27" s="260"/>
      <c r="Q27" s="259"/>
      <c r="R27" s="259"/>
      <c r="S27" s="266"/>
    </row>
    <row r="28" spans="1:19" ht="15" customHeight="1" x14ac:dyDescent="0.2">
      <c r="A28" s="256"/>
      <c r="C28" s="137"/>
      <c r="D28" s="137"/>
      <c r="E28" s="137"/>
      <c r="F28" s="137"/>
      <c r="G28" s="137"/>
      <c r="H28" s="261" t="s">
        <v>9</v>
      </c>
      <c r="I28" s="139"/>
      <c r="J28" s="261" t="s">
        <v>9</v>
      </c>
      <c r="K28" s="139"/>
      <c r="L28" s="261" t="s">
        <v>9</v>
      </c>
      <c r="M28" s="139"/>
      <c r="N28" s="261" t="s">
        <v>9</v>
      </c>
      <c r="O28" s="139"/>
      <c r="P28" s="261" t="s">
        <v>9</v>
      </c>
      <c r="Q28" s="139"/>
      <c r="R28" s="261" t="s">
        <v>9</v>
      </c>
      <c r="S28" s="266"/>
    </row>
    <row r="29" spans="1:19" ht="5.0999999999999996" customHeight="1" x14ac:dyDescent="0.2">
      <c r="A29" s="141"/>
      <c r="B29" s="88"/>
      <c r="C29" s="88"/>
      <c r="D29" s="88"/>
      <c r="E29" s="88"/>
      <c r="F29" s="88"/>
      <c r="G29" s="139"/>
      <c r="H29" s="325"/>
      <c r="I29" s="320"/>
      <c r="J29" s="325"/>
      <c r="K29" s="320"/>
      <c r="L29" s="325"/>
      <c r="M29" s="320"/>
      <c r="N29" s="325"/>
      <c r="O29" s="320"/>
      <c r="P29" s="325"/>
      <c r="Q29" s="320"/>
      <c r="R29" s="320"/>
      <c r="S29" s="258"/>
    </row>
    <row r="30" spans="1:19" ht="18" customHeight="1" x14ac:dyDescent="0.2">
      <c r="A30" s="141" t="str">
        <f>'Seite 2 ZN'!A30</f>
        <v>3.</v>
      </c>
      <c r="B30" s="88" t="str">
        <f>'Seite 2 ZN'!B30</f>
        <v>Private Mittel (Einnahmen)</v>
      </c>
      <c r="C30" s="137"/>
      <c r="D30" s="137"/>
      <c r="E30" s="137"/>
      <c r="F30" s="137"/>
      <c r="G30" s="139"/>
      <c r="H30" s="364"/>
      <c r="I30" s="320"/>
      <c r="J30" s="364"/>
      <c r="K30" s="320"/>
      <c r="L30" s="364"/>
      <c r="M30" s="320"/>
      <c r="N30" s="364"/>
      <c r="O30" s="320"/>
      <c r="P30" s="352">
        <f>IF(OR('Seite 1'!$P$36="",'Seite 1'!$P$38=""),0,IF(YEAR('Seite 1'!$P$36)=YEAR('Seite 1'!$P$38),'Seite 2 ZN'!J30,0))</f>
        <v>0</v>
      </c>
      <c r="Q30" s="320"/>
      <c r="R30" s="321">
        <f>SUMPRODUCT(($J$12:$P$12&lt;&gt;"____")*(ROUND(J30:P30,2)))</f>
        <v>0</v>
      </c>
      <c r="S30" s="258"/>
    </row>
    <row r="31" spans="1:19" ht="5.0999999999999996" customHeight="1" x14ac:dyDescent="0.2">
      <c r="A31" s="141"/>
      <c r="B31" s="88"/>
      <c r="C31" s="88"/>
      <c r="D31" s="88"/>
      <c r="E31" s="88"/>
      <c r="F31" s="88"/>
      <c r="G31" s="139"/>
      <c r="H31" s="325"/>
      <c r="I31" s="320"/>
      <c r="J31" s="325"/>
      <c r="K31" s="320"/>
      <c r="L31" s="325"/>
      <c r="M31" s="320"/>
      <c r="N31" s="325"/>
      <c r="O31" s="320"/>
      <c r="P31" s="325"/>
      <c r="Q31" s="320"/>
      <c r="R31" s="320"/>
      <c r="S31" s="258"/>
    </row>
    <row r="32" spans="1:19" ht="18" customHeight="1" x14ac:dyDescent="0.2">
      <c r="A32" s="141" t="str">
        <f>'Seite 2 ZN'!A32</f>
        <v>4.</v>
      </c>
      <c r="B32" s="88" t="str">
        <f>'Seite 2 ZN'!B32</f>
        <v>bewilligte/ausgezahlte Mittel (abzgl. Rückzahlungen)</v>
      </c>
      <c r="C32" s="137"/>
      <c r="D32" s="137"/>
      <c r="E32" s="137"/>
      <c r="F32" s="137"/>
      <c r="G32" s="139"/>
      <c r="H32" s="332"/>
      <c r="I32" s="320"/>
      <c r="J32" s="332"/>
      <c r="K32" s="320"/>
      <c r="L32" s="332"/>
      <c r="M32" s="320"/>
      <c r="N32" s="332"/>
      <c r="O32" s="320"/>
      <c r="P32" s="343">
        <f>IF(OR('Seite 1'!$P$36="",'Seite 1'!$P$38=""),0,IF(YEAR('Seite 1'!$P$36)=YEAR('Seite 1'!$P$38),'Seite 2 ZN'!J32,0))</f>
        <v>0</v>
      </c>
      <c r="Q32" s="320"/>
      <c r="R32" s="321">
        <f>SUMPRODUCT(($J$12:$P$12&lt;&gt;"____")*(ROUND(J32:P32,2)))</f>
        <v>0</v>
      </c>
      <c r="S32" s="258"/>
    </row>
    <row r="33" spans="1:19" ht="5.0999999999999996" customHeight="1" x14ac:dyDescent="0.2">
      <c r="A33" s="141"/>
      <c r="B33" s="128"/>
      <c r="C33" s="128"/>
      <c r="D33" s="128"/>
      <c r="E33" s="128"/>
      <c r="F33" s="128"/>
      <c r="G33" s="139"/>
      <c r="H33" s="325"/>
      <c r="I33" s="320"/>
      <c r="J33" s="325"/>
      <c r="K33" s="320"/>
      <c r="L33" s="325"/>
      <c r="M33" s="320"/>
      <c r="N33" s="325"/>
      <c r="O33" s="320"/>
      <c r="P33" s="325"/>
      <c r="Q33" s="320"/>
      <c r="R33" s="320"/>
      <c r="S33" s="258"/>
    </row>
    <row r="34" spans="1:19" ht="18" customHeight="1" x14ac:dyDescent="0.2">
      <c r="A34" s="142" t="str">
        <f>'Seite 2 ZN'!A34</f>
        <v>Gesamtsumme der Finanzierung</v>
      </c>
      <c r="B34" s="128"/>
      <c r="C34" s="128"/>
      <c r="D34" s="128"/>
      <c r="E34" s="128"/>
      <c r="F34" s="128"/>
      <c r="G34" s="139"/>
      <c r="H34" s="317">
        <f>ROUND(H30,2)+ROUND(H32,2)</f>
        <v>0</v>
      </c>
      <c r="I34" s="320"/>
      <c r="J34" s="317">
        <f>ROUND(J30,2)+ROUND(J32,2)</f>
        <v>0</v>
      </c>
      <c r="K34" s="320"/>
      <c r="L34" s="317">
        <f>ROUND(L30,2)+ROUND(L32,2)</f>
        <v>0</v>
      </c>
      <c r="M34" s="320"/>
      <c r="N34" s="317">
        <f>ROUND(N30,2)+ROUND(N32,2)</f>
        <v>0</v>
      </c>
      <c r="O34" s="320"/>
      <c r="P34" s="316">
        <f>IF(OR('Seite 1'!$P$36="",'Seite 1'!$P$38=""),0,IF(YEAR('Seite 1'!$P$36)=YEAR('Seite 1'!$P$38),'Seite 2 ZN'!J34,0))</f>
        <v>0</v>
      </c>
      <c r="Q34" s="320"/>
      <c r="R34" s="321">
        <f>SUMPRODUCT(($J$12:$P$12&lt;&gt;"____")*(ROUND(J34:P34,2)))</f>
        <v>0</v>
      </c>
      <c r="S34" s="258"/>
    </row>
    <row r="35" spans="1:19" ht="5.0999999999999996" customHeight="1" x14ac:dyDescent="0.2">
      <c r="A35" s="267"/>
      <c r="B35" s="268"/>
      <c r="C35" s="268"/>
      <c r="D35" s="268"/>
      <c r="E35" s="268"/>
      <c r="F35" s="268"/>
      <c r="G35" s="262"/>
      <c r="H35" s="262"/>
      <c r="I35" s="262"/>
      <c r="J35" s="262"/>
      <c r="K35" s="262"/>
      <c r="L35" s="262"/>
      <c r="M35" s="262"/>
      <c r="N35" s="262"/>
      <c r="O35" s="262"/>
      <c r="P35" s="262"/>
      <c r="Q35" s="262"/>
      <c r="R35" s="262"/>
      <c r="S35" s="263"/>
    </row>
    <row r="36" spans="1:19" ht="12" customHeight="1" x14ac:dyDescent="0.2">
      <c r="A36" s="130"/>
      <c r="B36" s="131"/>
      <c r="C36" s="131"/>
      <c r="D36" s="131"/>
      <c r="E36" s="131"/>
      <c r="F36" s="131"/>
    </row>
    <row r="37" spans="1:19" ht="15" customHeight="1" x14ac:dyDescent="0.2">
      <c r="A37" s="251" t="s">
        <v>65</v>
      </c>
      <c r="B37" s="135"/>
      <c r="C37" s="135"/>
      <c r="D37" s="135"/>
      <c r="E37" s="135"/>
      <c r="F37" s="135"/>
      <c r="G37" s="135"/>
      <c r="H37" s="135"/>
      <c r="I37" s="135"/>
      <c r="J37" s="135"/>
      <c r="K37" s="135"/>
      <c r="L37" s="135"/>
      <c r="M37" s="135"/>
      <c r="N37" s="135"/>
      <c r="O37" s="135"/>
      <c r="P37" s="135"/>
      <c r="Q37" s="135"/>
      <c r="R37" s="135"/>
      <c r="S37" s="136"/>
    </row>
    <row r="38" spans="1:19" ht="5.0999999999999996" customHeight="1" x14ac:dyDescent="0.2">
      <c r="A38" s="278"/>
      <c r="B38" s="279"/>
      <c r="C38" s="279"/>
      <c r="D38" s="279"/>
      <c r="E38" s="279"/>
      <c r="F38" s="279"/>
      <c r="G38" s="280"/>
      <c r="H38" s="280"/>
      <c r="I38" s="280"/>
      <c r="J38" s="280"/>
      <c r="K38" s="280"/>
      <c r="L38" s="280"/>
      <c r="M38" s="280"/>
      <c r="N38" s="280"/>
      <c r="O38" s="280"/>
      <c r="P38" s="280"/>
      <c r="Q38" s="280"/>
      <c r="R38" s="280"/>
      <c r="S38" s="272"/>
    </row>
    <row r="39" spans="1:19" ht="18" customHeight="1" x14ac:dyDescent="0.2">
      <c r="A39" s="281"/>
      <c r="B39" s="89" t="s">
        <v>66</v>
      </c>
      <c r="C39" s="131"/>
      <c r="D39" s="131"/>
      <c r="E39" s="131"/>
      <c r="F39" s="131"/>
      <c r="G39" s="139"/>
      <c r="H39" s="333">
        <f>H19-H34</f>
        <v>0</v>
      </c>
      <c r="I39" s="139"/>
      <c r="J39" s="139"/>
      <c r="K39" s="139"/>
      <c r="L39" s="139"/>
      <c r="M39" s="139"/>
      <c r="N39" s="139"/>
      <c r="O39" s="139"/>
      <c r="P39" s="139"/>
      <c r="Q39" s="139"/>
      <c r="R39" s="139"/>
      <c r="S39" s="258"/>
    </row>
    <row r="40" spans="1:19" ht="5.0999999999999996" customHeight="1" x14ac:dyDescent="0.2">
      <c r="A40" s="267"/>
      <c r="B40" s="268"/>
      <c r="C40" s="268"/>
      <c r="D40" s="268"/>
      <c r="E40" s="268"/>
      <c r="F40" s="268"/>
      <c r="G40" s="262"/>
      <c r="H40" s="262"/>
      <c r="I40" s="262"/>
      <c r="J40" s="262"/>
      <c r="K40" s="262"/>
      <c r="L40" s="262"/>
      <c r="M40" s="262"/>
      <c r="N40" s="262"/>
      <c r="O40" s="262"/>
      <c r="P40" s="262"/>
      <c r="Q40" s="262"/>
      <c r="R40" s="262"/>
      <c r="S40" s="263"/>
    </row>
    <row r="41" spans="1:19" ht="12" customHeight="1" x14ac:dyDescent="0.2">
      <c r="F41" s="275"/>
      <c r="H41" s="190"/>
      <c r="J41" s="190"/>
      <c r="L41" s="190"/>
      <c r="N41" s="190"/>
      <c r="P41" s="190"/>
      <c r="R41" s="190"/>
    </row>
    <row r="42" spans="1:19" ht="12" customHeight="1" x14ac:dyDescent="0.2">
      <c r="F42" s="275"/>
      <c r="H42" s="190"/>
      <c r="J42" s="190"/>
      <c r="L42" s="190"/>
      <c r="N42" s="190"/>
      <c r="P42" s="190"/>
      <c r="R42" s="190"/>
    </row>
    <row r="43" spans="1:19" ht="12" customHeight="1" x14ac:dyDescent="0.2">
      <c r="F43" s="275"/>
      <c r="H43" s="190"/>
      <c r="J43" s="190"/>
      <c r="L43" s="190"/>
      <c r="N43" s="190"/>
      <c r="P43" s="190"/>
      <c r="R43" s="190"/>
    </row>
    <row r="44" spans="1:19" ht="12" customHeight="1" x14ac:dyDescent="0.2">
      <c r="F44" s="275"/>
      <c r="H44" s="190"/>
      <c r="J44" s="190"/>
      <c r="L44" s="190"/>
      <c r="N44" s="190"/>
      <c r="P44" s="190"/>
      <c r="R44" s="190"/>
    </row>
    <row r="45" spans="1:19" s="19" customFormat="1" ht="12" customHeight="1" x14ac:dyDescent="0.2">
      <c r="A45" s="462"/>
      <c r="B45" s="462"/>
      <c r="C45" s="462"/>
      <c r="D45" s="462"/>
      <c r="E45" s="462"/>
      <c r="F45" s="462"/>
      <c r="J45" s="471"/>
      <c r="K45" s="471"/>
      <c r="L45" s="471"/>
      <c r="M45" s="471"/>
      <c r="N45" s="471"/>
      <c r="O45" s="471"/>
      <c r="P45" s="471"/>
      <c r="Q45" s="138"/>
    </row>
    <row r="46" spans="1:19" s="19" customFormat="1" ht="12" customHeight="1" x14ac:dyDescent="0.2">
      <c r="A46" s="463"/>
      <c r="B46" s="463"/>
      <c r="C46" s="463"/>
      <c r="D46" s="463"/>
      <c r="E46" s="464">
        <f ca="1">IF('Seite 1'!$O$17="","",'Seite 1'!$O$17)</f>
        <v>44922</v>
      </c>
      <c r="F46" s="464"/>
      <c r="J46" s="461"/>
      <c r="K46" s="461"/>
      <c r="L46" s="461"/>
      <c r="M46" s="461"/>
      <c r="N46" s="461"/>
      <c r="O46" s="461"/>
      <c r="P46" s="461"/>
      <c r="Q46" s="138"/>
    </row>
    <row r="47" spans="1:19" s="22" customFormat="1" ht="12" customHeight="1" x14ac:dyDescent="0.2">
      <c r="A47" s="170" t="s">
        <v>0</v>
      </c>
      <c r="B47" s="18"/>
      <c r="C47" s="18"/>
      <c r="D47" s="18"/>
      <c r="E47" s="18"/>
      <c r="J47" s="20" t="s">
        <v>21</v>
      </c>
      <c r="L47" s="269"/>
      <c r="N47" s="269"/>
    </row>
    <row r="48" spans="1:19" s="22" customFormat="1" ht="12" customHeight="1" x14ac:dyDescent="0.2">
      <c r="A48" s="18"/>
      <c r="B48" s="18"/>
      <c r="C48" s="18"/>
      <c r="D48" s="18"/>
      <c r="E48" s="18"/>
      <c r="F48" s="18"/>
      <c r="J48" s="170" t="s">
        <v>63</v>
      </c>
      <c r="L48" s="18"/>
      <c r="N48" s="18"/>
    </row>
    <row r="49" spans="1:19" s="22" customFormat="1" ht="12" customHeight="1" x14ac:dyDescent="0.2">
      <c r="A49" s="18"/>
      <c r="B49" s="18"/>
      <c r="C49" s="18"/>
      <c r="D49" s="18"/>
      <c r="E49" s="18"/>
      <c r="F49" s="18"/>
      <c r="J49" s="170"/>
      <c r="L49" s="18"/>
      <c r="N49" s="18"/>
    </row>
    <row r="50" spans="1:19" s="22" customFormat="1" ht="12" customHeight="1" x14ac:dyDescent="0.2">
      <c r="A50" s="18"/>
      <c r="B50" s="18"/>
      <c r="C50" s="18"/>
      <c r="D50" s="18"/>
      <c r="E50" s="18"/>
      <c r="F50" s="18"/>
      <c r="J50" s="170"/>
      <c r="L50" s="18"/>
      <c r="N50" s="18"/>
    </row>
    <row r="51" spans="1:19" s="29" customFormat="1" ht="5.0999999999999996" customHeight="1" x14ac:dyDescent="0.2">
      <c r="A51" s="44"/>
      <c r="B51" s="43"/>
      <c r="C51" s="31"/>
      <c r="D51" s="31"/>
      <c r="E51" s="31"/>
      <c r="F51" s="31"/>
      <c r="S51" s="32"/>
    </row>
    <row r="52" spans="1:19" s="3" customFormat="1" ht="12" customHeight="1" x14ac:dyDescent="0.2">
      <c r="A52" s="8" t="s">
        <v>7</v>
      </c>
      <c r="B52" s="9" t="s">
        <v>64</v>
      </c>
      <c r="C52" s="169"/>
      <c r="D52" s="169"/>
      <c r="E52" s="169"/>
      <c r="F52" s="169"/>
      <c r="G52" s="26"/>
      <c r="H52" s="26"/>
      <c r="I52" s="26"/>
      <c r="J52" s="26"/>
      <c r="K52" s="26"/>
      <c r="L52" s="26"/>
      <c r="M52" s="26"/>
      <c r="N52" s="26"/>
      <c r="O52" s="26"/>
      <c r="P52" s="26"/>
      <c r="Q52" s="26"/>
      <c r="R52" s="26"/>
      <c r="S52" s="26"/>
    </row>
    <row r="53" spans="1:19" s="3" customFormat="1" ht="5.0999999999999996" customHeight="1" x14ac:dyDescent="0.2">
      <c r="A53" s="8"/>
      <c r="B53" s="169"/>
      <c r="C53" s="169"/>
      <c r="D53" s="169"/>
      <c r="E53" s="169"/>
      <c r="F53" s="169"/>
      <c r="G53" s="26"/>
      <c r="H53" s="26"/>
      <c r="I53" s="26"/>
      <c r="J53" s="26"/>
      <c r="K53" s="26"/>
      <c r="L53" s="26"/>
      <c r="M53" s="26"/>
      <c r="N53" s="26"/>
      <c r="O53" s="26"/>
      <c r="P53" s="26"/>
      <c r="Q53" s="26"/>
      <c r="R53" s="26"/>
      <c r="S53" s="26"/>
    </row>
    <row r="54" spans="1:19" s="129" customFormat="1" ht="12" customHeight="1" x14ac:dyDescent="0.2">
      <c r="A54" s="132" t="str">
        <f>'Seite 1'!$A$65</f>
        <v>VWN ÖGB - Förderung von Gemeinwohlarbeit</v>
      </c>
    </row>
    <row r="55" spans="1:19" s="129" customFormat="1" ht="12" customHeight="1" x14ac:dyDescent="0.2">
      <c r="A55" s="132" t="str">
        <f>'Seite 1'!$A$66</f>
        <v>Formularversion: V 2.0 vom 02.01.23 - öffentlich -</v>
      </c>
    </row>
  </sheetData>
  <sheetProtection password="EF62" sheet="1" objects="1" scenarios="1" autoFilter="0"/>
  <mergeCells count="10">
    <mergeCell ref="P4:S4"/>
    <mergeCell ref="P2:S2"/>
    <mergeCell ref="A45:F45"/>
    <mergeCell ref="J45:P45"/>
    <mergeCell ref="A46:D46"/>
    <mergeCell ref="E46:F46"/>
    <mergeCell ref="J46:P46"/>
    <mergeCell ref="P3:S3"/>
    <mergeCell ref="A1:F4"/>
    <mergeCell ref="P1:S1"/>
  </mergeCells>
  <conditionalFormatting sqref="A1:F4">
    <cfRule type="cellIs" dxfId="12" priority="33" stopIfTrue="1" operator="equal">
      <formula>""</formula>
    </cfRule>
  </conditionalFormatting>
  <conditionalFormatting sqref="J10:N19 J24:N34">
    <cfRule type="expression" dxfId="11" priority="5" stopIfTrue="1">
      <formula>J$12="____"</formula>
    </cfRule>
  </conditionalFormatting>
  <conditionalFormatting sqref="P1:S4">
    <cfRule type="cellIs" dxfId="10" priority="38" stopIfTrue="1" operator="equal">
      <formula>0</formula>
    </cfRule>
  </conditionalFormatting>
  <conditionalFormatting sqref="H39">
    <cfRule type="cellIs" dxfId="9" priority="1" stopIfTrue="1" operator="notEqual">
      <formula>0</formula>
    </cfRule>
  </conditionalFormatting>
  <printOptions horizontalCentered="1"/>
  <pageMargins left="0.19685039370078741" right="0.19685039370078741" top="0.59055118110236227" bottom="0.19685039370078741" header="0.19685039370078741" footer="0.19685039370078741"/>
  <pageSetup paperSize="9" scale="85" orientation="landscape" r:id="rId1"/>
  <headerFooter>
    <oddFooter>&amp;C&amp;9&amp;A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Y71"/>
  <sheetViews>
    <sheetView showGridLines="0" zoomScaleNormal="100" workbookViewId="0">
      <selection activeCell="A50" sqref="A50:I50"/>
    </sheetView>
  </sheetViews>
  <sheetFormatPr baseColWidth="10" defaultRowHeight="12.75" customHeight="1" x14ac:dyDescent="0.2"/>
  <cols>
    <col min="1" max="17" width="5.140625" style="88" customWidth="1"/>
    <col min="18" max="18" width="5.140625" style="89" customWidth="1"/>
    <col min="19" max="19" width="0.85546875" style="88" customWidth="1"/>
    <col min="20" max="16384" width="11.42578125" style="88"/>
  </cols>
  <sheetData>
    <row r="1" spans="1:19" ht="15" customHeight="1" x14ac:dyDescent="0.2">
      <c r="A1" s="128"/>
      <c r="N1" s="28" t="s">
        <v>69</v>
      </c>
      <c r="O1" s="465">
        <f>'Seite 1'!$O$18</f>
        <v>0</v>
      </c>
      <c r="P1" s="466"/>
      <c r="Q1" s="466"/>
      <c r="R1" s="466"/>
      <c r="S1" s="481"/>
    </row>
    <row r="2" spans="1:19" ht="15" customHeight="1" x14ac:dyDescent="0.2">
      <c r="A2" s="128"/>
      <c r="N2" s="28" t="s">
        <v>73</v>
      </c>
      <c r="O2" s="465" t="str">
        <f>'Seite 1'!$Z$12</f>
        <v/>
      </c>
      <c r="P2" s="466"/>
      <c r="Q2" s="466"/>
      <c r="R2" s="466"/>
      <c r="S2" s="467"/>
    </row>
    <row r="3" spans="1:19" ht="15" customHeight="1" x14ac:dyDescent="0.2">
      <c r="A3" s="128"/>
      <c r="N3" s="28" t="s">
        <v>72</v>
      </c>
      <c r="O3" s="465" t="str">
        <f>'Seite 1'!$AA$12</f>
        <v/>
      </c>
      <c r="P3" s="466"/>
      <c r="Q3" s="466"/>
      <c r="R3" s="466"/>
      <c r="S3" s="467"/>
    </row>
    <row r="4" spans="1:19" ht="15" customHeight="1" x14ac:dyDescent="0.2">
      <c r="B4" s="128"/>
      <c r="C4" s="128"/>
      <c r="D4" s="128"/>
      <c r="E4" s="128"/>
      <c r="F4" s="128"/>
      <c r="G4" s="128"/>
      <c r="H4" s="128"/>
      <c r="I4" s="128"/>
      <c r="J4" s="128"/>
      <c r="K4" s="128"/>
      <c r="L4" s="128"/>
      <c r="N4" s="127" t="s">
        <v>70</v>
      </c>
      <c r="O4" s="468">
        <f ca="1">'Seite 1'!$O$17</f>
        <v>44922</v>
      </c>
      <c r="P4" s="484"/>
      <c r="Q4" s="484"/>
      <c r="R4" s="484"/>
      <c r="S4" s="485"/>
    </row>
    <row r="5" spans="1:19" ht="12" customHeight="1" x14ac:dyDescent="0.2"/>
    <row r="6" spans="1:19" s="123" customFormat="1" ht="15" customHeight="1" x14ac:dyDescent="0.2">
      <c r="A6" s="126" t="s">
        <v>134</v>
      </c>
      <c r="B6" s="125"/>
      <c r="C6" s="125"/>
      <c r="D6" s="125"/>
      <c r="E6" s="125"/>
      <c r="F6" s="125"/>
      <c r="G6" s="125"/>
      <c r="H6" s="125"/>
      <c r="I6" s="125"/>
      <c r="J6" s="125"/>
      <c r="K6" s="125"/>
      <c r="L6" s="125"/>
      <c r="M6" s="125"/>
      <c r="N6" s="125"/>
      <c r="O6" s="125"/>
      <c r="P6" s="125"/>
      <c r="Q6" s="125"/>
      <c r="R6" s="125"/>
      <c r="S6" s="124"/>
    </row>
    <row r="7" spans="1:19" ht="5.0999999999999996" customHeight="1" x14ac:dyDescent="0.2">
      <c r="A7" s="122"/>
      <c r="B7" s="96"/>
      <c r="C7" s="96"/>
      <c r="D7" s="96"/>
      <c r="E7" s="96"/>
      <c r="F7" s="96"/>
      <c r="G7" s="96"/>
      <c r="H7" s="96"/>
      <c r="I7" s="96"/>
      <c r="J7" s="96"/>
      <c r="K7" s="96"/>
      <c r="L7" s="96"/>
      <c r="M7" s="96"/>
      <c r="N7" s="96"/>
      <c r="O7" s="96"/>
      <c r="P7" s="96"/>
      <c r="Q7" s="96"/>
      <c r="R7" s="121"/>
      <c r="S7" s="120"/>
    </row>
    <row r="8" spans="1:19" ht="18" customHeight="1" x14ac:dyDescent="0.2">
      <c r="A8" s="119" t="s">
        <v>27</v>
      </c>
      <c r="N8" s="117"/>
      <c r="O8" s="117"/>
      <c r="P8" s="117"/>
      <c r="Q8" s="117"/>
      <c r="S8" s="103"/>
    </row>
    <row r="9" spans="1:19" ht="5.0999999999999996" customHeight="1" x14ac:dyDescent="0.2">
      <c r="A9" s="118"/>
      <c r="N9" s="117"/>
      <c r="O9" s="117"/>
      <c r="P9" s="117"/>
      <c r="Q9" s="117"/>
      <c r="R9" s="117"/>
      <c r="S9" s="103"/>
    </row>
    <row r="10" spans="1:19" ht="18" customHeight="1" x14ac:dyDescent="0.2">
      <c r="A10" s="106" t="s">
        <v>22</v>
      </c>
      <c r="B10" s="88" t="s">
        <v>33</v>
      </c>
      <c r="O10" s="89"/>
      <c r="P10" s="108"/>
      <c r="Q10" s="108"/>
      <c r="S10" s="103"/>
    </row>
    <row r="11" spans="1:19" ht="5.0999999999999996" customHeight="1" x14ac:dyDescent="0.2">
      <c r="A11" s="106"/>
      <c r="O11" s="89"/>
      <c r="P11" s="108"/>
      <c r="Q11" s="108"/>
      <c r="S11" s="103"/>
    </row>
    <row r="12" spans="1:19" ht="18" customHeight="1" x14ac:dyDescent="0.2">
      <c r="A12" s="106" t="s">
        <v>22</v>
      </c>
      <c r="B12" s="482" t="s">
        <v>109</v>
      </c>
      <c r="C12" s="482"/>
      <c r="D12" s="482"/>
      <c r="E12" s="482"/>
      <c r="F12" s="482"/>
      <c r="G12" s="482"/>
      <c r="H12" s="482"/>
      <c r="I12" s="482"/>
      <c r="J12" s="482"/>
      <c r="K12" s="482"/>
      <c r="L12" s="482"/>
      <c r="M12" s="482"/>
      <c r="N12" s="482"/>
      <c r="O12" s="482"/>
      <c r="P12" s="482"/>
      <c r="Q12" s="482"/>
      <c r="R12" s="482"/>
      <c r="S12" s="103"/>
    </row>
    <row r="13" spans="1:19" ht="12" customHeight="1" x14ac:dyDescent="0.2">
      <c r="A13" s="106"/>
      <c r="B13" s="482"/>
      <c r="C13" s="482"/>
      <c r="D13" s="482"/>
      <c r="E13" s="482"/>
      <c r="F13" s="482"/>
      <c r="G13" s="482"/>
      <c r="H13" s="482"/>
      <c r="I13" s="482"/>
      <c r="J13" s="482"/>
      <c r="K13" s="482"/>
      <c r="L13" s="482"/>
      <c r="M13" s="482"/>
      <c r="N13" s="482"/>
      <c r="O13" s="482"/>
      <c r="P13" s="482"/>
      <c r="Q13" s="482"/>
      <c r="R13" s="482"/>
      <c r="S13" s="103"/>
    </row>
    <row r="14" spans="1:19" ht="12" customHeight="1" x14ac:dyDescent="0.2">
      <c r="A14" s="106"/>
      <c r="B14" s="482"/>
      <c r="C14" s="482"/>
      <c r="D14" s="482"/>
      <c r="E14" s="482"/>
      <c r="F14" s="482"/>
      <c r="G14" s="482"/>
      <c r="H14" s="482"/>
      <c r="I14" s="482"/>
      <c r="J14" s="482"/>
      <c r="K14" s="482"/>
      <c r="L14" s="482"/>
      <c r="M14" s="482"/>
      <c r="N14" s="482"/>
      <c r="O14" s="482"/>
      <c r="P14" s="482"/>
      <c r="Q14" s="482"/>
      <c r="R14" s="482"/>
      <c r="S14" s="103"/>
    </row>
    <row r="15" spans="1:19" ht="5.0999999999999996" customHeight="1" x14ac:dyDescent="0.2">
      <c r="A15" s="106"/>
      <c r="E15" s="116"/>
      <c r="F15" s="116"/>
      <c r="G15" s="116"/>
      <c r="R15" s="88"/>
      <c r="S15" s="103"/>
    </row>
    <row r="16" spans="1:19" ht="18" customHeight="1" x14ac:dyDescent="0.2">
      <c r="A16" s="106" t="s">
        <v>22</v>
      </c>
      <c r="B16" s="482" t="s">
        <v>110</v>
      </c>
      <c r="C16" s="482"/>
      <c r="D16" s="482"/>
      <c r="E16" s="482"/>
      <c r="F16" s="482"/>
      <c r="G16" s="482"/>
      <c r="H16" s="482"/>
      <c r="I16" s="482"/>
      <c r="J16" s="482"/>
      <c r="K16" s="482"/>
      <c r="L16" s="482"/>
      <c r="M16" s="482"/>
      <c r="N16" s="482"/>
      <c r="O16" s="482"/>
      <c r="P16" s="482"/>
      <c r="Q16" s="482"/>
      <c r="R16" s="482"/>
      <c r="S16" s="103"/>
    </row>
    <row r="17" spans="1:25" ht="12" customHeight="1" x14ac:dyDescent="0.2">
      <c r="A17" s="106"/>
      <c r="B17" s="482"/>
      <c r="C17" s="482"/>
      <c r="D17" s="482"/>
      <c r="E17" s="482"/>
      <c r="F17" s="482"/>
      <c r="G17" s="482"/>
      <c r="H17" s="482"/>
      <c r="I17" s="482"/>
      <c r="J17" s="482"/>
      <c r="K17" s="482"/>
      <c r="L17" s="482"/>
      <c r="M17" s="482"/>
      <c r="N17" s="482"/>
      <c r="O17" s="482"/>
      <c r="P17" s="482"/>
      <c r="Q17" s="482"/>
      <c r="R17" s="482"/>
      <c r="S17" s="103"/>
    </row>
    <row r="18" spans="1:25" ht="5.0999999999999996" customHeight="1" x14ac:dyDescent="0.2">
      <c r="A18" s="106"/>
      <c r="E18" s="116"/>
      <c r="F18" s="116"/>
      <c r="G18" s="116"/>
      <c r="R18" s="88"/>
      <c r="S18" s="103"/>
    </row>
    <row r="19" spans="1:25" ht="18" customHeight="1" x14ac:dyDescent="0.2">
      <c r="A19" s="106" t="s">
        <v>22</v>
      </c>
      <c r="B19" s="88" t="s">
        <v>26</v>
      </c>
      <c r="O19" s="89"/>
      <c r="P19" s="108"/>
      <c r="Q19" s="108"/>
      <c r="S19" s="103"/>
    </row>
    <row r="20" spans="1:25" ht="5.0999999999999996" customHeight="1" x14ac:dyDescent="0.2">
      <c r="A20" s="106"/>
      <c r="O20" s="89"/>
      <c r="P20" s="108"/>
      <c r="Q20" s="108"/>
      <c r="S20" s="103"/>
    </row>
    <row r="21" spans="1:25" ht="18" customHeight="1" x14ac:dyDescent="0.2">
      <c r="A21" s="106" t="s">
        <v>22</v>
      </c>
      <c r="B21" s="88" t="s">
        <v>34</v>
      </c>
      <c r="O21" s="89"/>
      <c r="P21" s="108"/>
      <c r="Q21" s="108"/>
      <c r="S21" s="103"/>
    </row>
    <row r="22" spans="1:25" ht="5.0999999999999996" customHeight="1" x14ac:dyDescent="0.2">
      <c r="A22" s="106"/>
      <c r="B22" s="108"/>
      <c r="C22" s="108"/>
      <c r="D22" s="108"/>
      <c r="E22" s="108"/>
      <c r="F22" s="108"/>
      <c r="G22" s="108"/>
      <c r="H22" s="108"/>
      <c r="I22" s="108"/>
      <c r="J22" s="108"/>
      <c r="K22" s="108"/>
      <c r="L22" s="108"/>
      <c r="M22" s="108"/>
      <c r="N22" s="108"/>
      <c r="O22" s="108"/>
      <c r="P22" s="108"/>
      <c r="Q22" s="108"/>
      <c r="S22" s="103"/>
    </row>
    <row r="23" spans="1:25" s="110" customFormat="1" ht="18" customHeight="1" x14ac:dyDescent="0.2">
      <c r="A23" s="106" t="s">
        <v>22</v>
      </c>
      <c r="B23" s="88" t="s">
        <v>102</v>
      </c>
      <c r="C23" s="88"/>
      <c r="D23" s="88"/>
      <c r="E23" s="88"/>
      <c r="F23" s="88"/>
      <c r="G23" s="88"/>
      <c r="H23" s="88"/>
      <c r="I23" s="88"/>
      <c r="J23" s="88"/>
      <c r="K23" s="88"/>
      <c r="L23" s="88"/>
      <c r="M23" s="88"/>
      <c r="S23" s="112"/>
    </row>
    <row r="24" spans="1:25" s="110" customFormat="1" ht="5.0999999999999996" customHeight="1" x14ac:dyDescent="0.2">
      <c r="A24" s="115"/>
      <c r="B24" s="113"/>
      <c r="C24" s="113"/>
      <c r="D24" s="113"/>
      <c r="E24" s="113"/>
      <c r="F24" s="113"/>
      <c r="G24" s="113"/>
      <c r="H24" s="113"/>
      <c r="I24" s="113"/>
      <c r="J24" s="113"/>
      <c r="K24" s="113"/>
      <c r="L24" s="113"/>
      <c r="M24" s="113"/>
      <c r="S24" s="112"/>
    </row>
    <row r="25" spans="1:25" s="110" customFormat="1" ht="18" customHeight="1" x14ac:dyDescent="0.2">
      <c r="A25" s="111"/>
      <c r="B25" s="36"/>
      <c r="C25" s="37" t="s">
        <v>25</v>
      </c>
      <c r="D25" s="37"/>
      <c r="E25" s="37"/>
      <c r="F25" s="38"/>
      <c r="H25" s="36"/>
      <c r="I25" s="37" t="s">
        <v>24</v>
      </c>
      <c r="J25" s="37"/>
      <c r="K25" s="37"/>
      <c r="L25" s="38"/>
      <c r="S25" s="114"/>
      <c r="T25" s="113"/>
      <c r="U25" s="113"/>
      <c r="V25" s="113"/>
      <c r="W25" s="113"/>
      <c r="X25" s="113"/>
      <c r="Y25" s="113"/>
    </row>
    <row r="26" spans="1:25" s="110" customFormat="1" ht="5.0999999999999996" customHeight="1" x14ac:dyDescent="0.2">
      <c r="A26" s="111"/>
      <c r="B26" s="104"/>
      <c r="C26" s="94"/>
      <c r="D26" s="94"/>
      <c r="E26" s="94"/>
      <c r="F26" s="94"/>
      <c r="G26" s="104"/>
      <c r="H26" s="104"/>
      <c r="I26" s="104"/>
      <c r="J26" s="104"/>
      <c r="K26" s="104"/>
      <c r="L26" s="104"/>
      <c r="M26" s="104"/>
      <c r="S26" s="112"/>
    </row>
    <row r="27" spans="1:25" s="110" customFormat="1" ht="18" customHeight="1" x14ac:dyDescent="0.2">
      <c r="A27" s="111"/>
      <c r="B27" s="88" t="s">
        <v>23</v>
      </c>
      <c r="C27" s="88"/>
      <c r="D27" s="88"/>
      <c r="E27" s="88"/>
      <c r="F27" s="88"/>
      <c r="G27" s="88"/>
      <c r="H27" s="88"/>
      <c r="I27" s="88"/>
      <c r="J27" s="88"/>
      <c r="K27" s="88"/>
      <c r="L27" s="88"/>
      <c r="M27" s="88"/>
      <c r="S27" s="103"/>
    </row>
    <row r="28" spans="1:25" ht="5.0999999999999996" customHeight="1" x14ac:dyDescent="0.2">
      <c r="A28" s="109"/>
      <c r="B28" s="89"/>
      <c r="C28" s="89"/>
      <c r="D28" s="89"/>
      <c r="E28" s="89"/>
      <c r="F28" s="89"/>
      <c r="G28" s="89"/>
      <c r="H28" s="89"/>
      <c r="I28" s="89"/>
      <c r="J28" s="89"/>
      <c r="K28" s="89"/>
      <c r="L28" s="89"/>
      <c r="M28" s="107"/>
      <c r="N28" s="107"/>
      <c r="O28" s="89"/>
      <c r="P28" s="108"/>
      <c r="Q28" s="108"/>
      <c r="S28" s="103"/>
    </row>
    <row r="29" spans="1:25" ht="18" customHeight="1" x14ac:dyDescent="0.2">
      <c r="A29" s="106" t="s">
        <v>22</v>
      </c>
      <c r="B29" s="482" t="s">
        <v>82</v>
      </c>
      <c r="C29" s="482"/>
      <c r="D29" s="482"/>
      <c r="E29" s="482"/>
      <c r="F29" s="482"/>
      <c r="G29" s="482"/>
      <c r="H29" s="482"/>
      <c r="I29" s="482"/>
      <c r="J29" s="482"/>
      <c r="K29" s="482"/>
      <c r="L29" s="482"/>
      <c r="M29" s="482"/>
      <c r="N29" s="482"/>
      <c r="O29" s="482"/>
      <c r="P29" s="482"/>
      <c r="Q29" s="482"/>
      <c r="R29" s="482"/>
      <c r="S29" s="103"/>
    </row>
    <row r="30" spans="1:25" ht="12" customHeight="1" x14ac:dyDescent="0.2">
      <c r="A30" s="106"/>
      <c r="B30" s="482"/>
      <c r="C30" s="482"/>
      <c r="D30" s="482"/>
      <c r="E30" s="482"/>
      <c r="F30" s="482"/>
      <c r="G30" s="482"/>
      <c r="H30" s="482"/>
      <c r="I30" s="482"/>
      <c r="J30" s="482"/>
      <c r="K30" s="482"/>
      <c r="L30" s="482"/>
      <c r="M30" s="482"/>
      <c r="N30" s="482"/>
      <c r="O30" s="482"/>
      <c r="P30" s="482"/>
      <c r="Q30" s="482"/>
      <c r="R30" s="482"/>
      <c r="S30" s="103"/>
    </row>
    <row r="31" spans="1:25" ht="12" customHeight="1" x14ac:dyDescent="0.2">
      <c r="A31" s="106"/>
      <c r="B31" s="482"/>
      <c r="C31" s="482"/>
      <c r="D31" s="482"/>
      <c r="E31" s="482"/>
      <c r="F31" s="482"/>
      <c r="G31" s="482"/>
      <c r="H31" s="482"/>
      <c r="I31" s="482"/>
      <c r="J31" s="482"/>
      <c r="K31" s="482"/>
      <c r="L31" s="482"/>
      <c r="M31" s="482"/>
      <c r="N31" s="482"/>
      <c r="O31" s="482"/>
      <c r="P31" s="482"/>
      <c r="Q31" s="482"/>
      <c r="R31" s="482"/>
      <c r="S31" s="103"/>
    </row>
    <row r="32" spans="1:25" ht="5.0999999999999996" customHeight="1" x14ac:dyDescent="0.2">
      <c r="A32" s="106"/>
      <c r="B32" s="107"/>
      <c r="C32" s="107"/>
      <c r="D32" s="107"/>
      <c r="E32" s="107"/>
      <c r="F32" s="107"/>
      <c r="G32" s="107"/>
      <c r="H32" s="107"/>
      <c r="I32" s="107"/>
      <c r="J32" s="107"/>
      <c r="K32" s="107"/>
      <c r="L32" s="107"/>
      <c r="M32" s="107"/>
      <c r="N32" s="107"/>
      <c r="O32" s="107"/>
      <c r="P32" s="107"/>
      <c r="Q32" s="107"/>
      <c r="R32" s="107"/>
      <c r="S32" s="103"/>
    </row>
    <row r="33" spans="1:19" s="11" customFormat="1" ht="18" customHeight="1" x14ac:dyDescent="0.2">
      <c r="A33" s="168" t="s">
        <v>22</v>
      </c>
      <c r="B33" s="483" t="s">
        <v>83</v>
      </c>
      <c r="C33" s="483"/>
      <c r="D33" s="483"/>
      <c r="E33" s="483"/>
      <c r="F33" s="483"/>
      <c r="G33" s="483"/>
      <c r="H33" s="483"/>
      <c r="I33" s="483"/>
      <c r="J33" s="483"/>
      <c r="K33" s="483"/>
      <c r="L33" s="483"/>
      <c r="M33" s="483"/>
      <c r="N33" s="483"/>
      <c r="O33" s="483"/>
      <c r="P33" s="483"/>
      <c r="Q33" s="483"/>
      <c r="R33" s="483"/>
      <c r="S33" s="25"/>
    </row>
    <row r="34" spans="1:19" s="11" customFormat="1" ht="12" customHeight="1" x14ac:dyDescent="0.2">
      <c r="A34" s="168"/>
      <c r="B34" s="483"/>
      <c r="C34" s="483"/>
      <c r="D34" s="483"/>
      <c r="E34" s="483"/>
      <c r="F34" s="483"/>
      <c r="G34" s="483"/>
      <c r="H34" s="483"/>
      <c r="I34" s="483"/>
      <c r="J34" s="483"/>
      <c r="K34" s="483"/>
      <c r="L34" s="483"/>
      <c r="M34" s="483"/>
      <c r="N34" s="483"/>
      <c r="O34" s="483"/>
      <c r="P34" s="483"/>
      <c r="Q34" s="483"/>
      <c r="R34" s="483"/>
      <c r="S34" s="25"/>
    </row>
    <row r="35" spans="1:19" ht="5.0999999999999996" customHeight="1" x14ac:dyDescent="0.2">
      <c r="A35" s="106"/>
      <c r="B35" s="107"/>
      <c r="C35" s="107"/>
      <c r="D35" s="107"/>
      <c r="E35" s="107"/>
      <c r="F35" s="107"/>
      <c r="G35" s="107"/>
      <c r="H35" s="107"/>
      <c r="I35" s="107"/>
      <c r="J35" s="107"/>
      <c r="K35" s="107"/>
      <c r="L35" s="107"/>
      <c r="M35" s="107"/>
      <c r="N35" s="107"/>
      <c r="O35" s="107"/>
      <c r="P35" s="107"/>
      <c r="Q35" s="107"/>
      <c r="R35" s="107"/>
      <c r="S35" s="103"/>
    </row>
    <row r="36" spans="1:19" ht="18" customHeight="1" x14ac:dyDescent="0.2">
      <c r="A36" s="106" t="s">
        <v>22</v>
      </c>
      <c r="B36" s="482" t="s">
        <v>84</v>
      </c>
      <c r="C36" s="482"/>
      <c r="D36" s="482"/>
      <c r="E36" s="482"/>
      <c r="F36" s="482"/>
      <c r="G36" s="482"/>
      <c r="H36" s="482"/>
      <c r="I36" s="482"/>
      <c r="J36" s="482"/>
      <c r="K36" s="482"/>
      <c r="L36" s="482"/>
      <c r="M36" s="482"/>
      <c r="N36" s="482"/>
      <c r="O36" s="482"/>
      <c r="P36" s="482"/>
      <c r="Q36" s="482"/>
      <c r="R36" s="482"/>
      <c r="S36" s="103"/>
    </row>
    <row r="37" spans="1:19" ht="12" customHeight="1" x14ac:dyDescent="0.2">
      <c r="A37" s="105"/>
      <c r="B37" s="482"/>
      <c r="C37" s="482"/>
      <c r="D37" s="482"/>
      <c r="E37" s="482"/>
      <c r="F37" s="482"/>
      <c r="G37" s="482"/>
      <c r="H37" s="482"/>
      <c r="I37" s="482"/>
      <c r="J37" s="482"/>
      <c r="K37" s="482"/>
      <c r="L37" s="482"/>
      <c r="M37" s="482"/>
      <c r="N37" s="482"/>
      <c r="O37" s="482"/>
      <c r="P37" s="482"/>
      <c r="Q37" s="482"/>
      <c r="R37" s="482"/>
      <c r="S37" s="103"/>
    </row>
    <row r="38" spans="1:19" ht="5.0999999999999996" customHeight="1" x14ac:dyDescent="0.2">
      <c r="A38" s="102"/>
      <c r="B38" s="101"/>
      <c r="C38" s="101"/>
      <c r="D38" s="101"/>
      <c r="E38" s="101"/>
      <c r="F38" s="101"/>
      <c r="G38" s="101"/>
      <c r="H38" s="101"/>
      <c r="I38" s="101"/>
      <c r="J38" s="101"/>
      <c r="K38" s="101"/>
      <c r="L38" s="101"/>
      <c r="M38" s="101"/>
      <c r="N38" s="101"/>
      <c r="O38" s="101"/>
      <c r="P38" s="101"/>
      <c r="Q38" s="101"/>
      <c r="R38" s="100"/>
      <c r="S38" s="99"/>
    </row>
    <row r="39" spans="1:19" ht="12" customHeight="1" x14ac:dyDescent="0.2"/>
    <row r="40" spans="1:19" s="123" customFormat="1" ht="15" customHeight="1" x14ac:dyDescent="0.2">
      <c r="A40" s="126" t="s">
        <v>135</v>
      </c>
      <c r="B40" s="125"/>
      <c r="C40" s="125"/>
      <c r="D40" s="125"/>
      <c r="E40" s="125"/>
      <c r="F40" s="125"/>
      <c r="G40" s="125"/>
      <c r="H40" s="125"/>
      <c r="I40" s="125"/>
      <c r="J40" s="125"/>
      <c r="K40" s="125"/>
      <c r="L40" s="125"/>
      <c r="M40" s="125"/>
      <c r="N40" s="125"/>
      <c r="O40" s="125"/>
      <c r="P40" s="125"/>
      <c r="Q40" s="125"/>
      <c r="R40" s="125"/>
      <c r="S40" s="124"/>
    </row>
    <row r="41" spans="1:19" ht="3.95" customHeight="1" x14ac:dyDescent="0.2">
      <c r="A41" s="486" t="s">
        <v>158</v>
      </c>
      <c r="B41" s="487"/>
      <c r="C41" s="487"/>
      <c r="D41" s="487"/>
      <c r="E41" s="487"/>
      <c r="F41" s="487"/>
      <c r="G41" s="487"/>
      <c r="H41" s="487"/>
      <c r="I41" s="487"/>
      <c r="J41" s="487"/>
      <c r="K41" s="487"/>
      <c r="L41" s="487"/>
      <c r="M41" s="487"/>
      <c r="N41" s="487"/>
      <c r="O41" s="487"/>
      <c r="P41" s="487"/>
      <c r="Q41" s="487"/>
      <c r="R41" s="487"/>
      <c r="S41" s="488"/>
    </row>
    <row r="42" spans="1:19" ht="12" customHeight="1" x14ac:dyDescent="0.2">
      <c r="A42" s="489"/>
      <c r="B42" s="490"/>
      <c r="C42" s="490"/>
      <c r="D42" s="490"/>
      <c r="E42" s="490"/>
      <c r="F42" s="490"/>
      <c r="G42" s="490"/>
      <c r="H42" s="490"/>
      <c r="I42" s="490"/>
      <c r="J42" s="490"/>
      <c r="K42" s="490"/>
      <c r="L42" s="490"/>
      <c r="M42" s="490"/>
      <c r="N42" s="490"/>
      <c r="O42" s="490"/>
      <c r="P42" s="490"/>
      <c r="Q42" s="490"/>
      <c r="R42" s="490"/>
      <c r="S42" s="491"/>
    </row>
    <row r="43" spans="1:19" ht="12" customHeight="1" x14ac:dyDescent="0.2">
      <c r="A43" s="489"/>
      <c r="B43" s="490"/>
      <c r="C43" s="490"/>
      <c r="D43" s="490"/>
      <c r="E43" s="490"/>
      <c r="F43" s="490"/>
      <c r="G43" s="490"/>
      <c r="H43" s="490"/>
      <c r="I43" s="490"/>
      <c r="J43" s="490"/>
      <c r="K43" s="490"/>
      <c r="L43" s="490"/>
      <c r="M43" s="490"/>
      <c r="N43" s="490"/>
      <c r="O43" s="490"/>
      <c r="P43" s="490"/>
      <c r="Q43" s="490"/>
      <c r="R43" s="490"/>
      <c r="S43" s="491"/>
    </row>
    <row r="44" spans="1:19" ht="12" customHeight="1" x14ac:dyDescent="0.2">
      <c r="A44" s="489"/>
      <c r="B44" s="490"/>
      <c r="C44" s="490"/>
      <c r="D44" s="490"/>
      <c r="E44" s="490"/>
      <c r="F44" s="490"/>
      <c r="G44" s="490"/>
      <c r="H44" s="490"/>
      <c r="I44" s="490"/>
      <c r="J44" s="490"/>
      <c r="K44" s="490"/>
      <c r="L44" s="490"/>
      <c r="M44" s="490"/>
      <c r="N44" s="490"/>
      <c r="O44" s="490"/>
      <c r="P44" s="490"/>
      <c r="Q44" s="490"/>
      <c r="R44" s="490"/>
      <c r="S44" s="491"/>
    </row>
    <row r="45" spans="1:19" ht="3.95" customHeight="1" x14ac:dyDescent="0.2">
      <c r="A45" s="492"/>
      <c r="B45" s="493"/>
      <c r="C45" s="493"/>
      <c r="D45" s="493"/>
      <c r="E45" s="493"/>
      <c r="F45" s="493"/>
      <c r="G45" s="493"/>
      <c r="H45" s="493"/>
      <c r="I45" s="493"/>
      <c r="J45" s="493"/>
      <c r="K45" s="493"/>
      <c r="L45" s="493"/>
      <c r="M45" s="493"/>
      <c r="N45" s="493"/>
      <c r="O45" s="493"/>
      <c r="P45" s="493"/>
      <c r="Q45" s="493"/>
      <c r="R45" s="493"/>
      <c r="S45" s="494"/>
    </row>
    <row r="46" spans="1:19" ht="12" customHeight="1" x14ac:dyDescent="0.2"/>
    <row r="47" spans="1:19" ht="12" customHeight="1" x14ac:dyDescent="0.2"/>
    <row r="48" spans="1:19" ht="12" customHeight="1" x14ac:dyDescent="0.2"/>
    <row r="49" spans="1:19" s="97" customFormat="1" ht="12" customHeight="1" x14ac:dyDescent="0.2">
      <c r="A49" s="98"/>
      <c r="B49" s="98"/>
      <c r="C49" s="98"/>
      <c r="D49" s="98"/>
      <c r="E49" s="98"/>
      <c r="F49" s="98"/>
      <c r="G49" s="98"/>
      <c r="H49" s="98"/>
      <c r="I49" s="98"/>
      <c r="J49" s="98"/>
      <c r="K49" s="98"/>
      <c r="L49" s="98"/>
      <c r="M49" s="98"/>
      <c r="N49" s="98"/>
      <c r="O49" s="98"/>
      <c r="P49" s="98"/>
    </row>
    <row r="50" spans="1:19" s="19" customFormat="1" ht="12" customHeight="1" x14ac:dyDescent="0.2">
      <c r="A50" s="462"/>
      <c r="B50" s="462"/>
      <c r="C50" s="462"/>
      <c r="D50" s="462"/>
      <c r="E50" s="462"/>
      <c r="F50" s="462"/>
      <c r="G50" s="462"/>
      <c r="H50" s="462"/>
      <c r="I50" s="462"/>
      <c r="K50" s="471"/>
      <c r="L50" s="471"/>
      <c r="M50" s="471"/>
      <c r="N50" s="471"/>
      <c r="O50" s="471"/>
      <c r="P50" s="471"/>
      <c r="Q50" s="471"/>
      <c r="R50" s="471"/>
      <c r="S50" s="471"/>
    </row>
    <row r="51" spans="1:19" s="19" customFormat="1" ht="12" customHeight="1" x14ac:dyDescent="0.2">
      <c r="A51" s="463"/>
      <c r="B51" s="463"/>
      <c r="C51" s="463"/>
      <c r="D51" s="463"/>
      <c r="E51" s="463"/>
      <c r="F51" s="463"/>
      <c r="G51" s="463"/>
      <c r="H51" s="464">
        <f ca="1">IF('Seite 1'!$O$17="","",'Seite 1'!$O$17)</f>
        <v>44922</v>
      </c>
      <c r="I51" s="464"/>
      <c r="K51" s="461"/>
      <c r="L51" s="461"/>
      <c r="M51" s="461"/>
      <c r="N51" s="461"/>
      <c r="O51" s="461"/>
      <c r="P51" s="461"/>
      <c r="Q51" s="461"/>
      <c r="R51" s="461"/>
      <c r="S51" s="461"/>
    </row>
    <row r="52" spans="1:19" s="21" customFormat="1" ht="12" customHeight="1" x14ac:dyDescent="0.2">
      <c r="A52" s="20" t="s">
        <v>0</v>
      </c>
      <c r="B52" s="20"/>
      <c r="C52" s="20"/>
      <c r="D52" s="20"/>
      <c r="E52" s="20"/>
      <c r="F52" s="20"/>
      <c r="G52" s="20"/>
      <c r="H52" s="20"/>
      <c r="K52" s="20" t="s">
        <v>21</v>
      </c>
      <c r="L52" s="20"/>
      <c r="M52" s="20"/>
      <c r="N52" s="20"/>
      <c r="O52" s="20"/>
      <c r="P52" s="20"/>
      <c r="Q52" s="20"/>
      <c r="R52" s="20"/>
      <c r="S52" s="20"/>
    </row>
    <row r="53" spans="1:19" s="21" customFormat="1" ht="12" customHeight="1" x14ac:dyDescent="0.2">
      <c r="A53" s="170"/>
      <c r="B53" s="170"/>
      <c r="C53" s="170"/>
      <c r="D53" s="170"/>
      <c r="E53" s="170"/>
      <c r="F53" s="170"/>
      <c r="G53" s="170"/>
      <c r="H53" s="170"/>
      <c r="K53" s="170" t="s">
        <v>63</v>
      </c>
      <c r="L53" s="170"/>
      <c r="M53" s="170"/>
      <c r="N53" s="170"/>
      <c r="O53" s="170"/>
      <c r="P53" s="170"/>
      <c r="Q53" s="170"/>
      <c r="R53" s="170"/>
      <c r="S53" s="170"/>
    </row>
    <row r="54" spans="1:19" s="21" customFormat="1" ht="15" customHeight="1" x14ac:dyDescent="0.2">
      <c r="A54" s="298" t="s">
        <v>77</v>
      </c>
      <c r="B54" s="170"/>
      <c r="C54" s="170"/>
      <c r="D54" s="170"/>
      <c r="E54" s="170"/>
      <c r="F54" s="170"/>
      <c r="G54" s="170"/>
      <c r="H54" s="170"/>
      <c r="K54" s="170"/>
      <c r="L54" s="170"/>
      <c r="M54" s="170"/>
      <c r="N54" s="170"/>
      <c r="O54" s="170"/>
      <c r="P54" s="170"/>
      <c r="Q54" s="170"/>
      <c r="R54" s="170"/>
      <c r="S54" s="170"/>
    </row>
    <row r="55" spans="1:19" s="21" customFormat="1" ht="15" customHeight="1" x14ac:dyDescent="0.2">
      <c r="A55" s="18" t="s">
        <v>57</v>
      </c>
      <c r="B55" s="170"/>
      <c r="C55" s="170"/>
      <c r="D55" s="170"/>
      <c r="E55" s="170"/>
      <c r="F55" s="170"/>
      <c r="G55" s="170"/>
      <c r="H55" s="170"/>
      <c r="K55" s="170"/>
      <c r="L55" s="170"/>
      <c r="M55" s="170"/>
      <c r="N55" s="170"/>
      <c r="O55" s="170"/>
      <c r="P55" s="170"/>
      <c r="Q55" s="170"/>
      <c r="R55" s="170"/>
      <c r="S55" s="170"/>
    </row>
    <row r="56" spans="1:19" s="21" customFormat="1" ht="15" customHeight="1" x14ac:dyDescent="0.2">
      <c r="A56" s="18" t="str">
        <f>IF('Seite 1'!$T$10=0,"Übersicht(en) zum Nachweis der vereinfachten Kostenoptionen (Ausgabenart 1. und 2.)",IF('Seite 1'!$T$8=TRUE,"Übersicht(en) zum Nachweis der vereinfachten Kostenoptionen (Ausgabenart 1. und 2.)",""))</f>
        <v>Übersicht(en) zum Nachweis der vereinfachten Kostenoptionen (Ausgabenart 1. und 2.)</v>
      </c>
      <c r="B56" s="170"/>
      <c r="C56" s="170"/>
      <c r="D56" s="170"/>
      <c r="E56" s="170"/>
      <c r="F56" s="170"/>
      <c r="G56" s="170"/>
      <c r="H56" s="170"/>
      <c r="K56" s="170"/>
      <c r="L56" s="170"/>
      <c r="M56" s="170"/>
      <c r="N56" s="170"/>
      <c r="O56" s="170"/>
      <c r="P56" s="170"/>
      <c r="Q56" s="170"/>
      <c r="R56" s="170"/>
      <c r="S56" s="170"/>
    </row>
    <row r="57" spans="1:19" s="21" customFormat="1" ht="15" customHeight="1" x14ac:dyDescent="0.2">
      <c r="A57" s="18" t="str">
        <f>IF('Seite 1'!$T$10=0,"Belegliste(n) der Einnahmen",IF('Seite 1'!$T$8=TRUE,"Belegliste(n) der Einnahmen",""))</f>
        <v>Belegliste(n) der Einnahmen</v>
      </c>
      <c r="B57" s="170"/>
      <c r="C57" s="170"/>
      <c r="D57" s="170"/>
      <c r="E57" s="170"/>
      <c r="F57" s="170"/>
      <c r="G57" s="170"/>
      <c r="H57" s="170"/>
      <c r="K57" s="170"/>
      <c r="L57" s="170"/>
      <c r="M57" s="170"/>
      <c r="N57" s="170"/>
      <c r="O57" s="170"/>
      <c r="P57" s="170"/>
      <c r="Q57" s="170"/>
      <c r="R57" s="170"/>
      <c r="S57" s="170"/>
    </row>
    <row r="58" spans="1:19" s="21" customFormat="1" ht="15" customHeight="1" x14ac:dyDescent="0.2">
      <c r="A58" s="18" t="str">
        <f>IF('Seite 1'!$T$10=0,"Stundennachweis und Empfangsbestätigung",IF('Seite 1'!$T$8=TRUE,"Stundennachweis und Empfangsbestätigung",""))</f>
        <v>Stundennachweis und Empfangsbestätigung</v>
      </c>
      <c r="B58" s="170"/>
      <c r="C58" s="170"/>
      <c r="D58" s="170"/>
      <c r="E58" s="170"/>
      <c r="F58" s="170"/>
      <c r="G58" s="170"/>
      <c r="H58" s="170"/>
      <c r="K58" s="170"/>
      <c r="L58" s="170"/>
      <c r="M58" s="170"/>
      <c r="N58" s="170"/>
      <c r="O58" s="170"/>
      <c r="P58" s="170"/>
      <c r="Q58" s="170"/>
      <c r="R58" s="170"/>
      <c r="S58" s="170"/>
    </row>
    <row r="59" spans="1:19" s="21" customFormat="1" ht="12" customHeight="1" x14ac:dyDescent="0.2">
      <c r="B59" s="170"/>
      <c r="C59" s="170"/>
      <c r="D59" s="170"/>
      <c r="E59" s="170"/>
      <c r="F59" s="170"/>
      <c r="G59" s="170"/>
      <c r="H59" s="170"/>
      <c r="K59" s="170"/>
      <c r="L59" s="170"/>
      <c r="M59" s="170"/>
      <c r="N59" s="170"/>
      <c r="O59" s="170"/>
      <c r="P59" s="170"/>
      <c r="Q59" s="170"/>
      <c r="R59" s="170"/>
      <c r="S59" s="170"/>
    </row>
    <row r="60" spans="1:19" s="21" customFormat="1" ht="12" customHeight="1" x14ac:dyDescent="0.2">
      <c r="A60" s="18"/>
      <c r="B60" s="170"/>
      <c r="C60" s="170"/>
      <c r="D60" s="170"/>
      <c r="E60" s="170"/>
      <c r="F60" s="170"/>
      <c r="G60" s="170"/>
      <c r="H60" s="170"/>
      <c r="K60" s="170"/>
      <c r="L60" s="170"/>
      <c r="M60" s="170"/>
      <c r="N60" s="170"/>
      <c r="O60" s="170"/>
      <c r="P60" s="170"/>
      <c r="Q60" s="170"/>
      <c r="R60" s="170"/>
      <c r="S60" s="170"/>
    </row>
    <row r="61" spans="1:19" s="21" customFormat="1" ht="12" customHeight="1" x14ac:dyDescent="0.2">
      <c r="A61" s="18"/>
      <c r="B61" s="170"/>
      <c r="C61" s="170"/>
      <c r="D61" s="170"/>
      <c r="E61" s="170"/>
      <c r="F61" s="170"/>
      <c r="G61" s="170"/>
      <c r="H61" s="170"/>
      <c r="K61" s="170"/>
      <c r="L61" s="170"/>
      <c r="M61" s="170"/>
      <c r="N61" s="170"/>
      <c r="O61" s="170"/>
      <c r="P61" s="170"/>
      <c r="Q61" s="170"/>
      <c r="R61" s="170"/>
      <c r="S61" s="170"/>
    </row>
    <row r="62" spans="1:19" s="21" customFormat="1" ht="12" customHeight="1" x14ac:dyDescent="0.2">
      <c r="A62" s="18"/>
      <c r="B62" s="170"/>
      <c r="C62" s="170"/>
      <c r="D62" s="170"/>
      <c r="E62" s="170"/>
      <c r="F62" s="170"/>
      <c r="G62" s="170"/>
      <c r="H62" s="170"/>
      <c r="K62" s="170"/>
      <c r="L62" s="170"/>
      <c r="M62" s="170"/>
      <c r="N62" s="170"/>
      <c r="O62" s="170"/>
      <c r="P62" s="170"/>
      <c r="Q62" s="170"/>
      <c r="R62" s="170"/>
      <c r="S62" s="170"/>
    </row>
    <row r="63" spans="1:19" s="21" customFormat="1" ht="12" customHeight="1" x14ac:dyDescent="0.2">
      <c r="A63" s="18"/>
      <c r="B63" s="170"/>
      <c r="C63" s="170"/>
      <c r="D63" s="170"/>
      <c r="E63" s="170"/>
      <c r="F63" s="170"/>
      <c r="G63" s="170"/>
      <c r="H63" s="170"/>
      <c r="K63" s="170"/>
      <c r="L63" s="170"/>
      <c r="M63" s="170"/>
      <c r="N63" s="170"/>
      <c r="O63" s="170"/>
      <c r="P63" s="170"/>
      <c r="Q63" s="170"/>
      <c r="R63" s="170"/>
      <c r="S63" s="170"/>
    </row>
    <row r="64" spans="1:19" s="21" customFormat="1" ht="12" customHeight="1" x14ac:dyDescent="0.2">
      <c r="A64" s="18"/>
      <c r="B64" s="170"/>
      <c r="C64" s="170"/>
      <c r="D64" s="170"/>
      <c r="E64" s="170"/>
      <c r="F64" s="170"/>
      <c r="G64" s="170"/>
      <c r="H64" s="170"/>
      <c r="K64" s="170"/>
      <c r="L64" s="170"/>
      <c r="M64" s="170"/>
      <c r="N64" s="170"/>
      <c r="O64" s="170"/>
      <c r="P64" s="170"/>
      <c r="Q64" s="170"/>
      <c r="R64" s="170"/>
      <c r="S64" s="170"/>
    </row>
    <row r="65" spans="1:19" s="21" customFormat="1" ht="12" customHeight="1" x14ac:dyDescent="0.2">
      <c r="A65" s="18"/>
      <c r="B65" s="170"/>
      <c r="C65" s="170"/>
      <c r="D65" s="170"/>
      <c r="E65" s="170"/>
      <c r="F65" s="170"/>
      <c r="G65" s="170"/>
      <c r="H65" s="170"/>
      <c r="K65" s="170"/>
      <c r="L65" s="170"/>
      <c r="M65" s="170"/>
      <c r="N65" s="170"/>
      <c r="O65" s="170"/>
      <c r="P65" s="170"/>
      <c r="Q65" s="170"/>
      <c r="R65" s="170"/>
      <c r="S65" s="170"/>
    </row>
    <row r="66" spans="1:19" ht="12" customHeight="1" x14ac:dyDescent="0.2"/>
    <row r="67" spans="1:19" ht="5.0999999999999996" customHeight="1" x14ac:dyDescent="0.2">
      <c r="A67" s="96"/>
      <c r="B67" s="96"/>
      <c r="C67" s="96"/>
      <c r="M67" s="95"/>
      <c r="N67" s="95"/>
      <c r="O67" s="95"/>
      <c r="P67" s="95"/>
      <c r="Q67" s="95"/>
      <c r="R67" s="95"/>
    </row>
    <row r="68" spans="1:19" ht="12" customHeight="1" x14ac:dyDescent="0.2">
      <c r="A68" s="94" t="s">
        <v>7</v>
      </c>
      <c r="B68" s="93" t="s">
        <v>64</v>
      </c>
      <c r="C68" s="93"/>
      <c r="D68" s="93"/>
      <c r="E68" s="93"/>
      <c r="F68" s="93"/>
      <c r="G68" s="93"/>
      <c r="H68" s="93"/>
      <c r="I68" s="93"/>
      <c r="J68" s="93"/>
      <c r="K68" s="91"/>
      <c r="L68" s="91"/>
      <c r="M68" s="90"/>
      <c r="N68" s="90"/>
      <c r="O68" s="90"/>
      <c r="P68" s="90"/>
      <c r="Q68" s="90"/>
      <c r="R68" s="90"/>
    </row>
    <row r="69" spans="1:19" ht="5.0999999999999996" customHeight="1" x14ac:dyDescent="0.2">
      <c r="A69" s="92"/>
      <c r="B69" s="91"/>
      <c r="C69" s="91"/>
      <c r="D69" s="91"/>
      <c r="E69" s="91"/>
      <c r="F69" s="91"/>
      <c r="G69" s="91"/>
      <c r="H69" s="91"/>
      <c r="I69" s="91"/>
      <c r="J69" s="91"/>
      <c r="K69" s="91"/>
      <c r="L69" s="91"/>
      <c r="M69" s="90"/>
      <c r="N69" s="90"/>
      <c r="O69" s="90"/>
      <c r="P69" s="90"/>
      <c r="Q69" s="90"/>
      <c r="R69" s="90"/>
    </row>
    <row r="70" spans="1:19" ht="12" customHeight="1" x14ac:dyDescent="0.2">
      <c r="A70" s="1" t="str">
        <f>'Seite 1'!$A$65</f>
        <v>VWN ÖGB - Förderung von Gemeinwohlarbeit</v>
      </c>
      <c r="B70" s="90"/>
      <c r="C70" s="90"/>
      <c r="D70" s="90"/>
      <c r="E70" s="90"/>
      <c r="F70" s="90"/>
      <c r="G70" s="90"/>
      <c r="H70" s="90"/>
      <c r="I70" s="90"/>
      <c r="J70" s="90"/>
      <c r="K70" s="90"/>
      <c r="L70" s="90"/>
      <c r="M70" s="90"/>
      <c r="N70" s="90"/>
      <c r="O70" s="90"/>
      <c r="P70" s="90"/>
      <c r="Q70" s="90"/>
      <c r="R70" s="90"/>
    </row>
    <row r="71" spans="1:19" ht="12" customHeight="1" x14ac:dyDescent="0.2">
      <c r="A71" s="1" t="str">
        <f>'Seite 1'!$A$66</f>
        <v>Formularversion: V 2.0 vom 02.01.23 - öffentlich -</v>
      </c>
      <c r="R71" s="88"/>
    </row>
  </sheetData>
  <sheetProtection password="EF62" sheet="1" objects="1" scenarios="1" selectLockedCells="1" autoFilter="0"/>
  <mergeCells count="15">
    <mergeCell ref="O1:S1"/>
    <mergeCell ref="B16:R17"/>
    <mergeCell ref="A51:G51"/>
    <mergeCell ref="H51:I51"/>
    <mergeCell ref="K51:S51"/>
    <mergeCell ref="O2:S2"/>
    <mergeCell ref="O3:S3"/>
    <mergeCell ref="B12:R14"/>
    <mergeCell ref="B29:R31"/>
    <mergeCell ref="B33:R34"/>
    <mergeCell ref="B36:R37"/>
    <mergeCell ref="O4:S4"/>
    <mergeCell ref="A50:I50"/>
    <mergeCell ref="K50:S50"/>
    <mergeCell ref="A41:S45"/>
  </mergeCells>
  <conditionalFormatting sqref="O1:S4">
    <cfRule type="cellIs" dxfId="8"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573" r:id="rId4" name="Check Box 5">
              <controlPr defaultSize="0" autoFill="0" autoLine="0" autoPict="0">
                <anchor moveWithCells="1">
                  <from>
                    <xdr:col>1</xdr:col>
                    <xdr:colOff>19050</xdr:colOff>
                    <xdr:row>24</xdr:row>
                    <xdr:rowOff>9525</xdr:rowOff>
                  </from>
                  <to>
                    <xdr:col>1</xdr:col>
                    <xdr:colOff>304800</xdr:colOff>
                    <xdr:row>25</xdr:row>
                    <xdr:rowOff>9525</xdr:rowOff>
                  </to>
                </anchor>
              </controlPr>
            </control>
          </mc:Choice>
        </mc:AlternateContent>
        <mc:AlternateContent xmlns:mc="http://schemas.openxmlformats.org/markup-compatibility/2006">
          <mc:Choice Requires="x14">
            <control shapeId="109574" r:id="rId5" name="Check Box 6">
              <controlPr defaultSize="0" autoFill="0" autoLine="0" autoPict="0">
                <anchor moveWithCells="1">
                  <from>
                    <xdr:col>7</xdr:col>
                    <xdr:colOff>19050</xdr:colOff>
                    <xdr:row>24</xdr:row>
                    <xdr:rowOff>9525</xdr:rowOff>
                  </from>
                  <to>
                    <xdr:col>7</xdr:col>
                    <xdr:colOff>304800</xdr:colOff>
                    <xdr:row>25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249977111117893"/>
    <pageSetUpPr fitToPage="1"/>
  </sheetPr>
  <dimension ref="A1:S74"/>
  <sheetViews>
    <sheetView showGridLines="0" zoomScaleNormal="100" workbookViewId="0">
      <selection activeCell="O1" sqref="O1:S1"/>
    </sheetView>
  </sheetViews>
  <sheetFormatPr baseColWidth="10" defaultRowHeight="12" customHeight="1" x14ac:dyDescent="0.2"/>
  <cols>
    <col min="1" max="18" width="5.140625" style="11" customWidth="1"/>
    <col min="19" max="19" width="0.85546875" style="11" customWidth="1"/>
    <col min="20" max="16384" width="11.42578125" style="11"/>
  </cols>
  <sheetData>
    <row r="1" spans="1:19" ht="15" customHeight="1" x14ac:dyDescent="0.2">
      <c r="I1" s="209"/>
      <c r="J1" s="209"/>
      <c r="K1" s="209"/>
      <c r="L1" s="209"/>
      <c r="M1" s="210"/>
      <c r="N1" s="127" t="s">
        <v>69</v>
      </c>
      <c r="O1" s="465">
        <f>'Seite 1'!$O$18</f>
        <v>0</v>
      </c>
      <c r="P1" s="466"/>
      <c r="Q1" s="466"/>
      <c r="R1" s="466"/>
      <c r="S1" s="481"/>
    </row>
    <row r="2" spans="1:19" ht="15" customHeight="1" x14ac:dyDescent="0.2">
      <c r="I2" s="209"/>
      <c r="J2" s="209"/>
      <c r="K2" s="209"/>
      <c r="L2" s="209"/>
      <c r="M2" s="210"/>
      <c r="N2" s="28" t="s">
        <v>73</v>
      </c>
      <c r="O2" s="465" t="str">
        <f>'Seite 1'!$Z$13</f>
        <v/>
      </c>
      <c r="P2" s="466"/>
      <c r="Q2" s="466"/>
      <c r="R2" s="466"/>
      <c r="S2" s="467"/>
    </row>
    <row r="3" spans="1:19" ht="15" customHeight="1" x14ac:dyDescent="0.2">
      <c r="I3" s="209"/>
      <c r="J3" s="209"/>
      <c r="K3" s="209"/>
      <c r="L3" s="209"/>
      <c r="M3" s="210"/>
      <c r="N3" s="28" t="s">
        <v>72</v>
      </c>
      <c r="O3" s="465" t="str">
        <f>'Seite 1'!$AA$13</f>
        <v/>
      </c>
      <c r="P3" s="466"/>
      <c r="Q3" s="466"/>
      <c r="R3" s="466"/>
      <c r="S3" s="467"/>
    </row>
    <row r="4" spans="1:19" ht="15" customHeight="1" x14ac:dyDescent="0.2">
      <c r="I4" s="209"/>
      <c r="J4" s="209"/>
      <c r="K4" s="209"/>
      <c r="L4" s="209"/>
      <c r="M4" s="210"/>
      <c r="N4" s="127" t="s">
        <v>70</v>
      </c>
      <c r="O4" s="468">
        <f ca="1">'Seite 1'!$O$17</f>
        <v>44922</v>
      </c>
      <c r="P4" s="484"/>
      <c r="Q4" s="484"/>
      <c r="R4" s="484"/>
      <c r="S4" s="485"/>
    </row>
    <row r="5" spans="1:19" ht="12" customHeight="1" x14ac:dyDescent="0.2">
      <c r="N5" s="211"/>
      <c r="O5" s="211"/>
      <c r="P5" s="211"/>
      <c r="Q5" s="211"/>
    </row>
    <row r="6" spans="1:19" s="7" customFormat="1" ht="15" customHeight="1" x14ac:dyDescent="0.2">
      <c r="A6" s="4" t="s">
        <v>57</v>
      </c>
      <c r="B6" s="5"/>
      <c r="C6" s="5"/>
      <c r="D6" s="5"/>
      <c r="E6" s="5"/>
      <c r="F6" s="5"/>
      <c r="G6" s="5"/>
      <c r="H6" s="5"/>
      <c r="I6" s="5"/>
      <c r="J6" s="5"/>
      <c r="K6" s="5"/>
      <c r="L6" s="5"/>
      <c r="M6" s="5"/>
      <c r="N6" s="5"/>
      <c r="O6" s="5"/>
      <c r="P6" s="5"/>
      <c r="Q6" s="5"/>
      <c r="R6" s="5"/>
      <c r="S6" s="6"/>
    </row>
    <row r="7" spans="1:19" ht="5.0999999999999996" customHeight="1" x14ac:dyDescent="0.2">
      <c r="A7" s="228"/>
      <c r="B7" s="229"/>
      <c r="C7" s="229"/>
      <c r="D7" s="229"/>
      <c r="E7" s="229"/>
      <c r="F7" s="229"/>
      <c r="G7" s="229"/>
      <c r="H7" s="229"/>
      <c r="I7" s="229"/>
      <c r="J7" s="229"/>
      <c r="K7" s="229"/>
      <c r="L7" s="229"/>
      <c r="M7" s="229"/>
      <c r="N7" s="230"/>
      <c r="O7" s="230"/>
      <c r="P7" s="230"/>
      <c r="Q7" s="230"/>
      <c r="R7" s="229"/>
      <c r="S7" s="231"/>
    </row>
    <row r="8" spans="1:19" ht="12" customHeight="1" x14ac:dyDescent="0.2">
      <c r="A8" s="232" t="s">
        <v>98</v>
      </c>
      <c r="B8" s="233"/>
      <c r="C8" s="233"/>
      <c r="D8" s="233"/>
      <c r="E8" s="233"/>
      <c r="F8" s="233"/>
      <c r="G8" s="233"/>
      <c r="H8" s="233"/>
      <c r="I8" s="233"/>
      <c r="J8" s="233"/>
      <c r="K8" s="233"/>
      <c r="L8" s="233"/>
      <c r="M8" s="233"/>
      <c r="N8" s="233"/>
      <c r="O8" s="233"/>
      <c r="P8" s="233"/>
      <c r="Q8" s="233"/>
      <c r="R8" s="233"/>
      <c r="S8" s="234"/>
    </row>
    <row r="9" spans="1:19" ht="12" customHeight="1" x14ac:dyDescent="0.2">
      <c r="A9" s="232" t="s">
        <v>100</v>
      </c>
      <c r="B9" s="233"/>
      <c r="C9" s="233"/>
      <c r="D9" s="233"/>
      <c r="E9" s="233"/>
      <c r="F9" s="233"/>
      <c r="G9" s="233"/>
      <c r="H9" s="233"/>
      <c r="I9" s="233"/>
      <c r="J9" s="233"/>
      <c r="K9" s="233"/>
      <c r="L9" s="233"/>
      <c r="M9" s="233"/>
      <c r="N9" s="233"/>
      <c r="O9" s="233"/>
      <c r="P9" s="233"/>
      <c r="Q9" s="233"/>
      <c r="R9" s="233"/>
      <c r="S9" s="234"/>
    </row>
    <row r="10" spans="1:19" ht="12" customHeight="1" x14ac:dyDescent="0.2">
      <c r="A10" s="232" t="s">
        <v>99</v>
      </c>
      <c r="B10" s="233"/>
      <c r="C10" s="233"/>
      <c r="D10" s="233"/>
      <c r="E10" s="233"/>
      <c r="F10" s="233"/>
      <c r="G10" s="233"/>
      <c r="H10" s="233"/>
      <c r="I10" s="233"/>
      <c r="J10" s="233"/>
      <c r="K10" s="233"/>
      <c r="L10" s="233"/>
      <c r="M10" s="233"/>
      <c r="N10" s="233"/>
      <c r="O10" s="233"/>
      <c r="P10" s="233"/>
      <c r="Q10" s="233"/>
      <c r="R10" s="233"/>
      <c r="S10" s="234"/>
    </row>
    <row r="11" spans="1:19" ht="5.0999999999999996" customHeight="1" x14ac:dyDescent="0.2">
      <c r="A11" s="235"/>
      <c r="B11" s="236"/>
      <c r="C11" s="236"/>
      <c r="D11" s="236"/>
      <c r="E11" s="236"/>
      <c r="F11" s="236"/>
      <c r="G11" s="236"/>
      <c r="H11" s="236"/>
      <c r="I11" s="236"/>
      <c r="J11" s="236"/>
      <c r="K11" s="236"/>
      <c r="L11" s="236"/>
      <c r="M11" s="236"/>
      <c r="N11" s="236"/>
      <c r="O11" s="236"/>
      <c r="P11" s="236"/>
      <c r="Q11" s="236"/>
      <c r="R11" s="236"/>
      <c r="S11" s="234"/>
    </row>
    <row r="12" spans="1:19" ht="12" customHeight="1" x14ac:dyDescent="0.2">
      <c r="A12" s="12"/>
      <c r="B12" s="13"/>
      <c r="C12" s="13"/>
      <c r="D12" s="13"/>
      <c r="E12" s="13"/>
      <c r="F12" s="13"/>
      <c r="G12" s="13"/>
      <c r="H12" s="13"/>
      <c r="I12" s="13"/>
      <c r="J12" s="13"/>
      <c r="K12" s="13"/>
      <c r="L12" s="13"/>
      <c r="M12" s="13"/>
      <c r="N12" s="13"/>
      <c r="O12" s="13"/>
      <c r="P12" s="13"/>
      <c r="Q12" s="13"/>
      <c r="R12" s="13"/>
      <c r="S12" s="14"/>
    </row>
    <row r="13" spans="1:19" ht="12" customHeight="1" x14ac:dyDescent="0.2">
      <c r="A13" s="212" t="s">
        <v>47</v>
      </c>
      <c r="B13" s="213"/>
      <c r="C13" s="213"/>
      <c r="D13" s="209"/>
      <c r="E13" s="209"/>
      <c r="F13" s="209"/>
      <c r="G13" s="209"/>
      <c r="H13" s="209"/>
      <c r="I13" s="209"/>
      <c r="J13" s="209"/>
      <c r="K13" s="209"/>
      <c r="L13" s="209"/>
      <c r="M13" s="209"/>
      <c r="S13" s="25"/>
    </row>
    <row r="14" spans="1:19" ht="5.0999999999999996" customHeight="1" x14ac:dyDescent="0.2">
      <c r="A14" s="212"/>
      <c r="B14" s="213"/>
      <c r="C14" s="213"/>
      <c r="D14" s="209"/>
      <c r="E14" s="209"/>
      <c r="F14" s="209"/>
      <c r="G14" s="209"/>
      <c r="H14" s="209"/>
      <c r="I14" s="209"/>
      <c r="J14" s="209"/>
      <c r="K14" s="209"/>
      <c r="L14" s="209"/>
      <c r="M14" s="209"/>
      <c r="S14" s="25"/>
    </row>
    <row r="15" spans="1:19" ht="5.0999999999999996" customHeight="1" x14ac:dyDescent="0.2">
      <c r="A15" s="217"/>
      <c r="B15" s="218"/>
      <c r="C15" s="218"/>
      <c r="D15" s="219"/>
      <c r="E15" s="219"/>
      <c r="F15" s="219"/>
      <c r="G15" s="219"/>
      <c r="H15" s="219"/>
      <c r="I15" s="219"/>
      <c r="J15" s="219"/>
      <c r="K15" s="219"/>
      <c r="L15" s="219"/>
      <c r="M15" s="219"/>
      <c r="N15" s="220"/>
      <c r="O15" s="220"/>
      <c r="P15" s="220"/>
      <c r="Q15" s="220"/>
      <c r="R15" s="220"/>
      <c r="S15" s="221"/>
    </row>
    <row r="16" spans="1:19" ht="12" customHeight="1" x14ac:dyDescent="0.2">
      <c r="A16" s="33" t="s">
        <v>114</v>
      </c>
      <c r="E16" s="237" t="s">
        <v>50</v>
      </c>
      <c r="F16" s="26" t="s">
        <v>55</v>
      </c>
      <c r="G16" s="26"/>
      <c r="H16" s="26"/>
      <c r="I16" s="26"/>
      <c r="J16" s="26"/>
      <c r="K16" s="26"/>
      <c r="L16" s="26"/>
      <c r="M16" s="26"/>
      <c r="N16" s="26"/>
      <c r="O16" s="26"/>
      <c r="P16" s="26"/>
      <c r="Q16" s="26"/>
      <c r="S16" s="25"/>
    </row>
    <row r="17" spans="1:19" ht="12" customHeight="1" x14ac:dyDescent="0.2">
      <c r="A17" s="33"/>
      <c r="E17" s="237"/>
      <c r="F17" s="26" t="s">
        <v>115</v>
      </c>
      <c r="G17" s="26"/>
      <c r="H17" s="26"/>
      <c r="I17" s="26"/>
      <c r="J17" s="26"/>
      <c r="K17" s="26"/>
      <c r="L17" s="26"/>
      <c r="M17" s="26"/>
      <c r="N17" s="26"/>
      <c r="O17" s="26"/>
      <c r="P17" s="26"/>
      <c r="Q17" s="26"/>
      <c r="S17" s="25"/>
    </row>
    <row r="18" spans="1:19" ht="5.0999999999999996" customHeight="1" x14ac:dyDescent="0.2">
      <c r="A18" s="222"/>
      <c r="B18" s="223"/>
      <c r="C18" s="223"/>
      <c r="D18" s="223"/>
      <c r="E18" s="238"/>
      <c r="F18" s="224"/>
      <c r="G18" s="224"/>
      <c r="H18" s="224"/>
      <c r="I18" s="224"/>
      <c r="J18" s="224"/>
      <c r="K18" s="224"/>
      <c r="L18" s="224"/>
      <c r="M18" s="224"/>
      <c r="N18" s="224"/>
      <c r="O18" s="224"/>
      <c r="P18" s="224"/>
      <c r="Q18" s="224"/>
      <c r="R18" s="223"/>
      <c r="S18" s="225"/>
    </row>
    <row r="19" spans="1:19" ht="5.0999999999999996" customHeight="1" x14ac:dyDescent="0.2">
      <c r="A19" s="226"/>
      <c r="B19" s="220"/>
      <c r="C19" s="220"/>
      <c r="D19" s="227"/>
      <c r="E19" s="239"/>
      <c r="F19" s="227"/>
      <c r="G19" s="227"/>
      <c r="H19" s="227"/>
      <c r="I19" s="227"/>
      <c r="J19" s="227"/>
      <c r="K19" s="227"/>
      <c r="L19" s="227"/>
      <c r="M19" s="227"/>
      <c r="N19" s="227"/>
      <c r="O19" s="227"/>
      <c r="P19" s="227"/>
      <c r="Q19" s="227"/>
      <c r="R19" s="220"/>
      <c r="S19" s="221"/>
    </row>
    <row r="20" spans="1:19" ht="12" customHeight="1" x14ac:dyDescent="0.2">
      <c r="A20" s="33" t="s">
        <v>48</v>
      </c>
      <c r="E20" s="237" t="s">
        <v>50</v>
      </c>
      <c r="F20" s="26" t="s">
        <v>51</v>
      </c>
      <c r="G20" s="26"/>
      <c r="H20" s="26"/>
      <c r="I20" s="26"/>
      <c r="J20" s="26"/>
      <c r="K20" s="26"/>
      <c r="L20" s="26"/>
      <c r="M20" s="26"/>
      <c r="N20" s="26"/>
      <c r="O20" s="26"/>
      <c r="P20" s="26"/>
      <c r="Q20" s="26"/>
      <c r="S20" s="25"/>
    </row>
    <row r="21" spans="1:19" ht="12" customHeight="1" x14ac:dyDescent="0.2">
      <c r="A21" s="33"/>
      <c r="E21" s="237" t="s">
        <v>50</v>
      </c>
      <c r="F21" s="26" t="s">
        <v>52</v>
      </c>
      <c r="G21" s="26"/>
      <c r="H21" s="26"/>
      <c r="I21" s="26"/>
      <c r="J21" s="26"/>
      <c r="K21" s="26"/>
      <c r="L21" s="26"/>
      <c r="M21" s="26"/>
      <c r="N21" s="26"/>
      <c r="O21" s="26"/>
      <c r="P21" s="26"/>
      <c r="Q21" s="26"/>
      <c r="S21" s="25"/>
    </row>
    <row r="22" spans="1:19" ht="12" customHeight="1" x14ac:dyDescent="0.2">
      <c r="A22" s="33"/>
      <c r="E22" s="237" t="s">
        <v>50</v>
      </c>
      <c r="F22" s="26" t="s">
        <v>53</v>
      </c>
      <c r="G22" s="26"/>
      <c r="H22" s="26"/>
      <c r="I22" s="26"/>
      <c r="J22" s="26"/>
      <c r="K22" s="26"/>
      <c r="L22" s="26"/>
      <c r="M22" s="26"/>
      <c r="N22" s="26"/>
      <c r="O22" s="26"/>
      <c r="P22" s="26"/>
      <c r="Q22" s="26"/>
      <c r="S22" s="25"/>
    </row>
    <row r="23" spans="1:19" ht="12" customHeight="1" x14ac:dyDescent="0.2">
      <c r="A23" s="33"/>
      <c r="E23" s="237"/>
      <c r="F23" s="26" t="s">
        <v>54</v>
      </c>
      <c r="G23" s="26"/>
      <c r="H23" s="26"/>
      <c r="I23" s="26"/>
      <c r="J23" s="26"/>
      <c r="K23" s="26"/>
      <c r="L23" s="26"/>
      <c r="M23" s="26"/>
      <c r="N23" s="26"/>
      <c r="O23" s="26"/>
      <c r="P23" s="26"/>
      <c r="Q23" s="26"/>
      <c r="S23" s="25"/>
    </row>
    <row r="24" spans="1:19" ht="12" customHeight="1" x14ac:dyDescent="0.2">
      <c r="A24" s="33"/>
      <c r="E24" s="237" t="s">
        <v>50</v>
      </c>
      <c r="F24" s="26" t="s">
        <v>101</v>
      </c>
      <c r="G24" s="26"/>
      <c r="H24" s="26"/>
      <c r="I24" s="26"/>
      <c r="J24" s="26"/>
      <c r="K24" s="26"/>
      <c r="L24" s="26"/>
      <c r="M24" s="26"/>
      <c r="N24" s="26"/>
      <c r="O24" s="26"/>
      <c r="P24" s="26"/>
      <c r="Q24" s="26"/>
      <c r="S24" s="25"/>
    </row>
    <row r="25" spans="1:19" ht="5.0999999999999996" customHeight="1" x14ac:dyDescent="0.2">
      <c r="A25" s="214"/>
      <c r="B25" s="15"/>
      <c r="C25" s="15"/>
      <c r="D25" s="15"/>
      <c r="E25" s="215"/>
      <c r="F25" s="216"/>
      <c r="G25" s="216"/>
      <c r="H25" s="216"/>
      <c r="I25" s="216"/>
      <c r="J25" s="216"/>
      <c r="K25" s="216"/>
      <c r="L25" s="216"/>
      <c r="M25" s="216"/>
      <c r="N25" s="216"/>
      <c r="O25" s="216"/>
      <c r="P25" s="216"/>
      <c r="Q25" s="216"/>
      <c r="R25" s="15"/>
      <c r="S25" s="16"/>
    </row>
    <row r="26" spans="1:19" ht="5.0999999999999996" customHeight="1" x14ac:dyDescent="0.2">
      <c r="A26" s="240"/>
      <c r="B26" s="229"/>
      <c r="C26" s="229"/>
      <c r="D26" s="229"/>
      <c r="E26" s="241"/>
      <c r="F26" s="242"/>
      <c r="G26" s="242"/>
      <c r="H26" s="242"/>
      <c r="I26" s="242"/>
      <c r="J26" s="242"/>
      <c r="K26" s="242"/>
      <c r="L26" s="242"/>
      <c r="M26" s="242"/>
      <c r="N26" s="242"/>
      <c r="O26" s="242"/>
      <c r="P26" s="242"/>
      <c r="Q26" s="242"/>
      <c r="R26" s="229"/>
      <c r="S26" s="231"/>
    </row>
    <row r="27" spans="1:19" ht="12" customHeight="1" x14ac:dyDescent="0.2">
      <c r="A27" s="243" t="s">
        <v>93</v>
      </c>
      <c r="B27" s="236"/>
      <c r="C27" s="236"/>
      <c r="D27" s="236"/>
      <c r="E27" s="244"/>
      <c r="F27" s="245"/>
      <c r="G27" s="245"/>
      <c r="H27" s="245"/>
      <c r="I27" s="245"/>
      <c r="J27" s="245"/>
      <c r="K27" s="245"/>
      <c r="L27" s="245"/>
      <c r="M27" s="245"/>
      <c r="N27" s="245"/>
      <c r="O27" s="245"/>
      <c r="P27" s="245"/>
      <c r="Q27" s="245"/>
      <c r="R27" s="236"/>
      <c r="S27" s="234"/>
    </row>
    <row r="28" spans="1:19" ht="12" customHeight="1" x14ac:dyDescent="0.2">
      <c r="A28" s="243" t="s">
        <v>56</v>
      </c>
      <c r="B28" s="236"/>
      <c r="C28" s="236"/>
      <c r="D28" s="236"/>
      <c r="E28" s="244"/>
      <c r="F28" s="245"/>
      <c r="G28" s="245"/>
      <c r="H28" s="245"/>
      <c r="I28" s="245"/>
      <c r="J28" s="245"/>
      <c r="K28" s="245"/>
      <c r="L28" s="245"/>
      <c r="M28" s="245"/>
      <c r="N28" s="245"/>
      <c r="O28" s="245"/>
      <c r="P28" s="245"/>
      <c r="Q28" s="245"/>
      <c r="R28" s="236"/>
      <c r="S28" s="234"/>
    </row>
    <row r="29" spans="1:19" ht="5.0999999999999996" customHeight="1" x14ac:dyDescent="0.2">
      <c r="A29" s="246"/>
      <c r="B29" s="247"/>
      <c r="C29" s="247"/>
      <c r="D29" s="247"/>
      <c r="E29" s="248"/>
      <c r="F29" s="249"/>
      <c r="G29" s="249"/>
      <c r="H29" s="249"/>
      <c r="I29" s="249"/>
      <c r="J29" s="249"/>
      <c r="K29" s="249"/>
      <c r="L29" s="249"/>
      <c r="M29" s="249"/>
      <c r="N29" s="249"/>
      <c r="O29" s="249"/>
      <c r="P29" s="249"/>
      <c r="Q29" s="249"/>
      <c r="R29" s="247"/>
      <c r="S29" s="250"/>
    </row>
    <row r="30" spans="1:19" ht="12" customHeight="1" x14ac:dyDescent="0.2">
      <c r="A30" s="34"/>
      <c r="S30" s="25"/>
    </row>
    <row r="31" spans="1:19" ht="12" customHeight="1" x14ac:dyDescent="0.2">
      <c r="A31" s="34"/>
      <c r="S31" s="25"/>
    </row>
    <row r="32" spans="1:19" ht="12" customHeight="1" x14ac:dyDescent="0.2">
      <c r="A32" s="34"/>
      <c r="S32" s="25"/>
    </row>
    <row r="33" spans="1:19" ht="12" customHeight="1" x14ac:dyDescent="0.2">
      <c r="A33" s="34"/>
      <c r="S33" s="25"/>
    </row>
    <row r="34" spans="1:19" ht="12" customHeight="1" x14ac:dyDescent="0.2">
      <c r="A34" s="34"/>
      <c r="S34" s="25"/>
    </row>
    <row r="35" spans="1:19" ht="12" customHeight="1" x14ac:dyDescent="0.2">
      <c r="A35" s="34"/>
      <c r="S35" s="25"/>
    </row>
    <row r="36" spans="1:19" ht="12" customHeight="1" x14ac:dyDescent="0.2">
      <c r="A36" s="34"/>
      <c r="S36" s="25"/>
    </row>
    <row r="37" spans="1:19" ht="12" customHeight="1" x14ac:dyDescent="0.2">
      <c r="A37" s="34"/>
      <c r="S37" s="25"/>
    </row>
    <row r="38" spans="1:19" ht="12" customHeight="1" x14ac:dyDescent="0.2">
      <c r="A38" s="34"/>
      <c r="S38" s="25"/>
    </row>
    <row r="39" spans="1:19" ht="12" customHeight="1" x14ac:dyDescent="0.2">
      <c r="A39" s="34"/>
      <c r="S39" s="25"/>
    </row>
    <row r="40" spans="1:19" ht="12" customHeight="1" x14ac:dyDescent="0.2">
      <c r="A40" s="34"/>
      <c r="S40" s="25"/>
    </row>
    <row r="41" spans="1:19" ht="12" customHeight="1" x14ac:dyDescent="0.2">
      <c r="A41" s="34"/>
      <c r="S41" s="25"/>
    </row>
    <row r="42" spans="1:19" ht="12" customHeight="1" x14ac:dyDescent="0.2">
      <c r="A42" s="34"/>
      <c r="S42" s="25"/>
    </row>
    <row r="43" spans="1:19" ht="12" customHeight="1" x14ac:dyDescent="0.2">
      <c r="A43" s="34"/>
      <c r="S43" s="25"/>
    </row>
    <row r="44" spans="1:19" ht="12" customHeight="1" x14ac:dyDescent="0.2">
      <c r="A44" s="34"/>
      <c r="S44" s="25"/>
    </row>
    <row r="45" spans="1:19" ht="12" customHeight="1" x14ac:dyDescent="0.2">
      <c r="A45" s="34"/>
      <c r="S45" s="25"/>
    </row>
    <row r="46" spans="1:19" ht="12" customHeight="1" x14ac:dyDescent="0.2">
      <c r="A46" s="34"/>
      <c r="S46" s="25"/>
    </row>
    <row r="47" spans="1:19" ht="12" customHeight="1" x14ac:dyDescent="0.2">
      <c r="A47" s="34"/>
      <c r="S47" s="25"/>
    </row>
    <row r="48" spans="1:19" ht="12" customHeight="1" x14ac:dyDescent="0.2">
      <c r="A48" s="34"/>
      <c r="S48" s="25"/>
    </row>
    <row r="49" spans="1:19" ht="12" customHeight="1" x14ac:dyDescent="0.2">
      <c r="A49" s="34"/>
      <c r="S49" s="25"/>
    </row>
    <row r="50" spans="1:19" ht="12" customHeight="1" x14ac:dyDescent="0.2">
      <c r="A50" s="34"/>
      <c r="S50" s="25"/>
    </row>
    <row r="51" spans="1:19" ht="12" customHeight="1" x14ac:dyDescent="0.2">
      <c r="A51" s="34"/>
      <c r="S51" s="25"/>
    </row>
    <row r="52" spans="1:19" ht="12" customHeight="1" x14ac:dyDescent="0.2">
      <c r="A52" s="34"/>
      <c r="S52" s="25"/>
    </row>
    <row r="53" spans="1:19" ht="12" customHeight="1" x14ac:dyDescent="0.2">
      <c r="A53" s="34"/>
      <c r="S53" s="25"/>
    </row>
    <row r="54" spans="1:19" ht="12" customHeight="1" x14ac:dyDescent="0.2">
      <c r="A54" s="34"/>
      <c r="S54" s="25"/>
    </row>
    <row r="55" spans="1:19" ht="12" customHeight="1" x14ac:dyDescent="0.2">
      <c r="A55" s="34"/>
      <c r="S55" s="25"/>
    </row>
    <row r="56" spans="1:19" ht="12" customHeight="1" x14ac:dyDescent="0.2">
      <c r="A56" s="34"/>
      <c r="S56" s="25"/>
    </row>
    <row r="57" spans="1:19" ht="12" customHeight="1" x14ac:dyDescent="0.2">
      <c r="A57" s="34"/>
      <c r="S57" s="25"/>
    </row>
    <row r="58" spans="1:19" ht="12" customHeight="1" x14ac:dyDescent="0.2">
      <c r="A58" s="34"/>
      <c r="S58" s="25"/>
    </row>
    <row r="59" spans="1:19" ht="12" customHeight="1" x14ac:dyDescent="0.2">
      <c r="A59" s="34"/>
      <c r="S59" s="25"/>
    </row>
    <row r="60" spans="1:19" ht="12" customHeight="1" x14ac:dyDescent="0.2">
      <c r="A60" s="34"/>
      <c r="S60" s="25"/>
    </row>
    <row r="61" spans="1:19" ht="12" customHeight="1" x14ac:dyDescent="0.2">
      <c r="A61" s="34"/>
      <c r="S61" s="25"/>
    </row>
    <row r="62" spans="1:19" ht="12" customHeight="1" x14ac:dyDescent="0.2">
      <c r="A62" s="34"/>
      <c r="S62" s="25"/>
    </row>
    <row r="63" spans="1:19" ht="12" customHeight="1" x14ac:dyDescent="0.2">
      <c r="A63" s="34"/>
      <c r="S63" s="25"/>
    </row>
    <row r="64" spans="1:19" ht="12" customHeight="1" x14ac:dyDescent="0.2">
      <c r="A64" s="34"/>
      <c r="S64" s="25"/>
    </row>
    <row r="65" spans="1:19" ht="12" customHeight="1" x14ac:dyDescent="0.2">
      <c r="A65" s="34"/>
      <c r="S65" s="25"/>
    </row>
    <row r="66" spans="1:19" ht="12" customHeight="1" x14ac:dyDescent="0.2">
      <c r="A66" s="34"/>
      <c r="S66" s="25"/>
    </row>
    <row r="67" spans="1:19" ht="12" customHeight="1" x14ac:dyDescent="0.2">
      <c r="A67" s="34"/>
      <c r="S67" s="25"/>
    </row>
    <row r="68" spans="1:19" ht="12" customHeight="1" x14ac:dyDescent="0.2">
      <c r="A68" s="34"/>
      <c r="S68" s="25"/>
    </row>
    <row r="69" spans="1:19" ht="12" customHeight="1" x14ac:dyDescent="0.2">
      <c r="A69" s="34"/>
      <c r="S69" s="25"/>
    </row>
    <row r="70" spans="1:19" ht="12" customHeight="1" x14ac:dyDescent="0.2">
      <c r="A70" s="495" t="s">
        <v>49</v>
      </c>
      <c r="B70" s="496"/>
      <c r="C70" s="496"/>
      <c r="D70" s="496"/>
      <c r="E70" s="496"/>
      <c r="F70" s="496"/>
      <c r="G70" s="496"/>
      <c r="H70" s="496"/>
      <c r="I70" s="496"/>
      <c r="J70" s="496"/>
      <c r="K70" s="496"/>
      <c r="L70" s="496"/>
      <c r="M70" s="496"/>
      <c r="N70" s="496"/>
      <c r="O70" s="496"/>
      <c r="P70" s="496"/>
      <c r="Q70" s="496"/>
      <c r="R70" s="496"/>
      <c r="S70" s="25"/>
    </row>
    <row r="71" spans="1:19" ht="5.0999999999999996" customHeight="1" x14ac:dyDescent="0.2">
      <c r="A71" s="46"/>
      <c r="B71" s="15"/>
      <c r="C71" s="15"/>
      <c r="D71" s="15"/>
      <c r="E71" s="15"/>
      <c r="F71" s="15"/>
      <c r="G71" s="15"/>
      <c r="H71" s="15"/>
      <c r="I71" s="15"/>
      <c r="J71" s="15"/>
      <c r="K71" s="15"/>
      <c r="L71" s="15"/>
      <c r="M71" s="15"/>
      <c r="N71" s="15"/>
      <c r="O71" s="15"/>
      <c r="P71" s="15"/>
      <c r="Q71" s="15"/>
      <c r="R71" s="15"/>
      <c r="S71" s="16"/>
    </row>
    <row r="73" spans="1:19" ht="12" customHeight="1" x14ac:dyDescent="0.2">
      <c r="A73" s="49" t="str">
        <f>'Seite 1'!$A$65</f>
        <v>VWN ÖGB - Förderung von Gemeinwohlarbeit</v>
      </c>
      <c r="B73" s="49"/>
      <c r="C73" s="49"/>
    </row>
    <row r="74" spans="1:19" ht="12" customHeight="1" x14ac:dyDescent="0.2">
      <c r="A74" s="49" t="str">
        <f>'Seite 1'!$A$66</f>
        <v>Formularversion: V 2.0 vom 02.01.23 - öffentlich -</v>
      </c>
      <c r="B74" s="49"/>
      <c r="C74" s="49"/>
    </row>
  </sheetData>
  <sheetProtection password="EF62" sheet="1" objects="1" scenarios="1" autoFilter="0"/>
  <mergeCells count="5">
    <mergeCell ref="A70:R70"/>
    <mergeCell ref="O1:S1"/>
    <mergeCell ref="O4:S4"/>
    <mergeCell ref="O2:S2"/>
    <mergeCell ref="O3:S3"/>
  </mergeCells>
  <conditionalFormatting sqref="O1:S4">
    <cfRule type="cellIs" dxfId="7" priority="5"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theme="3" tint="0.59999389629810485"/>
    <pageSetUpPr fitToPage="1"/>
  </sheetPr>
  <dimension ref="A1:H1032"/>
  <sheetViews>
    <sheetView showGridLines="0" topLeftCell="A18" zoomScaleNormal="100" zoomScaleSheetLayoutView="100" workbookViewId="0">
      <selection activeCell="B33" sqref="B33"/>
    </sheetView>
  </sheetViews>
  <sheetFormatPr baseColWidth="10" defaultRowHeight="12" x14ac:dyDescent="0.2"/>
  <cols>
    <col min="1" max="1" width="5.7109375" style="47" customWidth="1"/>
    <col min="2" max="2" width="20.7109375" style="47" customWidth="1"/>
    <col min="3" max="3" width="12.7109375" style="181" customWidth="1"/>
    <col min="4" max="4" width="60.7109375" style="47" customWidth="1"/>
    <col min="5" max="5" width="15.7109375" style="181" customWidth="1"/>
    <col min="6" max="6" width="12.7109375" style="47" customWidth="1"/>
    <col min="7" max="7" width="17.7109375" style="47" customWidth="1"/>
    <col min="8" max="16384" width="11.42578125" style="47"/>
  </cols>
  <sheetData>
    <row r="1" spans="1:7" ht="12" hidden="1" customHeight="1" x14ac:dyDescent="0.2">
      <c r="A1" s="286" t="s">
        <v>36</v>
      </c>
      <c r="B1" s="287"/>
      <c r="C1" s="287"/>
      <c r="D1" s="287"/>
      <c r="E1" s="287"/>
      <c r="F1" s="287"/>
      <c r="G1" s="287"/>
    </row>
    <row r="2" spans="1:7" ht="12" hidden="1" customHeight="1" x14ac:dyDescent="0.2">
      <c r="A2" s="286" t="s">
        <v>37</v>
      </c>
      <c r="B2" s="287"/>
      <c r="C2" s="287"/>
      <c r="D2" s="287"/>
      <c r="E2" s="287"/>
      <c r="F2" s="287"/>
      <c r="G2" s="287"/>
    </row>
    <row r="3" spans="1:7" ht="12" hidden="1" customHeight="1" x14ac:dyDescent="0.2">
      <c r="A3" s="288">
        <f>ROW(A33)</f>
        <v>33</v>
      </c>
      <c r="B3" s="287"/>
      <c r="C3" s="287"/>
      <c r="D3" s="287"/>
      <c r="E3" s="287"/>
      <c r="F3" s="287"/>
      <c r="G3" s="287"/>
    </row>
    <row r="4" spans="1:7" ht="12" hidden="1" customHeight="1" x14ac:dyDescent="0.2">
      <c r="A4" s="288" t="s">
        <v>68</v>
      </c>
      <c r="B4" s="287"/>
      <c r="C4" s="287"/>
      <c r="D4" s="287"/>
      <c r="E4" s="287"/>
      <c r="F4" s="287"/>
      <c r="G4" s="287"/>
    </row>
    <row r="5" spans="1:7" ht="12" hidden="1" customHeight="1" x14ac:dyDescent="0.2">
      <c r="A5" s="291" t="str">
        <f>"$A$18:$G$"&amp;IF(LOOKUP(2,1/(D1:D1032&lt;&gt;0),ROW(D:D))=ROW(A28),A3-1,LOOKUP(2,1/(D1:D1032&lt;&gt;0),ROW(D:D)))</f>
        <v>$A$18:$G$32</v>
      </c>
      <c r="B5" s="287"/>
      <c r="C5" s="287"/>
      <c r="D5" s="287"/>
      <c r="E5" s="287"/>
      <c r="F5" s="287"/>
      <c r="G5" s="287"/>
    </row>
    <row r="6" spans="1:7" ht="12" hidden="1" customHeight="1" x14ac:dyDescent="0.2">
      <c r="A6" s="288"/>
      <c r="B6" s="287"/>
      <c r="C6" s="287"/>
      <c r="D6" s="287"/>
      <c r="E6" s="347" t="str">
        <f t="shared" ref="E6:E17" si="0">IF(OR($F$19="____",$F$19="",$F$19=0),"",DATE($F$19,ROW()-5,1))</f>
        <v/>
      </c>
      <c r="F6" s="287"/>
      <c r="G6" s="287"/>
    </row>
    <row r="7" spans="1:7" ht="12" hidden="1" customHeight="1" x14ac:dyDescent="0.2">
      <c r="A7" s="288"/>
      <c r="B7" s="287"/>
      <c r="C7" s="287"/>
      <c r="D7" s="287"/>
      <c r="E7" s="347" t="str">
        <f t="shared" si="0"/>
        <v/>
      </c>
      <c r="F7" s="287"/>
      <c r="G7" s="287"/>
    </row>
    <row r="8" spans="1:7" ht="12" hidden="1" customHeight="1" x14ac:dyDescent="0.2">
      <c r="A8" s="288"/>
      <c r="B8" s="287"/>
      <c r="C8" s="287"/>
      <c r="D8" s="287"/>
      <c r="E8" s="347" t="str">
        <f t="shared" si="0"/>
        <v/>
      </c>
      <c r="F8" s="287"/>
      <c r="G8" s="287"/>
    </row>
    <row r="9" spans="1:7" ht="12" hidden="1" customHeight="1" x14ac:dyDescent="0.2">
      <c r="A9" s="288"/>
      <c r="B9" s="287"/>
      <c r="C9" s="287"/>
      <c r="D9" s="287"/>
      <c r="E9" s="347" t="str">
        <f t="shared" si="0"/>
        <v/>
      </c>
      <c r="F9" s="287"/>
      <c r="G9" s="287"/>
    </row>
    <row r="10" spans="1:7" ht="12" hidden="1" customHeight="1" x14ac:dyDescent="0.2">
      <c r="A10" s="288"/>
      <c r="B10" s="287"/>
      <c r="C10" s="287"/>
      <c r="D10" s="287"/>
      <c r="E10" s="347" t="str">
        <f t="shared" si="0"/>
        <v/>
      </c>
      <c r="F10" s="287"/>
      <c r="G10" s="287"/>
    </row>
    <row r="11" spans="1:7" ht="12" hidden="1" customHeight="1" x14ac:dyDescent="0.2">
      <c r="A11" s="288"/>
      <c r="B11" s="287"/>
      <c r="C11" s="287"/>
      <c r="D11" s="287"/>
      <c r="E11" s="347" t="str">
        <f t="shared" si="0"/>
        <v/>
      </c>
      <c r="F11" s="287"/>
      <c r="G11" s="287"/>
    </row>
    <row r="12" spans="1:7" ht="12" hidden="1" customHeight="1" x14ac:dyDescent="0.2">
      <c r="A12" s="288"/>
      <c r="B12" s="287"/>
      <c r="C12" s="287"/>
      <c r="D12" s="287"/>
      <c r="E12" s="347" t="str">
        <f t="shared" si="0"/>
        <v/>
      </c>
      <c r="F12" s="287"/>
      <c r="G12" s="287"/>
    </row>
    <row r="13" spans="1:7" ht="12" hidden="1" customHeight="1" x14ac:dyDescent="0.2">
      <c r="A13" s="288"/>
      <c r="B13" s="287"/>
      <c r="C13" s="287"/>
      <c r="D13" s="287"/>
      <c r="E13" s="347" t="str">
        <f t="shared" si="0"/>
        <v/>
      </c>
      <c r="F13" s="287"/>
      <c r="G13" s="287"/>
    </row>
    <row r="14" spans="1:7" ht="12" hidden="1" customHeight="1" x14ac:dyDescent="0.2">
      <c r="A14" s="288"/>
      <c r="B14" s="287"/>
      <c r="C14" s="287"/>
      <c r="D14" s="287"/>
      <c r="E14" s="347" t="str">
        <f t="shared" si="0"/>
        <v/>
      </c>
      <c r="F14" s="287"/>
      <c r="G14" s="287"/>
    </row>
    <row r="15" spans="1:7" ht="12" hidden="1" customHeight="1" x14ac:dyDescent="0.2">
      <c r="A15" s="288"/>
      <c r="B15" s="287"/>
      <c r="C15" s="287"/>
      <c r="D15" s="287"/>
      <c r="E15" s="347" t="str">
        <f t="shared" si="0"/>
        <v/>
      </c>
      <c r="F15" s="287"/>
      <c r="G15" s="287"/>
    </row>
    <row r="16" spans="1:7" ht="12" hidden="1" customHeight="1" x14ac:dyDescent="0.2">
      <c r="A16" s="288"/>
      <c r="B16" s="287"/>
      <c r="C16" s="287"/>
      <c r="D16" s="287"/>
      <c r="E16" s="347" t="str">
        <f t="shared" si="0"/>
        <v/>
      </c>
      <c r="F16" s="287"/>
      <c r="G16" s="287"/>
    </row>
    <row r="17" spans="1:7" ht="12" hidden="1" customHeight="1" x14ac:dyDescent="0.2">
      <c r="A17" s="288"/>
      <c r="B17" s="287"/>
      <c r="C17" s="287"/>
      <c r="D17" s="287"/>
      <c r="E17" s="347" t="str">
        <f t="shared" si="0"/>
        <v/>
      </c>
      <c r="F17" s="287"/>
      <c r="G17" s="287"/>
    </row>
    <row r="18" spans="1:7" ht="15" customHeight="1" x14ac:dyDescent="0.2">
      <c r="A18" s="194" t="str">
        <f>'Seite 2 ZN'!$A$15</f>
        <v>1.</v>
      </c>
      <c r="B18" s="193" t="str">
        <f>'Seite 2 ZN'!$B$15</f>
        <v>Aufwandsentschädigung</v>
      </c>
      <c r="C18" s="176"/>
      <c r="E18" s="28" t="s">
        <v>69</v>
      </c>
      <c r="F18" s="465">
        <f>'Seite 1'!$O$18</f>
        <v>0</v>
      </c>
      <c r="G18" s="467"/>
    </row>
    <row r="19" spans="1:7" ht="15" customHeight="1" x14ac:dyDescent="0.2">
      <c r="C19" s="176"/>
      <c r="E19" s="28" t="s">
        <v>71</v>
      </c>
      <c r="F19" s="465" t="str">
        <f>'Seite 1'!$Z$14</f>
        <v/>
      </c>
      <c r="G19" s="467"/>
    </row>
    <row r="20" spans="1:7" ht="15" customHeight="1" x14ac:dyDescent="0.2">
      <c r="C20" s="47"/>
      <c r="E20" s="28" t="s">
        <v>72</v>
      </c>
      <c r="F20" s="465" t="str">
        <f>'Seite 1'!$AA$14</f>
        <v/>
      </c>
      <c r="G20" s="467"/>
    </row>
    <row r="21" spans="1:7" ht="15" customHeight="1" x14ac:dyDescent="0.2">
      <c r="C21" s="176"/>
      <c r="E21" s="127" t="s">
        <v>70</v>
      </c>
      <c r="F21" s="468">
        <f ca="1">'Seite 1'!$O$17</f>
        <v>44922</v>
      </c>
      <c r="G21" s="470"/>
    </row>
    <row r="22" spans="1:7" ht="15" customHeight="1" x14ac:dyDescent="0.2">
      <c r="A22" s="159"/>
      <c r="B22" s="145"/>
      <c r="C22" s="176"/>
      <c r="E22" s="182"/>
      <c r="F22" s="160"/>
      <c r="G22" s="133" t="str">
        <f>'Seite 1'!$A$65</f>
        <v>VWN ÖGB - Förderung von Gemeinwohlarbeit</v>
      </c>
    </row>
    <row r="23" spans="1:7" ht="15" customHeight="1" x14ac:dyDescent="0.2">
      <c r="A23" s="161"/>
      <c r="B23" s="161"/>
      <c r="C23" s="177"/>
      <c r="D23" s="161"/>
      <c r="E23" s="182"/>
      <c r="F23" s="161"/>
      <c r="G23" s="134" t="str">
        <f>'Seite 1'!$A$66</f>
        <v>Formularversion: V 2.0 vom 02.01.23 - öffentlich -</v>
      </c>
    </row>
    <row r="24" spans="1:7" ht="18" customHeight="1" x14ac:dyDescent="0.2">
      <c r="A24" s="162"/>
      <c r="B24" s="163"/>
      <c r="C24" s="167"/>
      <c r="D24" s="183"/>
      <c r="E24" s="183"/>
      <c r="F24" s="189" t="s">
        <v>39</v>
      </c>
      <c r="G24" s="171">
        <f>SUMPRODUCT(ROUND(G33:G1032,2))</f>
        <v>0</v>
      </c>
    </row>
    <row r="25" spans="1:7" ht="12" customHeight="1" x14ac:dyDescent="0.2">
      <c r="A25" s="164"/>
      <c r="B25" s="164"/>
      <c r="C25" s="178"/>
      <c r="D25" s="160"/>
      <c r="E25" s="182"/>
      <c r="F25" s="160"/>
    </row>
    <row r="26" spans="1:7" ht="15" customHeight="1" x14ac:dyDescent="0.15">
      <c r="A26" s="144" t="str">
        <f ca="1">CONCATENATE("Übersicht¹ zum Nachweis der Ausgabenart ",A18," ",B18," - Aktenzeichen ",IF($F$18=0,"__________",$F$18)," - Nachweis vom ",IF($F$21=0,"_________",TEXT($F$21,"TT.MM.JJJJ")))</f>
        <v>Übersicht¹ zum Nachweis der Ausgabenart 1. Aufwandsentschädigung - Aktenzeichen __________ - Nachweis vom 27.12.2022</v>
      </c>
      <c r="B26" s="165"/>
      <c r="C26" s="179"/>
      <c r="D26" s="160"/>
      <c r="E26" s="182"/>
      <c r="F26" s="160"/>
    </row>
    <row r="27" spans="1:7" ht="5.0999999999999996" customHeight="1" x14ac:dyDescent="0.15">
      <c r="A27" s="166"/>
      <c r="B27" s="166"/>
      <c r="C27" s="180"/>
      <c r="D27" s="160"/>
      <c r="E27" s="182"/>
      <c r="F27" s="160"/>
    </row>
    <row r="28" spans="1:7" ht="12" customHeight="1" x14ac:dyDescent="0.2">
      <c r="A28" s="508" t="s">
        <v>12</v>
      </c>
      <c r="B28" s="497" t="s">
        <v>40</v>
      </c>
      <c r="C28" s="508" t="s">
        <v>32</v>
      </c>
      <c r="D28" s="512" t="s">
        <v>116</v>
      </c>
      <c r="E28" s="505" t="s">
        <v>104</v>
      </c>
      <c r="F28" s="497" t="s">
        <v>113</v>
      </c>
      <c r="G28" s="501" t="s">
        <v>108</v>
      </c>
    </row>
    <row r="29" spans="1:7" ht="12" customHeight="1" x14ac:dyDescent="0.2">
      <c r="A29" s="509"/>
      <c r="B29" s="498"/>
      <c r="C29" s="509"/>
      <c r="D29" s="513"/>
      <c r="E29" s="506"/>
      <c r="F29" s="498"/>
      <c r="G29" s="502"/>
    </row>
    <row r="30" spans="1:7" ht="12" customHeight="1" x14ac:dyDescent="0.2">
      <c r="A30" s="510"/>
      <c r="B30" s="499"/>
      <c r="C30" s="510"/>
      <c r="D30" s="513"/>
      <c r="E30" s="506"/>
      <c r="F30" s="499"/>
      <c r="G30" s="503"/>
    </row>
    <row r="31" spans="1:7" ht="12" customHeight="1" x14ac:dyDescent="0.2">
      <c r="A31" s="510"/>
      <c r="B31" s="499"/>
      <c r="C31" s="510"/>
      <c r="D31" s="513"/>
      <c r="E31" s="506"/>
      <c r="F31" s="499"/>
      <c r="G31" s="503"/>
    </row>
    <row r="32" spans="1:7" ht="12" customHeight="1" thickBot="1" x14ac:dyDescent="0.25">
      <c r="A32" s="511"/>
      <c r="B32" s="500"/>
      <c r="C32" s="511"/>
      <c r="D32" s="514"/>
      <c r="E32" s="507"/>
      <c r="F32" s="500"/>
      <c r="G32" s="504"/>
    </row>
    <row r="33" spans="1:8" ht="15" thickTop="1" x14ac:dyDescent="0.2">
      <c r="A33" s="335">
        <v>1</v>
      </c>
      <c r="B33" s="313"/>
      <c r="C33" s="174"/>
      <c r="D33" s="356"/>
      <c r="E33" s="348"/>
      <c r="F33" s="355"/>
      <c r="G33" s="354">
        <f>IF(AND(D33&lt;&gt;"",E33&lt;&gt;""),ROUND(ROUNDDOWN(F33,0)*1.5,2),0)</f>
        <v>0</v>
      </c>
      <c r="H33" s="338"/>
    </row>
    <row r="34" spans="1:8" ht="15" x14ac:dyDescent="0.2">
      <c r="A34" s="335">
        <v>2</v>
      </c>
      <c r="B34" s="313"/>
      <c r="C34" s="174"/>
      <c r="D34" s="356"/>
      <c r="E34" s="348"/>
      <c r="F34" s="355"/>
      <c r="G34" s="354">
        <f t="shared" ref="G34:G97" si="1">IF(AND(D34&lt;&gt;"",E34&lt;&gt;""),ROUND(ROUNDDOWN(F34,0)*1.5,2),0)</f>
        <v>0</v>
      </c>
      <c r="H34" s="336"/>
    </row>
    <row r="35" spans="1:8" ht="15" x14ac:dyDescent="0.2">
      <c r="A35" s="335">
        <v>3</v>
      </c>
      <c r="B35" s="313"/>
      <c r="C35" s="174"/>
      <c r="D35" s="356"/>
      <c r="E35" s="348"/>
      <c r="F35" s="355"/>
      <c r="G35" s="354">
        <f t="shared" si="1"/>
        <v>0</v>
      </c>
      <c r="H35" s="336"/>
    </row>
    <row r="36" spans="1:8" ht="15" x14ac:dyDescent="0.2">
      <c r="A36" s="335">
        <v>4</v>
      </c>
      <c r="B36" s="313"/>
      <c r="C36" s="174"/>
      <c r="D36" s="356"/>
      <c r="E36" s="348"/>
      <c r="F36" s="355"/>
      <c r="G36" s="354">
        <f t="shared" si="1"/>
        <v>0</v>
      </c>
      <c r="H36" s="336"/>
    </row>
    <row r="37" spans="1:8" ht="15" x14ac:dyDescent="0.2">
      <c r="A37" s="335">
        <v>5</v>
      </c>
      <c r="B37" s="313"/>
      <c r="C37" s="174"/>
      <c r="D37" s="356"/>
      <c r="E37" s="348"/>
      <c r="F37" s="355"/>
      <c r="G37" s="354">
        <f t="shared" si="1"/>
        <v>0</v>
      </c>
      <c r="H37" s="336"/>
    </row>
    <row r="38" spans="1:8" ht="15" x14ac:dyDescent="0.2">
      <c r="A38" s="335">
        <v>6</v>
      </c>
      <c r="B38" s="313"/>
      <c r="C38" s="174"/>
      <c r="D38" s="356"/>
      <c r="E38" s="348"/>
      <c r="F38" s="355"/>
      <c r="G38" s="354">
        <f t="shared" si="1"/>
        <v>0</v>
      </c>
      <c r="H38" s="336"/>
    </row>
    <row r="39" spans="1:8" ht="15" x14ac:dyDescent="0.2">
      <c r="A39" s="335">
        <v>7</v>
      </c>
      <c r="B39" s="313"/>
      <c r="C39" s="174"/>
      <c r="D39" s="356"/>
      <c r="E39" s="348"/>
      <c r="F39" s="355"/>
      <c r="G39" s="354">
        <f t="shared" si="1"/>
        <v>0</v>
      </c>
      <c r="H39" s="336"/>
    </row>
    <row r="40" spans="1:8" ht="15" x14ac:dyDescent="0.2">
      <c r="A40" s="335">
        <v>8</v>
      </c>
      <c r="B40" s="313"/>
      <c r="C40" s="174"/>
      <c r="D40" s="356"/>
      <c r="E40" s="348"/>
      <c r="F40" s="355"/>
      <c r="G40" s="354">
        <f t="shared" si="1"/>
        <v>0</v>
      </c>
      <c r="H40" s="336"/>
    </row>
    <row r="41" spans="1:8" ht="15" x14ac:dyDescent="0.2">
      <c r="A41" s="335">
        <v>9</v>
      </c>
      <c r="B41" s="313"/>
      <c r="C41" s="174"/>
      <c r="D41" s="356"/>
      <c r="E41" s="348"/>
      <c r="F41" s="355"/>
      <c r="G41" s="354">
        <f t="shared" si="1"/>
        <v>0</v>
      </c>
      <c r="H41" s="336"/>
    </row>
    <row r="42" spans="1:8" ht="15" x14ac:dyDescent="0.2">
      <c r="A42" s="335">
        <v>10</v>
      </c>
      <c r="B42" s="313"/>
      <c r="C42" s="174"/>
      <c r="D42" s="356"/>
      <c r="E42" s="348"/>
      <c r="F42" s="355"/>
      <c r="G42" s="354">
        <f t="shared" si="1"/>
        <v>0</v>
      </c>
      <c r="H42" s="336"/>
    </row>
    <row r="43" spans="1:8" ht="15" x14ac:dyDescent="0.2">
      <c r="A43" s="335">
        <v>11</v>
      </c>
      <c r="B43" s="313"/>
      <c r="C43" s="174"/>
      <c r="D43" s="356"/>
      <c r="E43" s="348"/>
      <c r="F43" s="355"/>
      <c r="G43" s="354">
        <f t="shared" si="1"/>
        <v>0</v>
      </c>
      <c r="H43" s="336"/>
    </row>
    <row r="44" spans="1:8" ht="15" x14ac:dyDescent="0.2">
      <c r="A44" s="335">
        <v>12</v>
      </c>
      <c r="B44" s="313"/>
      <c r="C44" s="174"/>
      <c r="D44" s="356"/>
      <c r="E44" s="348"/>
      <c r="F44" s="355"/>
      <c r="G44" s="354">
        <f t="shared" si="1"/>
        <v>0</v>
      </c>
      <c r="H44" s="336"/>
    </row>
    <row r="45" spans="1:8" ht="15" x14ac:dyDescent="0.2">
      <c r="A45" s="335">
        <v>13</v>
      </c>
      <c r="B45" s="313"/>
      <c r="C45" s="174"/>
      <c r="D45" s="356"/>
      <c r="E45" s="348"/>
      <c r="F45" s="355"/>
      <c r="G45" s="354">
        <f t="shared" si="1"/>
        <v>0</v>
      </c>
      <c r="H45" s="336"/>
    </row>
    <row r="46" spans="1:8" ht="15" x14ac:dyDescent="0.2">
      <c r="A46" s="335">
        <v>14</v>
      </c>
      <c r="B46" s="313"/>
      <c r="C46" s="174"/>
      <c r="D46" s="356"/>
      <c r="E46" s="348"/>
      <c r="F46" s="355"/>
      <c r="G46" s="354">
        <f t="shared" si="1"/>
        <v>0</v>
      </c>
      <c r="H46" s="336"/>
    </row>
    <row r="47" spans="1:8" ht="15" x14ac:dyDescent="0.2">
      <c r="A47" s="335">
        <v>15</v>
      </c>
      <c r="B47" s="313"/>
      <c r="C47" s="174"/>
      <c r="D47" s="356"/>
      <c r="E47" s="348"/>
      <c r="F47" s="355"/>
      <c r="G47" s="354">
        <f t="shared" si="1"/>
        <v>0</v>
      </c>
      <c r="H47" s="336"/>
    </row>
    <row r="48" spans="1:8" ht="15" x14ac:dyDescent="0.2">
      <c r="A48" s="335">
        <v>16</v>
      </c>
      <c r="B48" s="313"/>
      <c r="C48" s="174"/>
      <c r="D48" s="356"/>
      <c r="E48" s="348"/>
      <c r="F48" s="355"/>
      <c r="G48" s="354">
        <f t="shared" si="1"/>
        <v>0</v>
      </c>
      <c r="H48" s="336"/>
    </row>
    <row r="49" spans="1:8" ht="15" x14ac:dyDescent="0.2">
      <c r="A49" s="335">
        <v>17</v>
      </c>
      <c r="B49" s="313"/>
      <c r="C49" s="174"/>
      <c r="D49" s="356"/>
      <c r="E49" s="348"/>
      <c r="F49" s="355"/>
      <c r="G49" s="354">
        <f t="shared" si="1"/>
        <v>0</v>
      </c>
      <c r="H49" s="336"/>
    </row>
    <row r="50" spans="1:8" ht="15" x14ac:dyDescent="0.2">
      <c r="A50" s="335">
        <v>18</v>
      </c>
      <c r="B50" s="313"/>
      <c r="C50" s="174"/>
      <c r="D50" s="356"/>
      <c r="E50" s="348"/>
      <c r="F50" s="355"/>
      <c r="G50" s="354">
        <f t="shared" si="1"/>
        <v>0</v>
      </c>
      <c r="H50" s="336"/>
    </row>
    <row r="51" spans="1:8" ht="15" x14ac:dyDescent="0.2">
      <c r="A51" s="335">
        <v>19</v>
      </c>
      <c r="B51" s="313"/>
      <c r="C51" s="174"/>
      <c r="D51" s="356"/>
      <c r="E51" s="348"/>
      <c r="F51" s="355"/>
      <c r="G51" s="354">
        <f t="shared" si="1"/>
        <v>0</v>
      </c>
      <c r="H51" s="336"/>
    </row>
    <row r="52" spans="1:8" ht="15" x14ac:dyDescent="0.2">
      <c r="A52" s="335">
        <v>20</v>
      </c>
      <c r="B52" s="313"/>
      <c r="C52" s="174"/>
      <c r="D52" s="356"/>
      <c r="E52" s="348"/>
      <c r="F52" s="355"/>
      <c r="G52" s="354">
        <f t="shared" si="1"/>
        <v>0</v>
      </c>
      <c r="H52" s="336"/>
    </row>
    <row r="53" spans="1:8" ht="15" x14ac:dyDescent="0.2">
      <c r="A53" s="335">
        <v>21</v>
      </c>
      <c r="B53" s="313"/>
      <c r="C53" s="174"/>
      <c r="D53" s="356"/>
      <c r="E53" s="348"/>
      <c r="F53" s="355"/>
      <c r="G53" s="354">
        <f t="shared" si="1"/>
        <v>0</v>
      </c>
      <c r="H53" s="336"/>
    </row>
    <row r="54" spans="1:8" ht="15" x14ac:dyDescent="0.2">
      <c r="A54" s="335">
        <v>22</v>
      </c>
      <c r="B54" s="313"/>
      <c r="C54" s="174"/>
      <c r="D54" s="356"/>
      <c r="E54" s="348"/>
      <c r="F54" s="355"/>
      <c r="G54" s="354">
        <f t="shared" si="1"/>
        <v>0</v>
      </c>
      <c r="H54" s="336"/>
    </row>
    <row r="55" spans="1:8" ht="15" x14ac:dyDescent="0.2">
      <c r="A55" s="335">
        <v>23</v>
      </c>
      <c r="B55" s="313"/>
      <c r="C55" s="174"/>
      <c r="D55" s="356"/>
      <c r="E55" s="348"/>
      <c r="F55" s="355"/>
      <c r="G55" s="354">
        <f t="shared" si="1"/>
        <v>0</v>
      </c>
      <c r="H55" s="336"/>
    </row>
    <row r="56" spans="1:8" ht="15" x14ac:dyDescent="0.2">
      <c r="A56" s="335">
        <v>24</v>
      </c>
      <c r="B56" s="313"/>
      <c r="C56" s="174"/>
      <c r="D56" s="356"/>
      <c r="E56" s="348"/>
      <c r="F56" s="355"/>
      <c r="G56" s="354">
        <f t="shared" si="1"/>
        <v>0</v>
      </c>
      <c r="H56" s="336"/>
    </row>
    <row r="57" spans="1:8" ht="15" x14ac:dyDescent="0.2">
      <c r="A57" s="335">
        <v>25</v>
      </c>
      <c r="B57" s="313"/>
      <c r="C57" s="174"/>
      <c r="D57" s="356"/>
      <c r="E57" s="348"/>
      <c r="F57" s="355"/>
      <c r="G57" s="354">
        <f t="shared" si="1"/>
        <v>0</v>
      </c>
      <c r="H57" s="336"/>
    </row>
    <row r="58" spans="1:8" ht="15" x14ac:dyDescent="0.2">
      <c r="A58" s="335">
        <v>26</v>
      </c>
      <c r="B58" s="313"/>
      <c r="C58" s="174"/>
      <c r="D58" s="356"/>
      <c r="E58" s="348"/>
      <c r="F58" s="355"/>
      <c r="G58" s="354">
        <f t="shared" si="1"/>
        <v>0</v>
      </c>
      <c r="H58" s="336"/>
    </row>
    <row r="59" spans="1:8" ht="15" x14ac:dyDescent="0.2">
      <c r="A59" s="335">
        <v>27</v>
      </c>
      <c r="B59" s="313"/>
      <c r="C59" s="174"/>
      <c r="D59" s="356"/>
      <c r="E59" s="348"/>
      <c r="F59" s="355"/>
      <c r="G59" s="354">
        <f t="shared" si="1"/>
        <v>0</v>
      </c>
      <c r="H59" s="336"/>
    </row>
    <row r="60" spans="1:8" ht="15" x14ac:dyDescent="0.2">
      <c r="A60" s="335">
        <v>28</v>
      </c>
      <c r="B60" s="313"/>
      <c r="C60" s="174"/>
      <c r="D60" s="356"/>
      <c r="E60" s="348"/>
      <c r="F60" s="355"/>
      <c r="G60" s="354">
        <f t="shared" si="1"/>
        <v>0</v>
      </c>
      <c r="H60" s="336"/>
    </row>
    <row r="61" spans="1:8" ht="15" x14ac:dyDescent="0.2">
      <c r="A61" s="335">
        <v>29</v>
      </c>
      <c r="B61" s="313"/>
      <c r="C61" s="174"/>
      <c r="D61" s="356"/>
      <c r="E61" s="348"/>
      <c r="F61" s="355"/>
      <c r="G61" s="354">
        <f t="shared" si="1"/>
        <v>0</v>
      </c>
      <c r="H61" s="336"/>
    </row>
    <row r="62" spans="1:8" ht="15" x14ac:dyDescent="0.2">
      <c r="A62" s="335">
        <v>30</v>
      </c>
      <c r="B62" s="313"/>
      <c r="C62" s="174"/>
      <c r="D62" s="356"/>
      <c r="E62" s="348"/>
      <c r="F62" s="355"/>
      <c r="G62" s="354">
        <f t="shared" si="1"/>
        <v>0</v>
      </c>
      <c r="H62" s="336"/>
    </row>
    <row r="63" spans="1:8" ht="15" x14ac:dyDescent="0.2">
      <c r="A63" s="335">
        <v>31</v>
      </c>
      <c r="B63" s="313"/>
      <c r="C63" s="174"/>
      <c r="D63" s="356"/>
      <c r="E63" s="348"/>
      <c r="F63" s="355"/>
      <c r="G63" s="354">
        <f t="shared" si="1"/>
        <v>0</v>
      </c>
      <c r="H63" s="336"/>
    </row>
    <row r="64" spans="1:8" ht="15" x14ac:dyDescent="0.2">
      <c r="A64" s="335">
        <v>32</v>
      </c>
      <c r="B64" s="313"/>
      <c r="C64" s="174"/>
      <c r="D64" s="356"/>
      <c r="E64" s="348"/>
      <c r="F64" s="355"/>
      <c r="G64" s="354">
        <f t="shared" si="1"/>
        <v>0</v>
      </c>
      <c r="H64" s="336"/>
    </row>
    <row r="65" spans="1:8" ht="15" x14ac:dyDescent="0.2">
      <c r="A65" s="335">
        <v>33</v>
      </c>
      <c r="B65" s="313"/>
      <c r="C65" s="174"/>
      <c r="D65" s="356"/>
      <c r="E65" s="348"/>
      <c r="F65" s="355"/>
      <c r="G65" s="354">
        <f t="shared" si="1"/>
        <v>0</v>
      </c>
      <c r="H65" s="336"/>
    </row>
    <row r="66" spans="1:8" ht="15" x14ac:dyDescent="0.2">
      <c r="A66" s="335">
        <v>34</v>
      </c>
      <c r="B66" s="313"/>
      <c r="C66" s="174"/>
      <c r="D66" s="356"/>
      <c r="E66" s="348"/>
      <c r="F66" s="355"/>
      <c r="G66" s="354">
        <f t="shared" si="1"/>
        <v>0</v>
      </c>
      <c r="H66" s="336"/>
    </row>
    <row r="67" spans="1:8" ht="15" x14ac:dyDescent="0.2">
      <c r="A67" s="335">
        <v>35</v>
      </c>
      <c r="B67" s="313"/>
      <c r="C67" s="174"/>
      <c r="D67" s="356"/>
      <c r="E67" s="348"/>
      <c r="F67" s="355"/>
      <c r="G67" s="354">
        <f t="shared" si="1"/>
        <v>0</v>
      </c>
      <c r="H67" s="336"/>
    </row>
    <row r="68" spans="1:8" ht="15" x14ac:dyDescent="0.2">
      <c r="A68" s="335">
        <v>36</v>
      </c>
      <c r="B68" s="313"/>
      <c r="C68" s="174"/>
      <c r="D68" s="356"/>
      <c r="E68" s="348"/>
      <c r="F68" s="355"/>
      <c r="G68" s="354">
        <f t="shared" si="1"/>
        <v>0</v>
      </c>
      <c r="H68" s="336"/>
    </row>
    <row r="69" spans="1:8" ht="15" x14ac:dyDescent="0.2">
      <c r="A69" s="335">
        <v>37</v>
      </c>
      <c r="B69" s="313"/>
      <c r="C69" s="174"/>
      <c r="D69" s="356"/>
      <c r="E69" s="348"/>
      <c r="F69" s="355"/>
      <c r="G69" s="354">
        <f t="shared" si="1"/>
        <v>0</v>
      </c>
      <c r="H69" s="336"/>
    </row>
    <row r="70" spans="1:8" ht="15" x14ac:dyDescent="0.2">
      <c r="A70" s="335">
        <v>38</v>
      </c>
      <c r="B70" s="313"/>
      <c r="C70" s="174"/>
      <c r="D70" s="356"/>
      <c r="E70" s="348"/>
      <c r="F70" s="355"/>
      <c r="G70" s="354">
        <f t="shared" si="1"/>
        <v>0</v>
      </c>
      <c r="H70" s="336"/>
    </row>
    <row r="71" spans="1:8" ht="15" x14ac:dyDescent="0.2">
      <c r="A71" s="335">
        <v>39</v>
      </c>
      <c r="B71" s="313"/>
      <c r="C71" s="174"/>
      <c r="D71" s="356"/>
      <c r="E71" s="348"/>
      <c r="F71" s="355"/>
      <c r="G71" s="354">
        <f t="shared" si="1"/>
        <v>0</v>
      </c>
      <c r="H71" s="336"/>
    </row>
    <row r="72" spans="1:8" ht="15" x14ac:dyDescent="0.2">
      <c r="A72" s="335">
        <v>40</v>
      </c>
      <c r="B72" s="313"/>
      <c r="C72" s="174"/>
      <c r="D72" s="356"/>
      <c r="E72" s="348"/>
      <c r="F72" s="355"/>
      <c r="G72" s="354">
        <f t="shared" si="1"/>
        <v>0</v>
      </c>
      <c r="H72" s="336"/>
    </row>
    <row r="73" spans="1:8" ht="15" x14ac:dyDescent="0.2">
      <c r="A73" s="335">
        <v>41</v>
      </c>
      <c r="B73" s="313"/>
      <c r="C73" s="174"/>
      <c r="D73" s="356"/>
      <c r="E73" s="348"/>
      <c r="F73" s="355"/>
      <c r="G73" s="354">
        <f t="shared" si="1"/>
        <v>0</v>
      </c>
      <c r="H73" s="336"/>
    </row>
    <row r="74" spans="1:8" ht="15" x14ac:dyDescent="0.2">
      <c r="A74" s="335">
        <v>42</v>
      </c>
      <c r="B74" s="313"/>
      <c r="C74" s="174"/>
      <c r="D74" s="356"/>
      <c r="E74" s="348"/>
      <c r="F74" s="355"/>
      <c r="G74" s="354">
        <f t="shared" si="1"/>
        <v>0</v>
      </c>
      <c r="H74" s="336"/>
    </row>
    <row r="75" spans="1:8" ht="15" x14ac:dyDescent="0.2">
      <c r="A75" s="335">
        <v>43</v>
      </c>
      <c r="B75" s="313"/>
      <c r="C75" s="174"/>
      <c r="D75" s="356"/>
      <c r="E75" s="348"/>
      <c r="F75" s="355"/>
      <c r="G75" s="354">
        <f t="shared" si="1"/>
        <v>0</v>
      </c>
      <c r="H75" s="336"/>
    </row>
    <row r="76" spans="1:8" ht="15" x14ac:dyDescent="0.2">
      <c r="A76" s="335">
        <v>44</v>
      </c>
      <c r="B76" s="313"/>
      <c r="C76" s="174"/>
      <c r="D76" s="356"/>
      <c r="E76" s="348"/>
      <c r="F76" s="355"/>
      <c r="G76" s="354">
        <f t="shared" si="1"/>
        <v>0</v>
      </c>
      <c r="H76" s="336"/>
    </row>
    <row r="77" spans="1:8" ht="15" x14ac:dyDescent="0.2">
      <c r="A77" s="335">
        <v>45</v>
      </c>
      <c r="B77" s="313"/>
      <c r="C77" s="174"/>
      <c r="D77" s="356"/>
      <c r="E77" s="348"/>
      <c r="F77" s="355"/>
      <c r="G77" s="354">
        <f t="shared" si="1"/>
        <v>0</v>
      </c>
      <c r="H77" s="336"/>
    </row>
    <row r="78" spans="1:8" ht="15" x14ac:dyDescent="0.2">
      <c r="A78" s="335">
        <v>46</v>
      </c>
      <c r="B78" s="313"/>
      <c r="C78" s="174"/>
      <c r="D78" s="356"/>
      <c r="E78" s="348"/>
      <c r="F78" s="355"/>
      <c r="G78" s="354">
        <f t="shared" si="1"/>
        <v>0</v>
      </c>
      <c r="H78" s="336"/>
    </row>
    <row r="79" spans="1:8" ht="15" x14ac:dyDescent="0.2">
      <c r="A79" s="335">
        <v>47</v>
      </c>
      <c r="B79" s="313"/>
      <c r="C79" s="174"/>
      <c r="D79" s="356"/>
      <c r="E79" s="348"/>
      <c r="F79" s="355"/>
      <c r="G79" s="354">
        <f t="shared" si="1"/>
        <v>0</v>
      </c>
      <c r="H79" s="336"/>
    </row>
    <row r="80" spans="1:8" ht="15" x14ac:dyDescent="0.2">
      <c r="A80" s="335">
        <v>48</v>
      </c>
      <c r="B80" s="313"/>
      <c r="C80" s="174"/>
      <c r="D80" s="356"/>
      <c r="E80" s="348"/>
      <c r="F80" s="355"/>
      <c r="G80" s="354">
        <f t="shared" si="1"/>
        <v>0</v>
      </c>
      <c r="H80" s="336"/>
    </row>
    <row r="81" spans="1:8" ht="15" x14ac:dyDescent="0.2">
      <c r="A81" s="335">
        <v>49</v>
      </c>
      <c r="B81" s="313"/>
      <c r="C81" s="174"/>
      <c r="D81" s="356"/>
      <c r="E81" s="348"/>
      <c r="F81" s="355"/>
      <c r="G81" s="354">
        <f t="shared" si="1"/>
        <v>0</v>
      </c>
      <c r="H81" s="336"/>
    </row>
    <row r="82" spans="1:8" ht="15" x14ac:dyDescent="0.2">
      <c r="A82" s="335">
        <v>50</v>
      </c>
      <c r="B82" s="313"/>
      <c r="C82" s="174"/>
      <c r="D82" s="356"/>
      <c r="E82" s="348"/>
      <c r="F82" s="355"/>
      <c r="G82" s="354">
        <f t="shared" si="1"/>
        <v>0</v>
      </c>
      <c r="H82" s="336"/>
    </row>
    <row r="83" spans="1:8" ht="15" x14ac:dyDescent="0.2">
      <c r="A83" s="335">
        <v>51</v>
      </c>
      <c r="B83" s="313"/>
      <c r="C83" s="174"/>
      <c r="D83" s="356"/>
      <c r="E83" s="348"/>
      <c r="F83" s="355"/>
      <c r="G83" s="354">
        <f t="shared" si="1"/>
        <v>0</v>
      </c>
      <c r="H83" s="336"/>
    </row>
    <row r="84" spans="1:8" ht="15" x14ac:dyDescent="0.2">
      <c r="A84" s="335">
        <v>52</v>
      </c>
      <c r="B84" s="313"/>
      <c r="C84" s="174"/>
      <c r="D84" s="356"/>
      <c r="E84" s="348"/>
      <c r="F84" s="355"/>
      <c r="G84" s="354">
        <f t="shared" si="1"/>
        <v>0</v>
      </c>
      <c r="H84" s="336"/>
    </row>
    <row r="85" spans="1:8" ht="15" x14ac:dyDescent="0.2">
      <c r="A85" s="335">
        <v>53</v>
      </c>
      <c r="B85" s="313"/>
      <c r="C85" s="174"/>
      <c r="D85" s="356"/>
      <c r="E85" s="348"/>
      <c r="F85" s="355"/>
      <c r="G85" s="354">
        <f t="shared" si="1"/>
        <v>0</v>
      </c>
      <c r="H85" s="336"/>
    </row>
    <row r="86" spans="1:8" ht="15" x14ac:dyDescent="0.2">
      <c r="A86" s="335">
        <v>54</v>
      </c>
      <c r="B86" s="313"/>
      <c r="C86" s="174"/>
      <c r="D86" s="356"/>
      <c r="E86" s="348"/>
      <c r="F86" s="355"/>
      <c r="G86" s="354">
        <f t="shared" si="1"/>
        <v>0</v>
      </c>
      <c r="H86" s="336"/>
    </row>
    <row r="87" spans="1:8" ht="15" x14ac:dyDescent="0.2">
      <c r="A87" s="335">
        <v>55</v>
      </c>
      <c r="B87" s="313"/>
      <c r="C87" s="174"/>
      <c r="D87" s="356"/>
      <c r="E87" s="348"/>
      <c r="F87" s="355"/>
      <c r="G87" s="354">
        <f t="shared" si="1"/>
        <v>0</v>
      </c>
      <c r="H87" s="336"/>
    </row>
    <row r="88" spans="1:8" ht="15" x14ac:dyDescent="0.2">
      <c r="A88" s="335">
        <v>56</v>
      </c>
      <c r="B88" s="313"/>
      <c r="C88" s="174"/>
      <c r="D88" s="356"/>
      <c r="E88" s="348"/>
      <c r="F88" s="355"/>
      <c r="G88" s="354">
        <f t="shared" si="1"/>
        <v>0</v>
      </c>
      <c r="H88" s="336"/>
    </row>
    <row r="89" spans="1:8" ht="15" x14ac:dyDescent="0.2">
      <c r="A89" s="335">
        <v>57</v>
      </c>
      <c r="B89" s="313"/>
      <c r="C89" s="174"/>
      <c r="D89" s="356"/>
      <c r="E89" s="348"/>
      <c r="F89" s="355"/>
      <c r="G89" s="354">
        <f t="shared" si="1"/>
        <v>0</v>
      </c>
      <c r="H89" s="336"/>
    </row>
    <row r="90" spans="1:8" ht="15" x14ac:dyDescent="0.2">
      <c r="A90" s="335">
        <v>58</v>
      </c>
      <c r="B90" s="313"/>
      <c r="C90" s="174"/>
      <c r="D90" s="356"/>
      <c r="E90" s="348"/>
      <c r="F90" s="355"/>
      <c r="G90" s="354">
        <f t="shared" si="1"/>
        <v>0</v>
      </c>
      <c r="H90" s="336"/>
    </row>
    <row r="91" spans="1:8" ht="15" x14ac:dyDescent="0.2">
      <c r="A91" s="335">
        <v>59</v>
      </c>
      <c r="B91" s="313"/>
      <c r="C91" s="174"/>
      <c r="D91" s="356"/>
      <c r="E91" s="348"/>
      <c r="F91" s="355"/>
      <c r="G91" s="354">
        <f t="shared" si="1"/>
        <v>0</v>
      </c>
      <c r="H91" s="336"/>
    </row>
    <row r="92" spans="1:8" ht="15" x14ac:dyDescent="0.2">
      <c r="A92" s="335">
        <v>60</v>
      </c>
      <c r="B92" s="313"/>
      <c r="C92" s="174"/>
      <c r="D92" s="356"/>
      <c r="E92" s="348"/>
      <c r="F92" s="355"/>
      <c r="G92" s="354">
        <f t="shared" si="1"/>
        <v>0</v>
      </c>
      <c r="H92" s="336"/>
    </row>
    <row r="93" spans="1:8" ht="15" x14ac:dyDescent="0.2">
      <c r="A93" s="335">
        <v>61</v>
      </c>
      <c r="B93" s="313"/>
      <c r="C93" s="174"/>
      <c r="D93" s="356"/>
      <c r="E93" s="348"/>
      <c r="F93" s="355"/>
      <c r="G93" s="354">
        <f t="shared" si="1"/>
        <v>0</v>
      </c>
      <c r="H93" s="336"/>
    </row>
    <row r="94" spans="1:8" ht="15" x14ac:dyDescent="0.2">
      <c r="A94" s="335">
        <v>62</v>
      </c>
      <c r="B94" s="313"/>
      <c r="C94" s="174"/>
      <c r="D94" s="356"/>
      <c r="E94" s="348"/>
      <c r="F94" s="355"/>
      <c r="G94" s="354">
        <f t="shared" si="1"/>
        <v>0</v>
      </c>
      <c r="H94" s="336"/>
    </row>
    <row r="95" spans="1:8" ht="15" x14ac:dyDescent="0.2">
      <c r="A95" s="335">
        <v>63</v>
      </c>
      <c r="B95" s="313"/>
      <c r="C95" s="174"/>
      <c r="D95" s="356"/>
      <c r="E95" s="348"/>
      <c r="F95" s="355"/>
      <c r="G95" s="354">
        <f t="shared" si="1"/>
        <v>0</v>
      </c>
      <c r="H95" s="336"/>
    </row>
    <row r="96" spans="1:8" ht="15" x14ac:dyDescent="0.2">
      <c r="A96" s="335">
        <v>64</v>
      </c>
      <c r="B96" s="313"/>
      <c r="C96" s="174"/>
      <c r="D96" s="356"/>
      <c r="E96" s="348"/>
      <c r="F96" s="355"/>
      <c r="G96" s="354">
        <f t="shared" si="1"/>
        <v>0</v>
      </c>
      <c r="H96" s="336"/>
    </row>
    <row r="97" spans="1:8" ht="15" x14ac:dyDescent="0.2">
      <c r="A97" s="335">
        <v>65</v>
      </c>
      <c r="B97" s="313"/>
      <c r="C97" s="174"/>
      <c r="D97" s="356"/>
      <c r="E97" s="348"/>
      <c r="F97" s="355"/>
      <c r="G97" s="354">
        <f t="shared" si="1"/>
        <v>0</v>
      </c>
      <c r="H97" s="336"/>
    </row>
    <row r="98" spans="1:8" ht="15" x14ac:dyDescent="0.2">
      <c r="A98" s="335">
        <v>66</v>
      </c>
      <c r="B98" s="313"/>
      <c r="C98" s="174"/>
      <c r="D98" s="356"/>
      <c r="E98" s="348"/>
      <c r="F98" s="355"/>
      <c r="G98" s="354">
        <f t="shared" ref="G98:G161" si="2">IF(AND(D98&lt;&gt;"",E98&lt;&gt;""),ROUND(ROUNDDOWN(F98,0)*1.5,2),0)</f>
        <v>0</v>
      </c>
      <c r="H98" s="336"/>
    </row>
    <row r="99" spans="1:8" ht="15" x14ac:dyDescent="0.2">
      <c r="A99" s="335">
        <v>67</v>
      </c>
      <c r="B99" s="313"/>
      <c r="C99" s="174"/>
      <c r="D99" s="356"/>
      <c r="E99" s="348"/>
      <c r="F99" s="355"/>
      <c r="G99" s="354">
        <f t="shared" si="2"/>
        <v>0</v>
      </c>
      <c r="H99" s="336"/>
    </row>
    <row r="100" spans="1:8" ht="15" x14ac:dyDescent="0.2">
      <c r="A100" s="335">
        <v>68</v>
      </c>
      <c r="B100" s="313"/>
      <c r="C100" s="174"/>
      <c r="D100" s="356"/>
      <c r="E100" s="348"/>
      <c r="F100" s="355"/>
      <c r="G100" s="354">
        <f t="shared" si="2"/>
        <v>0</v>
      </c>
      <c r="H100" s="336"/>
    </row>
    <row r="101" spans="1:8" ht="15" x14ac:dyDescent="0.2">
      <c r="A101" s="335">
        <v>69</v>
      </c>
      <c r="B101" s="313"/>
      <c r="C101" s="174"/>
      <c r="D101" s="356"/>
      <c r="E101" s="348"/>
      <c r="F101" s="355"/>
      <c r="G101" s="354">
        <f t="shared" si="2"/>
        <v>0</v>
      </c>
      <c r="H101" s="336"/>
    </row>
    <row r="102" spans="1:8" ht="15" x14ac:dyDescent="0.2">
      <c r="A102" s="335">
        <v>70</v>
      </c>
      <c r="B102" s="313"/>
      <c r="C102" s="174"/>
      <c r="D102" s="356"/>
      <c r="E102" s="348"/>
      <c r="F102" s="355"/>
      <c r="G102" s="354">
        <f t="shared" si="2"/>
        <v>0</v>
      </c>
      <c r="H102" s="336"/>
    </row>
    <row r="103" spans="1:8" ht="15" x14ac:dyDescent="0.2">
      <c r="A103" s="335">
        <v>71</v>
      </c>
      <c r="B103" s="313"/>
      <c r="C103" s="174"/>
      <c r="D103" s="356"/>
      <c r="E103" s="348"/>
      <c r="F103" s="355"/>
      <c r="G103" s="354">
        <f t="shared" si="2"/>
        <v>0</v>
      </c>
      <c r="H103" s="336"/>
    </row>
    <row r="104" spans="1:8" ht="15" x14ac:dyDescent="0.2">
      <c r="A104" s="335">
        <v>72</v>
      </c>
      <c r="B104" s="313"/>
      <c r="C104" s="174"/>
      <c r="D104" s="356"/>
      <c r="E104" s="348"/>
      <c r="F104" s="355"/>
      <c r="G104" s="354">
        <f t="shared" si="2"/>
        <v>0</v>
      </c>
      <c r="H104" s="336"/>
    </row>
    <row r="105" spans="1:8" ht="15" x14ac:dyDescent="0.2">
      <c r="A105" s="335">
        <v>73</v>
      </c>
      <c r="B105" s="313"/>
      <c r="C105" s="174"/>
      <c r="D105" s="356"/>
      <c r="E105" s="348"/>
      <c r="F105" s="355"/>
      <c r="G105" s="354">
        <f t="shared" si="2"/>
        <v>0</v>
      </c>
      <c r="H105" s="336"/>
    </row>
    <row r="106" spans="1:8" ht="15" x14ac:dyDescent="0.2">
      <c r="A106" s="335">
        <v>74</v>
      </c>
      <c r="B106" s="313"/>
      <c r="C106" s="174"/>
      <c r="D106" s="356"/>
      <c r="E106" s="348"/>
      <c r="F106" s="355"/>
      <c r="G106" s="354">
        <f t="shared" si="2"/>
        <v>0</v>
      </c>
      <c r="H106" s="336"/>
    </row>
    <row r="107" spans="1:8" ht="15" x14ac:dyDescent="0.2">
      <c r="A107" s="335">
        <v>75</v>
      </c>
      <c r="B107" s="313"/>
      <c r="C107" s="174"/>
      <c r="D107" s="356"/>
      <c r="E107" s="348"/>
      <c r="F107" s="355"/>
      <c r="G107" s="354">
        <f t="shared" si="2"/>
        <v>0</v>
      </c>
      <c r="H107" s="336"/>
    </row>
    <row r="108" spans="1:8" ht="15" x14ac:dyDescent="0.2">
      <c r="A108" s="335">
        <v>76</v>
      </c>
      <c r="B108" s="313"/>
      <c r="C108" s="174"/>
      <c r="D108" s="356"/>
      <c r="E108" s="348"/>
      <c r="F108" s="355"/>
      <c r="G108" s="354">
        <f t="shared" si="2"/>
        <v>0</v>
      </c>
      <c r="H108" s="336"/>
    </row>
    <row r="109" spans="1:8" ht="15" x14ac:dyDescent="0.2">
      <c r="A109" s="335">
        <v>77</v>
      </c>
      <c r="B109" s="313"/>
      <c r="C109" s="174"/>
      <c r="D109" s="356"/>
      <c r="E109" s="348"/>
      <c r="F109" s="355"/>
      <c r="G109" s="354">
        <f t="shared" si="2"/>
        <v>0</v>
      </c>
      <c r="H109" s="336"/>
    </row>
    <row r="110" spans="1:8" ht="15" x14ac:dyDescent="0.2">
      <c r="A110" s="335">
        <v>78</v>
      </c>
      <c r="B110" s="313"/>
      <c r="C110" s="174"/>
      <c r="D110" s="356"/>
      <c r="E110" s="348"/>
      <c r="F110" s="355"/>
      <c r="G110" s="354">
        <f t="shared" si="2"/>
        <v>0</v>
      </c>
      <c r="H110" s="336"/>
    </row>
    <row r="111" spans="1:8" ht="15" x14ac:dyDescent="0.2">
      <c r="A111" s="335">
        <v>79</v>
      </c>
      <c r="B111" s="313"/>
      <c r="C111" s="174"/>
      <c r="D111" s="356"/>
      <c r="E111" s="348"/>
      <c r="F111" s="355"/>
      <c r="G111" s="354">
        <f t="shared" si="2"/>
        <v>0</v>
      </c>
      <c r="H111" s="336"/>
    </row>
    <row r="112" spans="1:8" ht="15" x14ac:dyDescent="0.2">
      <c r="A112" s="335">
        <v>80</v>
      </c>
      <c r="B112" s="313"/>
      <c r="C112" s="174"/>
      <c r="D112" s="356"/>
      <c r="E112" s="348"/>
      <c r="F112" s="355"/>
      <c r="G112" s="354">
        <f t="shared" si="2"/>
        <v>0</v>
      </c>
      <c r="H112" s="336"/>
    </row>
    <row r="113" spans="1:8" ht="15" x14ac:dyDescent="0.2">
      <c r="A113" s="335">
        <v>81</v>
      </c>
      <c r="B113" s="313"/>
      <c r="C113" s="174"/>
      <c r="D113" s="356"/>
      <c r="E113" s="348"/>
      <c r="F113" s="355"/>
      <c r="G113" s="354">
        <f t="shared" si="2"/>
        <v>0</v>
      </c>
      <c r="H113" s="336"/>
    </row>
    <row r="114" spans="1:8" ht="15" x14ac:dyDescent="0.2">
      <c r="A114" s="335">
        <v>82</v>
      </c>
      <c r="B114" s="313"/>
      <c r="C114" s="174"/>
      <c r="D114" s="356"/>
      <c r="E114" s="348"/>
      <c r="F114" s="355"/>
      <c r="G114" s="354">
        <f t="shared" si="2"/>
        <v>0</v>
      </c>
      <c r="H114" s="336"/>
    </row>
    <row r="115" spans="1:8" ht="15" x14ac:dyDescent="0.2">
      <c r="A115" s="335">
        <v>83</v>
      </c>
      <c r="B115" s="313"/>
      <c r="C115" s="174"/>
      <c r="D115" s="356"/>
      <c r="E115" s="348"/>
      <c r="F115" s="355"/>
      <c r="G115" s="354">
        <f t="shared" si="2"/>
        <v>0</v>
      </c>
      <c r="H115" s="336"/>
    </row>
    <row r="116" spans="1:8" ht="15" x14ac:dyDescent="0.2">
      <c r="A116" s="335">
        <v>84</v>
      </c>
      <c r="B116" s="313"/>
      <c r="C116" s="174"/>
      <c r="D116" s="356"/>
      <c r="E116" s="348"/>
      <c r="F116" s="355"/>
      <c r="G116" s="354">
        <f t="shared" si="2"/>
        <v>0</v>
      </c>
      <c r="H116" s="336"/>
    </row>
    <row r="117" spans="1:8" ht="15" x14ac:dyDescent="0.2">
      <c r="A117" s="335">
        <v>85</v>
      </c>
      <c r="B117" s="313"/>
      <c r="C117" s="174"/>
      <c r="D117" s="356"/>
      <c r="E117" s="348"/>
      <c r="F117" s="355"/>
      <c r="G117" s="354">
        <f t="shared" si="2"/>
        <v>0</v>
      </c>
      <c r="H117" s="336"/>
    </row>
    <row r="118" spans="1:8" ht="15" x14ac:dyDescent="0.2">
      <c r="A118" s="335">
        <v>86</v>
      </c>
      <c r="B118" s="313"/>
      <c r="C118" s="174"/>
      <c r="D118" s="356"/>
      <c r="E118" s="348"/>
      <c r="F118" s="355"/>
      <c r="G118" s="354">
        <f t="shared" si="2"/>
        <v>0</v>
      </c>
      <c r="H118" s="336"/>
    </row>
    <row r="119" spans="1:8" ht="15" x14ac:dyDescent="0.2">
      <c r="A119" s="335">
        <v>87</v>
      </c>
      <c r="B119" s="313"/>
      <c r="C119" s="174"/>
      <c r="D119" s="356"/>
      <c r="E119" s="348"/>
      <c r="F119" s="355"/>
      <c r="G119" s="354">
        <f t="shared" si="2"/>
        <v>0</v>
      </c>
      <c r="H119" s="336"/>
    </row>
    <row r="120" spans="1:8" ht="15" x14ac:dyDescent="0.2">
      <c r="A120" s="335">
        <v>88</v>
      </c>
      <c r="B120" s="313"/>
      <c r="C120" s="174"/>
      <c r="D120" s="356"/>
      <c r="E120" s="348"/>
      <c r="F120" s="355"/>
      <c r="G120" s="354">
        <f t="shared" si="2"/>
        <v>0</v>
      </c>
      <c r="H120" s="336"/>
    </row>
    <row r="121" spans="1:8" ht="15" x14ac:dyDescent="0.2">
      <c r="A121" s="335">
        <v>89</v>
      </c>
      <c r="B121" s="313"/>
      <c r="C121" s="174"/>
      <c r="D121" s="356"/>
      <c r="E121" s="348"/>
      <c r="F121" s="355"/>
      <c r="G121" s="354">
        <f t="shared" si="2"/>
        <v>0</v>
      </c>
      <c r="H121" s="336"/>
    </row>
    <row r="122" spans="1:8" ht="15" x14ac:dyDescent="0.2">
      <c r="A122" s="335">
        <v>90</v>
      </c>
      <c r="B122" s="313"/>
      <c r="C122" s="174"/>
      <c r="D122" s="356"/>
      <c r="E122" s="348"/>
      <c r="F122" s="355"/>
      <c r="G122" s="354">
        <f t="shared" si="2"/>
        <v>0</v>
      </c>
      <c r="H122" s="336"/>
    </row>
    <row r="123" spans="1:8" ht="15" x14ac:dyDescent="0.2">
      <c r="A123" s="335">
        <v>91</v>
      </c>
      <c r="B123" s="313"/>
      <c r="C123" s="174"/>
      <c r="D123" s="356"/>
      <c r="E123" s="348"/>
      <c r="F123" s="355"/>
      <c r="G123" s="354">
        <f t="shared" si="2"/>
        <v>0</v>
      </c>
      <c r="H123" s="336"/>
    </row>
    <row r="124" spans="1:8" ht="15" x14ac:dyDescent="0.2">
      <c r="A124" s="335">
        <v>92</v>
      </c>
      <c r="B124" s="313"/>
      <c r="C124" s="174"/>
      <c r="D124" s="356"/>
      <c r="E124" s="348"/>
      <c r="F124" s="355"/>
      <c r="G124" s="354">
        <f t="shared" si="2"/>
        <v>0</v>
      </c>
      <c r="H124" s="336"/>
    </row>
    <row r="125" spans="1:8" ht="15" x14ac:dyDescent="0.2">
      <c r="A125" s="335">
        <v>93</v>
      </c>
      <c r="B125" s="313"/>
      <c r="C125" s="174"/>
      <c r="D125" s="356"/>
      <c r="E125" s="348"/>
      <c r="F125" s="355"/>
      <c r="G125" s="354">
        <f t="shared" si="2"/>
        <v>0</v>
      </c>
      <c r="H125" s="336"/>
    </row>
    <row r="126" spans="1:8" ht="15" x14ac:dyDescent="0.2">
      <c r="A126" s="335">
        <v>94</v>
      </c>
      <c r="B126" s="313"/>
      <c r="C126" s="174"/>
      <c r="D126" s="356"/>
      <c r="E126" s="348"/>
      <c r="F126" s="355"/>
      <c r="G126" s="354">
        <f t="shared" si="2"/>
        <v>0</v>
      </c>
      <c r="H126" s="336"/>
    </row>
    <row r="127" spans="1:8" ht="15" x14ac:dyDescent="0.2">
      <c r="A127" s="335">
        <v>95</v>
      </c>
      <c r="B127" s="313"/>
      <c r="C127" s="174"/>
      <c r="D127" s="356"/>
      <c r="E127" s="348"/>
      <c r="F127" s="355"/>
      <c r="G127" s="354">
        <f t="shared" si="2"/>
        <v>0</v>
      </c>
      <c r="H127" s="336"/>
    </row>
    <row r="128" spans="1:8" ht="15" x14ac:dyDescent="0.2">
      <c r="A128" s="335">
        <v>96</v>
      </c>
      <c r="B128" s="313"/>
      <c r="C128" s="174"/>
      <c r="D128" s="356"/>
      <c r="E128" s="348"/>
      <c r="F128" s="355"/>
      <c r="G128" s="354">
        <f t="shared" si="2"/>
        <v>0</v>
      </c>
      <c r="H128" s="336"/>
    </row>
    <row r="129" spans="1:8" ht="15" x14ac:dyDescent="0.2">
      <c r="A129" s="335">
        <v>97</v>
      </c>
      <c r="B129" s="313"/>
      <c r="C129" s="174"/>
      <c r="D129" s="356"/>
      <c r="E129" s="348"/>
      <c r="F129" s="355"/>
      <c r="G129" s="354">
        <f t="shared" si="2"/>
        <v>0</v>
      </c>
      <c r="H129" s="336"/>
    </row>
    <row r="130" spans="1:8" ht="15" x14ac:dyDescent="0.2">
      <c r="A130" s="335">
        <v>98</v>
      </c>
      <c r="B130" s="313"/>
      <c r="C130" s="174"/>
      <c r="D130" s="356"/>
      <c r="E130" s="348"/>
      <c r="F130" s="355"/>
      <c r="G130" s="354">
        <f t="shared" si="2"/>
        <v>0</v>
      </c>
      <c r="H130" s="336"/>
    </row>
    <row r="131" spans="1:8" ht="15" x14ac:dyDescent="0.2">
      <c r="A131" s="335">
        <v>99</v>
      </c>
      <c r="B131" s="313"/>
      <c r="C131" s="174"/>
      <c r="D131" s="356"/>
      <c r="E131" s="348"/>
      <c r="F131" s="355"/>
      <c r="G131" s="354">
        <f t="shared" si="2"/>
        <v>0</v>
      </c>
      <c r="H131" s="336"/>
    </row>
    <row r="132" spans="1:8" ht="15" x14ac:dyDescent="0.2">
      <c r="A132" s="335">
        <v>100</v>
      </c>
      <c r="B132" s="313"/>
      <c r="C132" s="174"/>
      <c r="D132" s="356"/>
      <c r="E132" s="348"/>
      <c r="F132" s="355"/>
      <c r="G132" s="354">
        <f t="shared" si="2"/>
        <v>0</v>
      </c>
      <c r="H132" s="336"/>
    </row>
    <row r="133" spans="1:8" ht="15" x14ac:dyDescent="0.2">
      <c r="A133" s="335">
        <v>101</v>
      </c>
      <c r="B133" s="313"/>
      <c r="C133" s="174"/>
      <c r="D133" s="356"/>
      <c r="E133" s="348"/>
      <c r="F133" s="355"/>
      <c r="G133" s="354">
        <f t="shared" si="2"/>
        <v>0</v>
      </c>
      <c r="H133" s="336"/>
    </row>
    <row r="134" spans="1:8" ht="15" x14ac:dyDescent="0.2">
      <c r="A134" s="335">
        <v>102</v>
      </c>
      <c r="B134" s="313"/>
      <c r="C134" s="174"/>
      <c r="D134" s="356"/>
      <c r="E134" s="348"/>
      <c r="F134" s="355"/>
      <c r="G134" s="354">
        <f t="shared" si="2"/>
        <v>0</v>
      </c>
      <c r="H134" s="336"/>
    </row>
    <row r="135" spans="1:8" ht="15" x14ac:dyDescent="0.2">
      <c r="A135" s="335">
        <v>103</v>
      </c>
      <c r="B135" s="313"/>
      <c r="C135" s="174"/>
      <c r="D135" s="356"/>
      <c r="E135" s="348"/>
      <c r="F135" s="355"/>
      <c r="G135" s="354">
        <f t="shared" si="2"/>
        <v>0</v>
      </c>
      <c r="H135" s="336"/>
    </row>
    <row r="136" spans="1:8" ht="15" x14ac:dyDescent="0.2">
      <c r="A136" s="335">
        <v>104</v>
      </c>
      <c r="B136" s="313"/>
      <c r="C136" s="174"/>
      <c r="D136" s="356"/>
      <c r="E136" s="348"/>
      <c r="F136" s="355"/>
      <c r="G136" s="354">
        <f t="shared" si="2"/>
        <v>0</v>
      </c>
      <c r="H136" s="336"/>
    </row>
    <row r="137" spans="1:8" ht="15" x14ac:dyDescent="0.2">
      <c r="A137" s="335">
        <v>105</v>
      </c>
      <c r="B137" s="313"/>
      <c r="C137" s="174"/>
      <c r="D137" s="356"/>
      <c r="E137" s="348"/>
      <c r="F137" s="355"/>
      <c r="G137" s="354">
        <f t="shared" si="2"/>
        <v>0</v>
      </c>
      <c r="H137" s="336"/>
    </row>
    <row r="138" spans="1:8" ht="15" x14ac:dyDescent="0.2">
      <c r="A138" s="335">
        <v>106</v>
      </c>
      <c r="B138" s="313"/>
      <c r="C138" s="174"/>
      <c r="D138" s="356"/>
      <c r="E138" s="348"/>
      <c r="F138" s="355"/>
      <c r="G138" s="354">
        <f t="shared" si="2"/>
        <v>0</v>
      </c>
      <c r="H138" s="336"/>
    </row>
    <row r="139" spans="1:8" ht="15" x14ac:dyDescent="0.2">
      <c r="A139" s="335">
        <v>107</v>
      </c>
      <c r="B139" s="313"/>
      <c r="C139" s="174"/>
      <c r="D139" s="356"/>
      <c r="E139" s="348"/>
      <c r="F139" s="355"/>
      <c r="G139" s="354">
        <f t="shared" si="2"/>
        <v>0</v>
      </c>
      <c r="H139" s="336"/>
    </row>
    <row r="140" spans="1:8" ht="15" x14ac:dyDescent="0.2">
      <c r="A140" s="335">
        <v>108</v>
      </c>
      <c r="B140" s="313"/>
      <c r="C140" s="174"/>
      <c r="D140" s="356"/>
      <c r="E140" s="348"/>
      <c r="F140" s="355"/>
      <c r="G140" s="354">
        <f t="shared" si="2"/>
        <v>0</v>
      </c>
      <c r="H140" s="336"/>
    </row>
    <row r="141" spans="1:8" ht="15" x14ac:dyDescent="0.2">
      <c r="A141" s="335">
        <v>109</v>
      </c>
      <c r="B141" s="313"/>
      <c r="C141" s="174"/>
      <c r="D141" s="356"/>
      <c r="E141" s="348"/>
      <c r="F141" s="355"/>
      <c r="G141" s="354">
        <f t="shared" si="2"/>
        <v>0</v>
      </c>
      <c r="H141" s="336"/>
    </row>
    <row r="142" spans="1:8" ht="15" x14ac:dyDescent="0.2">
      <c r="A142" s="335">
        <v>110</v>
      </c>
      <c r="B142" s="313"/>
      <c r="C142" s="174"/>
      <c r="D142" s="356"/>
      <c r="E142" s="348"/>
      <c r="F142" s="355"/>
      <c r="G142" s="354">
        <f t="shared" si="2"/>
        <v>0</v>
      </c>
      <c r="H142" s="336"/>
    </row>
    <row r="143" spans="1:8" ht="15" x14ac:dyDescent="0.2">
      <c r="A143" s="335">
        <v>111</v>
      </c>
      <c r="B143" s="313"/>
      <c r="C143" s="174"/>
      <c r="D143" s="356"/>
      <c r="E143" s="348"/>
      <c r="F143" s="355"/>
      <c r="G143" s="354">
        <f t="shared" si="2"/>
        <v>0</v>
      </c>
      <c r="H143" s="336"/>
    </row>
    <row r="144" spans="1:8" ht="15" x14ac:dyDescent="0.2">
      <c r="A144" s="335">
        <v>112</v>
      </c>
      <c r="B144" s="313"/>
      <c r="C144" s="174"/>
      <c r="D144" s="356"/>
      <c r="E144" s="348"/>
      <c r="F144" s="355"/>
      <c r="G144" s="354">
        <f t="shared" si="2"/>
        <v>0</v>
      </c>
      <c r="H144" s="336"/>
    </row>
    <row r="145" spans="1:8" ht="15" x14ac:dyDescent="0.2">
      <c r="A145" s="335">
        <v>113</v>
      </c>
      <c r="B145" s="313"/>
      <c r="C145" s="174"/>
      <c r="D145" s="356"/>
      <c r="E145" s="348"/>
      <c r="F145" s="355"/>
      <c r="G145" s="354">
        <f t="shared" si="2"/>
        <v>0</v>
      </c>
      <c r="H145" s="336"/>
    </row>
    <row r="146" spans="1:8" ht="15" x14ac:dyDescent="0.2">
      <c r="A146" s="335">
        <v>114</v>
      </c>
      <c r="B146" s="313"/>
      <c r="C146" s="174"/>
      <c r="D146" s="356"/>
      <c r="E146" s="348"/>
      <c r="F146" s="355"/>
      <c r="G146" s="354">
        <f t="shared" si="2"/>
        <v>0</v>
      </c>
      <c r="H146" s="336"/>
    </row>
    <row r="147" spans="1:8" ht="15" x14ac:dyDescent="0.2">
      <c r="A147" s="335">
        <v>115</v>
      </c>
      <c r="B147" s="313"/>
      <c r="C147" s="174"/>
      <c r="D147" s="356"/>
      <c r="E147" s="348"/>
      <c r="F147" s="355"/>
      <c r="G147" s="354">
        <f t="shared" si="2"/>
        <v>0</v>
      </c>
      <c r="H147" s="336"/>
    </row>
    <row r="148" spans="1:8" ht="15" x14ac:dyDescent="0.2">
      <c r="A148" s="335">
        <v>116</v>
      </c>
      <c r="B148" s="313"/>
      <c r="C148" s="174"/>
      <c r="D148" s="356"/>
      <c r="E148" s="348"/>
      <c r="F148" s="355"/>
      <c r="G148" s="354">
        <f t="shared" si="2"/>
        <v>0</v>
      </c>
      <c r="H148" s="336"/>
    </row>
    <row r="149" spans="1:8" ht="15" x14ac:dyDescent="0.2">
      <c r="A149" s="335">
        <v>117</v>
      </c>
      <c r="B149" s="313"/>
      <c r="C149" s="174"/>
      <c r="D149" s="356"/>
      <c r="E149" s="348"/>
      <c r="F149" s="355"/>
      <c r="G149" s="354">
        <f t="shared" si="2"/>
        <v>0</v>
      </c>
      <c r="H149" s="336"/>
    </row>
    <row r="150" spans="1:8" ht="15" x14ac:dyDescent="0.2">
      <c r="A150" s="335">
        <v>118</v>
      </c>
      <c r="B150" s="313"/>
      <c r="C150" s="174"/>
      <c r="D150" s="356"/>
      <c r="E150" s="348"/>
      <c r="F150" s="355"/>
      <c r="G150" s="354">
        <f t="shared" si="2"/>
        <v>0</v>
      </c>
      <c r="H150" s="336"/>
    </row>
    <row r="151" spans="1:8" ht="15" x14ac:dyDescent="0.2">
      <c r="A151" s="335">
        <v>119</v>
      </c>
      <c r="B151" s="313"/>
      <c r="C151" s="174"/>
      <c r="D151" s="356"/>
      <c r="E151" s="348"/>
      <c r="F151" s="355"/>
      <c r="G151" s="354">
        <f t="shared" si="2"/>
        <v>0</v>
      </c>
      <c r="H151" s="336"/>
    </row>
    <row r="152" spans="1:8" ht="15" x14ac:dyDescent="0.2">
      <c r="A152" s="335">
        <v>120</v>
      </c>
      <c r="B152" s="313"/>
      <c r="C152" s="174"/>
      <c r="D152" s="356"/>
      <c r="E152" s="348"/>
      <c r="F152" s="355"/>
      <c r="G152" s="354">
        <f t="shared" si="2"/>
        <v>0</v>
      </c>
      <c r="H152" s="336"/>
    </row>
    <row r="153" spans="1:8" ht="15" x14ac:dyDescent="0.2">
      <c r="A153" s="335">
        <v>121</v>
      </c>
      <c r="B153" s="313"/>
      <c r="C153" s="174"/>
      <c r="D153" s="356"/>
      <c r="E153" s="348"/>
      <c r="F153" s="355"/>
      <c r="G153" s="354">
        <f t="shared" si="2"/>
        <v>0</v>
      </c>
      <c r="H153" s="336"/>
    </row>
    <row r="154" spans="1:8" ht="15" x14ac:dyDescent="0.2">
      <c r="A154" s="335">
        <v>122</v>
      </c>
      <c r="B154" s="313"/>
      <c r="C154" s="174"/>
      <c r="D154" s="356"/>
      <c r="E154" s="348"/>
      <c r="F154" s="355"/>
      <c r="G154" s="354">
        <f t="shared" si="2"/>
        <v>0</v>
      </c>
      <c r="H154" s="336"/>
    </row>
    <row r="155" spans="1:8" ht="15" x14ac:dyDescent="0.2">
      <c r="A155" s="335">
        <v>123</v>
      </c>
      <c r="B155" s="313"/>
      <c r="C155" s="174"/>
      <c r="D155" s="356"/>
      <c r="E155" s="348"/>
      <c r="F155" s="355"/>
      <c r="G155" s="354">
        <f t="shared" si="2"/>
        <v>0</v>
      </c>
      <c r="H155" s="336"/>
    </row>
    <row r="156" spans="1:8" ht="15" x14ac:dyDescent="0.2">
      <c r="A156" s="335">
        <v>124</v>
      </c>
      <c r="B156" s="313"/>
      <c r="C156" s="174"/>
      <c r="D156" s="356"/>
      <c r="E156" s="348"/>
      <c r="F156" s="355"/>
      <c r="G156" s="354">
        <f t="shared" si="2"/>
        <v>0</v>
      </c>
      <c r="H156" s="336"/>
    </row>
    <row r="157" spans="1:8" ht="15" x14ac:dyDescent="0.2">
      <c r="A157" s="335">
        <v>125</v>
      </c>
      <c r="B157" s="313"/>
      <c r="C157" s="174"/>
      <c r="D157" s="356"/>
      <c r="E157" s="348"/>
      <c r="F157" s="355"/>
      <c r="G157" s="354">
        <f t="shared" si="2"/>
        <v>0</v>
      </c>
      <c r="H157" s="336"/>
    </row>
    <row r="158" spans="1:8" ht="15" x14ac:dyDescent="0.2">
      <c r="A158" s="335">
        <v>126</v>
      </c>
      <c r="B158" s="313"/>
      <c r="C158" s="174"/>
      <c r="D158" s="356"/>
      <c r="E158" s="348"/>
      <c r="F158" s="355"/>
      <c r="G158" s="354">
        <f t="shared" si="2"/>
        <v>0</v>
      </c>
      <c r="H158" s="336"/>
    </row>
    <row r="159" spans="1:8" ht="15" x14ac:dyDescent="0.2">
      <c r="A159" s="335">
        <v>127</v>
      </c>
      <c r="B159" s="313"/>
      <c r="C159" s="174"/>
      <c r="D159" s="356"/>
      <c r="E159" s="348"/>
      <c r="F159" s="355"/>
      <c r="G159" s="354">
        <f t="shared" si="2"/>
        <v>0</v>
      </c>
      <c r="H159" s="336"/>
    </row>
    <row r="160" spans="1:8" ht="15" x14ac:dyDescent="0.2">
      <c r="A160" s="335">
        <v>128</v>
      </c>
      <c r="B160" s="313"/>
      <c r="C160" s="174"/>
      <c r="D160" s="356"/>
      <c r="E160" s="348"/>
      <c r="F160" s="355"/>
      <c r="G160" s="354">
        <f t="shared" si="2"/>
        <v>0</v>
      </c>
      <c r="H160" s="336"/>
    </row>
    <row r="161" spans="1:8" ht="15" x14ac:dyDescent="0.2">
      <c r="A161" s="335">
        <v>129</v>
      </c>
      <c r="B161" s="313"/>
      <c r="C161" s="174"/>
      <c r="D161" s="356"/>
      <c r="E161" s="348"/>
      <c r="F161" s="355"/>
      <c r="G161" s="354">
        <f t="shared" si="2"/>
        <v>0</v>
      </c>
      <c r="H161" s="336"/>
    </row>
    <row r="162" spans="1:8" ht="15" x14ac:dyDescent="0.2">
      <c r="A162" s="335">
        <v>130</v>
      </c>
      <c r="B162" s="313"/>
      <c r="C162" s="174"/>
      <c r="D162" s="356"/>
      <c r="E162" s="348"/>
      <c r="F162" s="355"/>
      <c r="G162" s="354">
        <f t="shared" ref="G162:G225" si="3">IF(AND(D162&lt;&gt;"",E162&lt;&gt;""),ROUND(ROUNDDOWN(F162,0)*1.5,2),0)</f>
        <v>0</v>
      </c>
      <c r="H162" s="336"/>
    </row>
    <row r="163" spans="1:8" ht="15" x14ac:dyDescent="0.2">
      <c r="A163" s="335">
        <v>131</v>
      </c>
      <c r="B163" s="313"/>
      <c r="C163" s="174"/>
      <c r="D163" s="356"/>
      <c r="E163" s="348"/>
      <c r="F163" s="355"/>
      <c r="G163" s="354">
        <f t="shared" si="3"/>
        <v>0</v>
      </c>
      <c r="H163" s="336"/>
    </row>
    <row r="164" spans="1:8" ht="15" x14ac:dyDescent="0.2">
      <c r="A164" s="335">
        <v>132</v>
      </c>
      <c r="B164" s="313"/>
      <c r="C164" s="174"/>
      <c r="D164" s="356"/>
      <c r="E164" s="348"/>
      <c r="F164" s="355"/>
      <c r="G164" s="354">
        <f t="shared" si="3"/>
        <v>0</v>
      </c>
      <c r="H164" s="336"/>
    </row>
    <row r="165" spans="1:8" ht="15" x14ac:dyDescent="0.2">
      <c r="A165" s="335">
        <v>133</v>
      </c>
      <c r="B165" s="313"/>
      <c r="C165" s="174"/>
      <c r="D165" s="356"/>
      <c r="E165" s="348"/>
      <c r="F165" s="355"/>
      <c r="G165" s="354">
        <f t="shared" si="3"/>
        <v>0</v>
      </c>
      <c r="H165" s="336"/>
    </row>
    <row r="166" spans="1:8" ht="15" x14ac:dyDescent="0.2">
      <c r="A166" s="335">
        <v>134</v>
      </c>
      <c r="B166" s="313"/>
      <c r="C166" s="174"/>
      <c r="D166" s="356"/>
      <c r="E166" s="348"/>
      <c r="F166" s="355"/>
      <c r="G166" s="354">
        <f t="shared" si="3"/>
        <v>0</v>
      </c>
      <c r="H166" s="336"/>
    </row>
    <row r="167" spans="1:8" ht="15" x14ac:dyDescent="0.2">
      <c r="A167" s="335">
        <v>135</v>
      </c>
      <c r="B167" s="313"/>
      <c r="C167" s="174"/>
      <c r="D167" s="356"/>
      <c r="E167" s="348"/>
      <c r="F167" s="355"/>
      <c r="G167" s="354">
        <f t="shared" si="3"/>
        <v>0</v>
      </c>
      <c r="H167" s="336"/>
    </row>
    <row r="168" spans="1:8" ht="15" x14ac:dyDescent="0.2">
      <c r="A168" s="335">
        <v>136</v>
      </c>
      <c r="B168" s="313"/>
      <c r="C168" s="174"/>
      <c r="D168" s="356"/>
      <c r="E168" s="348"/>
      <c r="F168" s="355"/>
      <c r="G168" s="354">
        <f t="shared" si="3"/>
        <v>0</v>
      </c>
      <c r="H168" s="336"/>
    </row>
    <row r="169" spans="1:8" ht="15" x14ac:dyDescent="0.2">
      <c r="A169" s="335">
        <v>137</v>
      </c>
      <c r="B169" s="313"/>
      <c r="C169" s="174"/>
      <c r="D169" s="356"/>
      <c r="E169" s="348"/>
      <c r="F169" s="355"/>
      <c r="G169" s="354">
        <f t="shared" si="3"/>
        <v>0</v>
      </c>
      <c r="H169" s="336"/>
    </row>
    <row r="170" spans="1:8" ht="15" x14ac:dyDescent="0.2">
      <c r="A170" s="335">
        <v>138</v>
      </c>
      <c r="B170" s="313"/>
      <c r="C170" s="174"/>
      <c r="D170" s="356"/>
      <c r="E170" s="348"/>
      <c r="F170" s="355"/>
      <c r="G170" s="354">
        <f t="shared" si="3"/>
        <v>0</v>
      </c>
      <c r="H170" s="336"/>
    </row>
    <row r="171" spans="1:8" ht="15" x14ac:dyDescent="0.2">
      <c r="A171" s="335">
        <v>139</v>
      </c>
      <c r="B171" s="313"/>
      <c r="C171" s="174"/>
      <c r="D171" s="356"/>
      <c r="E171" s="348"/>
      <c r="F171" s="355"/>
      <c r="G171" s="354">
        <f t="shared" si="3"/>
        <v>0</v>
      </c>
      <c r="H171" s="336"/>
    </row>
    <row r="172" spans="1:8" ht="15" x14ac:dyDescent="0.2">
      <c r="A172" s="335">
        <v>140</v>
      </c>
      <c r="B172" s="313"/>
      <c r="C172" s="174"/>
      <c r="D172" s="356"/>
      <c r="E172" s="348"/>
      <c r="F172" s="355"/>
      <c r="G172" s="354">
        <f t="shared" si="3"/>
        <v>0</v>
      </c>
      <c r="H172" s="336"/>
    </row>
    <row r="173" spans="1:8" ht="15" x14ac:dyDescent="0.2">
      <c r="A173" s="335">
        <v>141</v>
      </c>
      <c r="B173" s="313"/>
      <c r="C173" s="174"/>
      <c r="D173" s="356"/>
      <c r="E173" s="348"/>
      <c r="F173" s="355"/>
      <c r="G173" s="354">
        <f t="shared" si="3"/>
        <v>0</v>
      </c>
      <c r="H173" s="336"/>
    </row>
    <row r="174" spans="1:8" ht="15" x14ac:dyDescent="0.2">
      <c r="A174" s="335">
        <v>142</v>
      </c>
      <c r="B174" s="313"/>
      <c r="C174" s="174"/>
      <c r="D174" s="356"/>
      <c r="E174" s="348"/>
      <c r="F174" s="355"/>
      <c r="G174" s="354">
        <f t="shared" si="3"/>
        <v>0</v>
      </c>
      <c r="H174" s="336"/>
    </row>
    <row r="175" spans="1:8" ht="15" x14ac:dyDescent="0.2">
      <c r="A175" s="335">
        <v>143</v>
      </c>
      <c r="B175" s="313"/>
      <c r="C175" s="174"/>
      <c r="D175" s="356"/>
      <c r="E175" s="348"/>
      <c r="F175" s="355"/>
      <c r="G175" s="354">
        <f t="shared" si="3"/>
        <v>0</v>
      </c>
      <c r="H175" s="336"/>
    </row>
    <row r="176" spans="1:8" ht="15" x14ac:dyDescent="0.2">
      <c r="A176" s="335">
        <v>144</v>
      </c>
      <c r="B176" s="313"/>
      <c r="C176" s="174"/>
      <c r="D176" s="356"/>
      <c r="E176" s="348"/>
      <c r="F176" s="355"/>
      <c r="G176" s="354">
        <f t="shared" si="3"/>
        <v>0</v>
      </c>
      <c r="H176" s="336"/>
    </row>
    <row r="177" spans="1:8" ht="15" x14ac:dyDescent="0.2">
      <c r="A177" s="335">
        <v>145</v>
      </c>
      <c r="B177" s="313"/>
      <c r="C177" s="174"/>
      <c r="D177" s="356"/>
      <c r="E177" s="348"/>
      <c r="F177" s="355"/>
      <c r="G177" s="354">
        <f t="shared" si="3"/>
        <v>0</v>
      </c>
      <c r="H177" s="336"/>
    </row>
    <row r="178" spans="1:8" ht="15" x14ac:dyDescent="0.2">
      <c r="A178" s="335">
        <v>146</v>
      </c>
      <c r="B178" s="313"/>
      <c r="C178" s="174"/>
      <c r="D178" s="356"/>
      <c r="E178" s="348"/>
      <c r="F178" s="355"/>
      <c r="G178" s="354">
        <f t="shared" si="3"/>
        <v>0</v>
      </c>
      <c r="H178" s="336"/>
    </row>
    <row r="179" spans="1:8" ht="15" x14ac:dyDescent="0.2">
      <c r="A179" s="335">
        <v>147</v>
      </c>
      <c r="B179" s="313"/>
      <c r="C179" s="174"/>
      <c r="D179" s="356"/>
      <c r="E179" s="348"/>
      <c r="F179" s="355"/>
      <c r="G179" s="354">
        <f t="shared" si="3"/>
        <v>0</v>
      </c>
      <c r="H179" s="336"/>
    </row>
    <row r="180" spans="1:8" ht="15" x14ac:dyDescent="0.2">
      <c r="A180" s="335">
        <v>148</v>
      </c>
      <c r="B180" s="313"/>
      <c r="C180" s="174"/>
      <c r="D180" s="356"/>
      <c r="E180" s="348"/>
      <c r="F180" s="355"/>
      <c r="G180" s="354">
        <f t="shared" si="3"/>
        <v>0</v>
      </c>
      <c r="H180" s="336"/>
    </row>
    <row r="181" spans="1:8" ht="15" x14ac:dyDescent="0.2">
      <c r="A181" s="335">
        <v>149</v>
      </c>
      <c r="B181" s="313"/>
      <c r="C181" s="174"/>
      <c r="D181" s="356"/>
      <c r="E181" s="348"/>
      <c r="F181" s="355"/>
      <c r="G181" s="354">
        <f t="shared" si="3"/>
        <v>0</v>
      </c>
      <c r="H181" s="336"/>
    </row>
    <row r="182" spans="1:8" ht="15" x14ac:dyDescent="0.2">
      <c r="A182" s="335">
        <v>150</v>
      </c>
      <c r="B182" s="313"/>
      <c r="C182" s="174"/>
      <c r="D182" s="356"/>
      <c r="E182" s="348"/>
      <c r="F182" s="355"/>
      <c r="G182" s="354">
        <f t="shared" si="3"/>
        <v>0</v>
      </c>
      <c r="H182" s="336"/>
    </row>
    <row r="183" spans="1:8" ht="15" x14ac:dyDescent="0.2">
      <c r="A183" s="335">
        <v>151</v>
      </c>
      <c r="B183" s="313"/>
      <c r="C183" s="174"/>
      <c r="D183" s="356"/>
      <c r="E183" s="348"/>
      <c r="F183" s="355"/>
      <c r="G183" s="354">
        <f t="shared" si="3"/>
        <v>0</v>
      </c>
      <c r="H183" s="336"/>
    </row>
    <row r="184" spans="1:8" ht="15" x14ac:dyDescent="0.2">
      <c r="A184" s="335">
        <v>152</v>
      </c>
      <c r="B184" s="313"/>
      <c r="C184" s="174"/>
      <c r="D184" s="356"/>
      <c r="E184" s="348"/>
      <c r="F184" s="355"/>
      <c r="G184" s="354">
        <f t="shared" si="3"/>
        <v>0</v>
      </c>
      <c r="H184" s="336"/>
    </row>
    <row r="185" spans="1:8" ht="15" x14ac:dyDescent="0.2">
      <c r="A185" s="335">
        <v>153</v>
      </c>
      <c r="B185" s="313"/>
      <c r="C185" s="174"/>
      <c r="D185" s="356"/>
      <c r="E185" s="348"/>
      <c r="F185" s="355"/>
      <c r="G185" s="354">
        <f t="shared" si="3"/>
        <v>0</v>
      </c>
      <c r="H185" s="336"/>
    </row>
    <row r="186" spans="1:8" ht="15" x14ac:dyDescent="0.2">
      <c r="A186" s="335">
        <v>154</v>
      </c>
      <c r="B186" s="313"/>
      <c r="C186" s="174"/>
      <c r="D186" s="356"/>
      <c r="E186" s="348"/>
      <c r="F186" s="355"/>
      <c r="G186" s="354">
        <f t="shared" si="3"/>
        <v>0</v>
      </c>
      <c r="H186" s="336"/>
    </row>
    <row r="187" spans="1:8" ht="15" x14ac:dyDescent="0.2">
      <c r="A187" s="335">
        <v>155</v>
      </c>
      <c r="B187" s="313"/>
      <c r="C187" s="174"/>
      <c r="D187" s="356"/>
      <c r="E187" s="348"/>
      <c r="F187" s="355"/>
      <c r="G187" s="354">
        <f t="shared" si="3"/>
        <v>0</v>
      </c>
      <c r="H187" s="336"/>
    </row>
    <row r="188" spans="1:8" ht="15" x14ac:dyDescent="0.2">
      <c r="A188" s="335">
        <v>156</v>
      </c>
      <c r="B188" s="313"/>
      <c r="C188" s="174"/>
      <c r="D188" s="356"/>
      <c r="E188" s="348"/>
      <c r="F188" s="355"/>
      <c r="G188" s="354">
        <f t="shared" si="3"/>
        <v>0</v>
      </c>
      <c r="H188" s="336"/>
    </row>
    <row r="189" spans="1:8" ht="15" x14ac:dyDescent="0.2">
      <c r="A189" s="335">
        <v>157</v>
      </c>
      <c r="B189" s="313"/>
      <c r="C189" s="174"/>
      <c r="D189" s="356"/>
      <c r="E189" s="348"/>
      <c r="F189" s="355"/>
      <c r="G189" s="354">
        <f t="shared" si="3"/>
        <v>0</v>
      </c>
      <c r="H189" s="336"/>
    </row>
    <row r="190" spans="1:8" ht="15" x14ac:dyDescent="0.2">
      <c r="A190" s="335">
        <v>158</v>
      </c>
      <c r="B190" s="313"/>
      <c r="C190" s="174"/>
      <c r="D190" s="356"/>
      <c r="E190" s="348"/>
      <c r="F190" s="355"/>
      <c r="G190" s="354">
        <f t="shared" si="3"/>
        <v>0</v>
      </c>
      <c r="H190" s="336"/>
    </row>
    <row r="191" spans="1:8" ht="15" x14ac:dyDescent="0.2">
      <c r="A191" s="335">
        <v>159</v>
      </c>
      <c r="B191" s="313"/>
      <c r="C191" s="174"/>
      <c r="D191" s="356"/>
      <c r="E191" s="348"/>
      <c r="F191" s="355"/>
      <c r="G191" s="354">
        <f t="shared" si="3"/>
        <v>0</v>
      </c>
      <c r="H191" s="336"/>
    </row>
    <row r="192" spans="1:8" ht="15" x14ac:dyDescent="0.2">
      <c r="A192" s="335">
        <v>160</v>
      </c>
      <c r="B192" s="313"/>
      <c r="C192" s="174"/>
      <c r="D192" s="356"/>
      <c r="E192" s="348"/>
      <c r="F192" s="355"/>
      <c r="G192" s="354">
        <f t="shared" si="3"/>
        <v>0</v>
      </c>
      <c r="H192" s="336"/>
    </row>
    <row r="193" spans="1:8" ht="15" x14ac:dyDescent="0.2">
      <c r="A193" s="335">
        <v>161</v>
      </c>
      <c r="B193" s="313"/>
      <c r="C193" s="174"/>
      <c r="D193" s="356"/>
      <c r="E193" s="348"/>
      <c r="F193" s="355"/>
      <c r="G193" s="354">
        <f t="shared" si="3"/>
        <v>0</v>
      </c>
      <c r="H193" s="336"/>
    </row>
    <row r="194" spans="1:8" ht="15" x14ac:dyDescent="0.2">
      <c r="A194" s="335">
        <v>162</v>
      </c>
      <c r="B194" s="313"/>
      <c r="C194" s="174"/>
      <c r="D194" s="356"/>
      <c r="E194" s="348"/>
      <c r="F194" s="355"/>
      <c r="G194" s="354">
        <f t="shared" si="3"/>
        <v>0</v>
      </c>
      <c r="H194" s="336"/>
    </row>
    <row r="195" spans="1:8" ht="15" x14ac:dyDescent="0.2">
      <c r="A195" s="335">
        <v>163</v>
      </c>
      <c r="B195" s="313"/>
      <c r="C195" s="174"/>
      <c r="D195" s="356"/>
      <c r="E195" s="348"/>
      <c r="F195" s="355"/>
      <c r="G195" s="354">
        <f t="shared" si="3"/>
        <v>0</v>
      </c>
      <c r="H195" s="336"/>
    </row>
    <row r="196" spans="1:8" ht="15" x14ac:dyDescent="0.2">
      <c r="A196" s="335">
        <v>164</v>
      </c>
      <c r="B196" s="313"/>
      <c r="C196" s="174"/>
      <c r="D196" s="356"/>
      <c r="E196" s="348"/>
      <c r="F196" s="355"/>
      <c r="G196" s="354">
        <f t="shared" si="3"/>
        <v>0</v>
      </c>
      <c r="H196" s="336"/>
    </row>
    <row r="197" spans="1:8" ht="15" x14ac:dyDescent="0.2">
      <c r="A197" s="335">
        <v>165</v>
      </c>
      <c r="B197" s="313"/>
      <c r="C197" s="174"/>
      <c r="D197" s="356"/>
      <c r="E197" s="348"/>
      <c r="F197" s="355"/>
      <c r="G197" s="354">
        <f t="shared" si="3"/>
        <v>0</v>
      </c>
      <c r="H197" s="336"/>
    </row>
    <row r="198" spans="1:8" ht="15" x14ac:dyDescent="0.2">
      <c r="A198" s="335">
        <v>166</v>
      </c>
      <c r="B198" s="313"/>
      <c r="C198" s="174"/>
      <c r="D198" s="356"/>
      <c r="E198" s="348"/>
      <c r="F198" s="355"/>
      <c r="G198" s="354">
        <f t="shared" si="3"/>
        <v>0</v>
      </c>
      <c r="H198" s="336"/>
    </row>
    <row r="199" spans="1:8" ht="15" x14ac:dyDescent="0.2">
      <c r="A199" s="335">
        <v>167</v>
      </c>
      <c r="B199" s="313"/>
      <c r="C199" s="174"/>
      <c r="D199" s="356"/>
      <c r="E199" s="348"/>
      <c r="F199" s="355"/>
      <c r="G199" s="354">
        <f t="shared" si="3"/>
        <v>0</v>
      </c>
      <c r="H199" s="336"/>
    </row>
    <row r="200" spans="1:8" ht="15" x14ac:dyDescent="0.2">
      <c r="A200" s="335">
        <v>168</v>
      </c>
      <c r="B200" s="313"/>
      <c r="C200" s="174"/>
      <c r="D200" s="356"/>
      <c r="E200" s="348"/>
      <c r="F200" s="355"/>
      <c r="G200" s="354">
        <f t="shared" si="3"/>
        <v>0</v>
      </c>
      <c r="H200" s="336"/>
    </row>
    <row r="201" spans="1:8" ht="15" x14ac:dyDescent="0.2">
      <c r="A201" s="335">
        <v>169</v>
      </c>
      <c r="B201" s="313"/>
      <c r="C201" s="174"/>
      <c r="D201" s="356"/>
      <c r="E201" s="348"/>
      <c r="F201" s="355"/>
      <c r="G201" s="354">
        <f t="shared" si="3"/>
        <v>0</v>
      </c>
      <c r="H201" s="336"/>
    </row>
    <row r="202" spans="1:8" ht="15" x14ac:dyDescent="0.2">
      <c r="A202" s="335">
        <v>170</v>
      </c>
      <c r="B202" s="313"/>
      <c r="C202" s="174"/>
      <c r="D202" s="356"/>
      <c r="E202" s="348"/>
      <c r="F202" s="355"/>
      <c r="G202" s="354">
        <f t="shared" si="3"/>
        <v>0</v>
      </c>
      <c r="H202" s="336"/>
    </row>
    <row r="203" spans="1:8" ht="15" x14ac:dyDescent="0.2">
      <c r="A203" s="335">
        <v>171</v>
      </c>
      <c r="B203" s="313"/>
      <c r="C203" s="174"/>
      <c r="D203" s="356"/>
      <c r="E203" s="348"/>
      <c r="F203" s="355"/>
      <c r="G203" s="354">
        <f t="shared" si="3"/>
        <v>0</v>
      </c>
      <c r="H203" s="336"/>
    </row>
    <row r="204" spans="1:8" ht="15" x14ac:dyDescent="0.2">
      <c r="A204" s="335">
        <v>172</v>
      </c>
      <c r="B204" s="313"/>
      <c r="C204" s="174"/>
      <c r="D204" s="356"/>
      <c r="E204" s="348"/>
      <c r="F204" s="355"/>
      <c r="G204" s="354">
        <f t="shared" si="3"/>
        <v>0</v>
      </c>
      <c r="H204" s="336"/>
    </row>
    <row r="205" spans="1:8" ht="15" x14ac:dyDescent="0.2">
      <c r="A205" s="335">
        <v>173</v>
      </c>
      <c r="B205" s="313"/>
      <c r="C205" s="174"/>
      <c r="D205" s="356"/>
      <c r="E205" s="348"/>
      <c r="F205" s="355"/>
      <c r="G205" s="354">
        <f t="shared" si="3"/>
        <v>0</v>
      </c>
      <c r="H205" s="336"/>
    </row>
    <row r="206" spans="1:8" ht="15" x14ac:dyDescent="0.2">
      <c r="A206" s="335">
        <v>174</v>
      </c>
      <c r="B206" s="313"/>
      <c r="C206" s="174"/>
      <c r="D206" s="356"/>
      <c r="E206" s="348"/>
      <c r="F206" s="355"/>
      <c r="G206" s="354">
        <f t="shared" si="3"/>
        <v>0</v>
      </c>
      <c r="H206" s="336"/>
    </row>
    <row r="207" spans="1:8" ht="15" x14ac:dyDescent="0.2">
      <c r="A207" s="335">
        <v>175</v>
      </c>
      <c r="B207" s="313"/>
      <c r="C207" s="174"/>
      <c r="D207" s="356"/>
      <c r="E207" s="348"/>
      <c r="F207" s="355"/>
      <c r="G207" s="354">
        <f t="shared" si="3"/>
        <v>0</v>
      </c>
      <c r="H207" s="336"/>
    </row>
    <row r="208" spans="1:8" ht="15" x14ac:dyDescent="0.2">
      <c r="A208" s="335">
        <v>176</v>
      </c>
      <c r="B208" s="313"/>
      <c r="C208" s="174"/>
      <c r="D208" s="356"/>
      <c r="E208" s="348"/>
      <c r="F208" s="355"/>
      <c r="G208" s="354">
        <f t="shared" si="3"/>
        <v>0</v>
      </c>
      <c r="H208" s="336"/>
    </row>
    <row r="209" spans="1:8" ht="15" x14ac:dyDescent="0.2">
      <c r="A209" s="335">
        <v>177</v>
      </c>
      <c r="B209" s="313"/>
      <c r="C209" s="174"/>
      <c r="D209" s="356"/>
      <c r="E209" s="348"/>
      <c r="F209" s="355"/>
      <c r="G209" s="354">
        <f t="shared" si="3"/>
        <v>0</v>
      </c>
      <c r="H209" s="336"/>
    </row>
    <row r="210" spans="1:8" ht="15" x14ac:dyDescent="0.2">
      <c r="A210" s="335">
        <v>178</v>
      </c>
      <c r="B210" s="313"/>
      <c r="C210" s="174"/>
      <c r="D210" s="356"/>
      <c r="E210" s="348"/>
      <c r="F210" s="355"/>
      <c r="G210" s="354">
        <f t="shared" si="3"/>
        <v>0</v>
      </c>
      <c r="H210" s="336"/>
    </row>
    <row r="211" spans="1:8" ht="15" x14ac:dyDescent="0.2">
      <c r="A211" s="335">
        <v>179</v>
      </c>
      <c r="B211" s="313"/>
      <c r="C211" s="174"/>
      <c r="D211" s="356"/>
      <c r="E211" s="348"/>
      <c r="F211" s="355"/>
      <c r="G211" s="354">
        <f t="shared" si="3"/>
        <v>0</v>
      </c>
      <c r="H211" s="336"/>
    </row>
    <row r="212" spans="1:8" ht="15" x14ac:dyDescent="0.2">
      <c r="A212" s="335">
        <v>180</v>
      </c>
      <c r="B212" s="313"/>
      <c r="C212" s="174"/>
      <c r="D212" s="356"/>
      <c r="E212" s="348"/>
      <c r="F212" s="355"/>
      <c r="G212" s="354">
        <f t="shared" si="3"/>
        <v>0</v>
      </c>
      <c r="H212" s="336"/>
    </row>
    <row r="213" spans="1:8" ht="15" x14ac:dyDescent="0.2">
      <c r="A213" s="335">
        <v>181</v>
      </c>
      <c r="B213" s="313"/>
      <c r="C213" s="174"/>
      <c r="D213" s="356"/>
      <c r="E213" s="348"/>
      <c r="F213" s="355"/>
      <c r="G213" s="354">
        <f t="shared" si="3"/>
        <v>0</v>
      </c>
      <c r="H213" s="336"/>
    </row>
    <row r="214" spans="1:8" ht="15" x14ac:dyDescent="0.2">
      <c r="A214" s="335">
        <v>182</v>
      </c>
      <c r="B214" s="313"/>
      <c r="C214" s="174"/>
      <c r="D214" s="356"/>
      <c r="E214" s="348"/>
      <c r="F214" s="355"/>
      <c r="G214" s="354">
        <f t="shared" si="3"/>
        <v>0</v>
      </c>
      <c r="H214" s="336"/>
    </row>
    <row r="215" spans="1:8" ht="15" x14ac:dyDescent="0.2">
      <c r="A215" s="335">
        <v>183</v>
      </c>
      <c r="B215" s="313"/>
      <c r="C215" s="174"/>
      <c r="D215" s="356"/>
      <c r="E215" s="348"/>
      <c r="F215" s="355"/>
      <c r="G215" s="354">
        <f t="shared" si="3"/>
        <v>0</v>
      </c>
      <c r="H215" s="336"/>
    </row>
    <row r="216" spans="1:8" ht="15" x14ac:dyDescent="0.2">
      <c r="A216" s="335">
        <v>184</v>
      </c>
      <c r="B216" s="313"/>
      <c r="C216" s="174"/>
      <c r="D216" s="356"/>
      <c r="E216" s="348"/>
      <c r="F216" s="355"/>
      <c r="G216" s="354">
        <f t="shared" si="3"/>
        <v>0</v>
      </c>
      <c r="H216" s="336"/>
    </row>
    <row r="217" spans="1:8" ht="15" x14ac:dyDescent="0.2">
      <c r="A217" s="335">
        <v>185</v>
      </c>
      <c r="B217" s="313"/>
      <c r="C217" s="174"/>
      <c r="D217" s="356"/>
      <c r="E217" s="348"/>
      <c r="F217" s="355"/>
      <c r="G217" s="354">
        <f t="shared" si="3"/>
        <v>0</v>
      </c>
      <c r="H217" s="336"/>
    </row>
    <row r="218" spans="1:8" ht="15" x14ac:dyDescent="0.2">
      <c r="A218" s="335">
        <v>186</v>
      </c>
      <c r="B218" s="313"/>
      <c r="C218" s="174"/>
      <c r="D218" s="356"/>
      <c r="E218" s="348"/>
      <c r="F218" s="355"/>
      <c r="G218" s="354">
        <f t="shared" si="3"/>
        <v>0</v>
      </c>
      <c r="H218" s="336"/>
    </row>
    <row r="219" spans="1:8" ht="15" x14ac:dyDescent="0.2">
      <c r="A219" s="335">
        <v>187</v>
      </c>
      <c r="B219" s="313"/>
      <c r="C219" s="174"/>
      <c r="D219" s="356"/>
      <c r="E219" s="348"/>
      <c r="F219" s="355"/>
      <c r="G219" s="354">
        <f t="shared" si="3"/>
        <v>0</v>
      </c>
      <c r="H219" s="336"/>
    </row>
    <row r="220" spans="1:8" ht="15" x14ac:dyDescent="0.2">
      <c r="A220" s="335">
        <v>188</v>
      </c>
      <c r="B220" s="313"/>
      <c r="C220" s="174"/>
      <c r="D220" s="356"/>
      <c r="E220" s="348"/>
      <c r="F220" s="355"/>
      <c r="G220" s="354">
        <f t="shared" si="3"/>
        <v>0</v>
      </c>
      <c r="H220" s="336"/>
    </row>
    <row r="221" spans="1:8" ht="15" x14ac:dyDescent="0.2">
      <c r="A221" s="335">
        <v>189</v>
      </c>
      <c r="B221" s="313"/>
      <c r="C221" s="174"/>
      <c r="D221" s="356"/>
      <c r="E221" s="348"/>
      <c r="F221" s="355"/>
      <c r="G221" s="354">
        <f t="shared" si="3"/>
        <v>0</v>
      </c>
      <c r="H221" s="336"/>
    </row>
    <row r="222" spans="1:8" ht="15" x14ac:dyDescent="0.2">
      <c r="A222" s="335">
        <v>190</v>
      </c>
      <c r="B222" s="313"/>
      <c r="C222" s="174"/>
      <c r="D222" s="356"/>
      <c r="E222" s="348"/>
      <c r="F222" s="355"/>
      <c r="G222" s="354">
        <f t="shared" si="3"/>
        <v>0</v>
      </c>
      <c r="H222" s="336"/>
    </row>
    <row r="223" spans="1:8" ht="15" x14ac:dyDescent="0.2">
      <c r="A223" s="335">
        <v>191</v>
      </c>
      <c r="B223" s="313"/>
      <c r="C223" s="174"/>
      <c r="D223" s="356"/>
      <c r="E223" s="348"/>
      <c r="F223" s="355"/>
      <c r="G223" s="354">
        <f t="shared" si="3"/>
        <v>0</v>
      </c>
      <c r="H223" s="336"/>
    </row>
    <row r="224" spans="1:8" ht="15" x14ac:dyDescent="0.2">
      <c r="A224" s="335">
        <v>192</v>
      </c>
      <c r="B224" s="313"/>
      <c r="C224" s="174"/>
      <c r="D224" s="356"/>
      <c r="E224" s="348"/>
      <c r="F224" s="355"/>
      <c r="G224" s="354">
        <f t="shared" si="3"/>
        <v>0</v>
      </c>
      <c r="H224" s="336"/>
    </row>
    <row r="225" spans="1:8" ht="15" x14ac:dyDescent="0.2">
      <c r="A225" s="335">
        <v>193</v>
      </c>
      <c r="B225" s="313"/>
      <c r="C225" s="174"/>
      <c r="D225" s="356"/>
      <c r="E225" s="348"/>
      <c r="F225" s="355"/>
      <c r="G225" s="354">
        <f t="shared" si="3"/>
        <v>0</v>
      </c>
      <c r="H225" s="336"/>
    </row>
    <row r="226" spans="1:8" ht="15" x14ac:dyDescent="0.2">
      <c r="A226" s="335">
        <v>194</v>
      </c>
      <c r="B226" s="313"/>
      <c r="C226" s="174"/>
      <c r="D226" s="356"/>
      <c r="E226" s="348"/>
      <c r="F226" s="355"/>
      <c r="G226" s="354">
        <f t="shared" ref="G226:G289" si="4">IF(AND(D226&lt;&gt;"",E226&lt;&gt;""),ROUND(ROUNDDOWN(F226,0)*1.5,2),0)</f>
        <v>0</v>
      </c>
      <c r="H226" s="336"/>
    </row>
    <row r="227" spans="1:8" ht="15" x14ac:dyDescent="0.2">
      <c r="A227" s="335">
        <v>195</v>
      </c>
      <c r="B227" s="313"/>
      <c r="C227" s="174"/>
      <c r="D227" s="356"/>
      <c r="E227" s="348"/>
      <c r="F227" s="355"/>
      <c r="G227" s="354">
        <f t="shared" si="4"/>
        <v>0</v>
      </c>
      <c r="H227" s="336"/>
    </row>
    <row r="228" spans="1:8" ht="15" x14ac:dyDescent="0.2">
      <c r="A228" s="335">
        <v>196</v>
      </c>
      <c r="B228" s="313"/>
      <c r="C228" s="174"/>
      <c r="D228" s="356"/>
      <c r="E228" s="348"/>
      <c r="F228" s="355"/>
      <c r="G228" s="354">
        <f t="shared" si="4"/>
        <v>0</v>
      </c>
      <c r="H228" s="336"/>
    </row>
    <row r="229" spans="1:8" ht="15" x14ac:dyDescent="0.2">
      <c r="A229" s="335">
        <v>197</v>
      </c>
      <c r="B229" s="313"/>
      <c r="C229" s="174"/>
      <c r="D229" s="356"/>
      <c r="E229" s="348"/>
      <c r="F229" s="355"/>
      <c r="G229" s="354">
        <f t="shared" si="4"/>
        <v>0</v>
      </c>
      <c r="H229" s="336"/>
    </row>
    <row r="230" spans="1:8" ht="15" x14ac:dyDescent="0.2">
      <c r="A230" s="335">
        <v>198</v>
      </c>
      <c r="B230" s="313"/>
      <c r="C230" s="174"/>
      <c r="D230" s="356"/>
      <c r="E230" s="348"/>
      <c r="F230" s="355"/>
      <c r="G230" s="354">
        <f t="shared" si="4"/>
        <v>0</v>
      </c>
      <c r="H230" s="336"/>
    </row>
    <row r="231" spans="1:8" ht="15" x14ac:dyDescent="0.2">
      <c r="A231" s="335">
        <v>199</v>
      </c>
      <c r="B231" s="313"/>
      <c r="C231" s="174"/>
      <c r="D231" s="356"/>
      <c r="E231" s="348"/>
      <c r="F231" s="355"/>
      <c r="G231" s="354">
        <f t="shared" si="4"/>
        <v>0</v>
      </c>
      <c r="H231" s="336"/>
    </row>
    <row r="232" spans="1:8" ht="15" x14ac:dyDescent="0.2">
      <c r="A232" s="335">
        <v>200</v>
      </c>
      <c r="B232" s="313"/>
      <c r="C232" s="174"/>
      <c r="D232" s="356"/>
      <c r="E232" s="348"/>
      <c r="F232" s="355"/>
      <c r="G232" s="354">
        <f t="shared" si="4"/>
        <v>0</v>
      </c>
      <c r="H232" s="336"/>
    </row>
    <row r="233" spans="1:8" ht="15" x14ac:dyDescent="0.2">
      <c r="A233" s="335">
        <v>201</v>
      </c>
      <c r="B233" s="313"/>
      <c r="C233" s="174"/>
      <c r="D233" s="356"/>
      <c r="E233" s="348"/>
      <c r="F233" s="355"/>
      <c r="G233" s="354">
        <f t="shared" si="4"/>
        <v>0</v>
      </c>
      <c r="H233" s="336"/>
    </row>
    <row r="234" spans="1:8" ht="15" x14ac:dyDescent="0.2">
      <c r="A234" s="335">
        <v>202</v>
      </c>
      <c r="B234" s="313"/>
      <c r="C234" s="174"/>
      <c r="D234" s="356"/>
      <c r="E234" s="348"/>
      <c r="F234" s="355"/>
      <c r="G234" s="354">
        <f t="shared" si="4"/>
        <v>0</v>
      </c>
      <c r="H234" s="336"/>
    </row>
    <row r="235" spans="1:8" ht="15" x14ac:dyDescent="0.2">
      <c r="A235" s="335">
        <v>203</v>
      </c>
      <c r="B235" s="313"/>
      <c r="C235" s="174"/>
      <c r="D235" s="356"/>
      <c r="E235" s="348"/>
      <c r="F235" s="355"/>
      <c r="G235" s="354">
        <f t="shared" si="4"/>
        <v>0</v>
      </c>
      <c r="H235" s="336"/>
    </row>
    <row r="236" spans="1:8" ht="15" x14ac:dyDescent="0.2">
      <c r="A236" s="335">
        <v>204</v>
      </c>
      <c r="B236" s="313"/>
      <c r="C236" s="174"/>
      <c r="D236" s="356"/>
      <c r="E236" s="348"/>
      <c r="F236" s="355"/>
      <c r="G236" s="354">
        <f t="shared" si="4"/>
        <v>0</v>
      </c>
      <c r="H236" s="336"/>
    </row>
    <row r="237" spans="1:8" ht="15" x14ac:dyDescent="0.2">
      <c r="A237" s="335">
        <v>205</v>
      </c>
      <c r="B237" s="313"/>
      <c r="C237" s="174"/>
      <c r="D237" s="356"/>
      <c r="E237" s="348"/>
      <c r="F237" s="355"/>
      <c r="G237" s="354">
        <f t="shared" si="4"/>
        <v>0</v>
      </c>
      <c r="H237" s="336"/>
    </row>
    <row r="238" spans="1:8" ht="15" x14ac:dyDescent="0.2">
      <c r="A238" s="335">
        <v>206</v>
      </c>
      <c r="B238" s="313"/>
      <c r="C238" s="174"/>
      <c r="D238" s="356"/>
      <c r="E238" s="348"/>
      <c r="F238" s="355"/>
      <c r="G238" s="354">
        <f t="shared" si="4"/>
        <v>0</v>
      </c>
      <c r="H238" s="336"/>
    </row>
    <row r="239" spans="1:8" ht="15" x14ac:dyDescent="0.2">
      <c r="A239" s="335">
        <v>207</v>
      </c>
      <c r="B239" s="313"/>
      <c r="C239" s="174"/>
      <c r="D239" s="356"/>
      <c r="E239" s="348"/>
      <c r="F239" s="355"/>
      <c r="G239" s="354">
        <f t="shared" si="4"/>
        <v>0</v>
      </c>
      <c r="H239" s="336"/>
    </row>
    <row r="240" spans="1:8" ht="15" x14ac:dyDescent="0.2">
      <c r="A240" s="335">
        <v>208</v>
      </c>
      <c r="B240" s="313"/>
      <c r="C240" s="174"/>
      <c r="D240" s="356"/>
      <c r="E240" s="348"/>
      <c r="F240" s="355"/>
      <c r="G240" s="354">
        <f t="shared" si="4"/>
        <v>0</v>
      </c>
      <c r="H240" s="336"/>
    </row>
    <row r="241" spans="1:8" ht="15" x14ac:dyDescent="0.2">
      <c r="A241" s="335">
        <v>209</v>
      </c>
      <c r="B241" s="313"/>
      <c r="C241" s="174"/>
      <c r="D241" s="356"/>
      <c r="E241" s="348"/>
      <c r="F241" s="355"/>
      <c r="G241" s="354">
        <f t="shared" si="4"/>
        <v>0</v>
      </c>
      <c r="H241" s="336"/>
    </row>
    <row r="242" spans="1:8" ht="15" x14ac:dyDescent="0.2">
      <c r="A242" s="335">
        <v>210</v>
      </c>
      <c r="B242" s="313"/>
      <c r="C242" s="174"/>
      <c r="D242" s="356"/>
      <c r="E242" s="348"/>
      <c r="F242" s="355"/>
      <c r="G242" s="354">
        <f t="shared" si="4"/>
        <v>0</v>
      </c>
      <c r="H242" s="336"/>
    </row>
    <row r="243" spans="1:8" ht="15" x14ac:dyDescent="0.2">
      <c r="A243" s="335">
        <v>211</v>
      </c>
      <c r="B243" s="313"/>
      <c r="C243" s="174"/>
      <c r="D243" s="356"/>
      <c r="E243" s="348"/>
      <c r="F243" s="355"/>
      <c r="G243" s="354">
        <f t="shared" si="4"/>
        <v>0</v>
      </c>
      <c r="H243" s="336"/>
    </row>
    <row r="244" spans="1:8" ht="15" x14ac:dyDescent="0.2">
      <c r="A244" s="335">
        <v>212</v>
      </c>
      <c r="B244" s="313"/>
      <c r="C244" s="174"/>
      <c r="D244" s="356"/>
      <c r="E244" s="348"/>
      <c r="F244" s="355"/>
      <c r="G244" s="354">
        <f t="shared" si="4"/>
        <v>0</v>
      </c>
      <c r="H244" s="336"/>
    </row>
    <row r="245" spans="1:8" ht="15" x14ac:dyDescent="0.2">
      <c r="A245" s="335">
        <v>213</v>
      </c>
      <c r="B245" s="313"/>
      <c r="C245" s="174"/>
      <c r="D245" s="356"/>
      <c r="E245" s="348"/>
      <c r="F245" s="355"/>
      <c r="G245" s="354">
        <f t="shared" si="4"/>
        <v>0</v>
      </c>
      <c r="H245" s="336"/>
    </row>
    <row r="246" spans="1:8" ht="15" x14ac:dyDescent="0.2">
      <c r="A246" s="335">
        <v>214</v>
      </c>
      <c r="B246" s="313"/>
      <c r="C246" s="174"/>
      <c r="D246" s="356"/>
      <c r="E246" s="348"/>
      <c r="F246" s="355"/>
      <c r="G246" s="354">
        <f t="shared" si="4"/>
        <v>0</v>
      </c>
      <c r="H246" s="336"/>
    </row>
    <row r="247" spans="1:8" ht="15" x14ac:dyDescent="0.2">
      <c r="A247" s="335">
        <v>215</v>
      </c>
      <c r="B247" s="313"/>
      <c r="C247" s="174"/>
      <c r="D247" s="356"/>
      <c r="E247" s="348"/>
      <c r="F247" s="355"/>
      <c r="G247" s="354">
        <f t="shared" si="4"/>
        <v>0</v>
      </c>
      <c r="H247" s="336"/>
    </row>
    <row r="248" spans="1:8" ht="15" x14ac:dyDescent="0.2">
      <c r="A248" s="335">
        <v>216</v>
      </c>
      <c r="B248" s="313"/>
      <c r="C248" s="174"/>
      <c r="D248" s="356"/>
      <c r="E248" s="348"/>
      <c r="F248" s="355"/>
      <c r="G248" s="354">
        <f t="shared" si="4"/>
        <v>0</v>
      </c>
      <c r="H248" s="336"/>
    </row>
    <row r="249" spans="1:8" ht="15" x14ac:dyDescent="0.2">
      <c r="A249" s="335">
        <v>217</v>
      </c>
      <c r="B249" s="313"/>
      <c r="C249" s="174"/>
      <c r="D249" s="356"/>
      <c r="E249" s="348"/>
      <c r="F249" s="355"/>
      <c r="G249" s="354">
        <f t="shared" si="4"/>
        <v>0</v>
      </c>
      <c r="H249" s="336"/>
    </row>
    <row r="250" spans="1:8" ht="15" x14ac:dyDescent="0.2">
      <c r="A250" s="335">
        <v>218</v>
      </c>
      <c r="B250" s="313"/>
      <c r="C250" s="174"/>
      <c r="D250" s="356"/>
      <c r="E250" s="348"/>
      <c r="F250" s="355"/>
      <c r="G250" s="354">
        <f t="shared" si="4"/>
        <v>0</v>
      </c>
      <c r="H250" s="336"/>
    </row>
    <row r="251" spans="1:8" ht="15" x14ac:dyDescent="0.2">
      <c r="A251" s="335">
        <v>219</v>
      </c>
      <c r="B251" s="313"/>
      <c r="C251" s="174"/>
      <c r="D251" s="356"/>
      <c r="E251" s="348"/>
      <c r="F251" s="355"/>
      <c r="G251" s="354">
        <f t="shared" si="4"/>
        <v>0</v>
      </c>
      <c r="H251" s="336"/>
    </row>
    <row r="252" spans="1:8" ht="15" x14ac:dyDescent="0.2">
      <c r="A252" s="335">
        <v>220</v>
      </c>
      <c r="B252" s="313"/>
      <c r="C252" s="174"/>
      <c r="D252" s="356"/>
      <c r="E252" s="348"/>
      <c r="F252" s="355"/>
      <c r="G252" s="354">
        <f t="shared" si="4"/>
        <v>0</v>
      </c>
      <c r="H252" s="336"/>
    </row>
    <row r="253" spans="1:8" ht="15" x14ac:dyDescent="0.2">
      <c r="A253" s="335">
        <v>221</v>
      </c>
      <c r="B253" s="313"/>
      <c r="C253" s="174"/>
      <c r="D253" s="356"/>
      <c r="E253" s="348"/>
      <c r="F253" s="355"/>
      <c r="G253" s="354">
        <f t="shared" si="4"/>
        <v>0</v>
      </c>
      <c r="H253" s="336"/>
    </row>
    <row r="254" spans="1:8" ht="15" x14ac:dyDescent="0.2">
      <c r="A254" s="335">
        <v>222</v>
      </c>
      <c r="B254" s="313"/>
      <c r="C254" s="174"/>
      <c r="D254" s="356"/>
      <c r="E254" s="348"/>
      <c r="F254" s="355"/>
      <c r="G254" s="354">
        <f t="shared" si="4"/>
        <v>0</v>
      </c>
      <c r="H254" s="336"/>
    </row>
    <row r="255" spans="1:8" ht="15" x14ac:dyDescent="0.2">
      <c r="A255" s="335">
        <v>223</v>
      </c>
      <c r="B255" s="313"/>
      <c r="C255" s="174"/>
      <c r="D255" s="356"/>
      <c r="E255" s="348"/>
      <c r="F255" s="355"/>
      <c r="G255" s="354">
        <f t="shared" si="4"/>
        <v>0</v>
      </c>
      <c r="H255" s="336"/>
    </row>
    <row r="256" spans="1:8" ht="15" x14ac:dyDescent="0.2">
      <c r="A256" s="335">
        <v>224</v>
      </c>
      <c r="B256" s="313"/>
      <c r="C256" s="174"/>
      <c r="D256" s="356"/>
      <c r="E256" s="348"/>
      <c r="F256" s="355"/>
      <c r="G256" s="354">
        <f t="shared" si="4"/>
        <v>0</v>
      </c>
      <c r="H256" s="336"/>
    </row>
    <row r="257" spans="1:8" ht="15" x14ac:dyDescent="0.2">
      <c r="A257" s="335">
        <v>225</v>
      </c>
      <c r="B257" s="313"/>
      <c r="C257" s="174"/>
      <c r="D257" s="356"/>
      <c r="E257" s="348"/>
      <c r="F257" s="355"/>
      <c r="G257" s="354">
        <f t="shared" si="4"/>
        <v>0</v>
      </c>
      <c r="H257" s="336"/>
    </row>
    <row r="258" spans="1:8" ht="15" x14ac:dyDescent="0.2">
      <c r="A258" s="335">
        <v>226</v>
      </c>
      <c r="B258" s="313"/>
      <c r="C258" s="174"/>
      <c r="D258" s="356"/>
      <c r="E258" s="348"/>
      <c r="F258" s="355"/>
      <c r="G258" s="354">
        <f t="shared" si="4"/>
        <v>0</v>
      </c>
      <c r="H258" s="336"/>
    </row>
    <row r="259" spans="1:8" ht="15" x14ac:dyDescent="0.2">
      <c r="A259" s="335">
        <v>227</v>
      </c>
      <c r="B259" s="313"/>
      <c r="C259" s="174"/>
      <c r="D259" s="356"/>
      <c r="E259" s="348"/>
      <c r="F259" s="355"/>
      <c r="G259" s="354">
        <f t="shared" si="4"/>
        <v>0</v>
      </c>
      <c r="H259" s="336"/>
    </row>
    <row r="260" spans="1:8" ht="15" x14ac:dyDescent="0.2">
      <c r="A260" s="335">
        <v>228</v>
      </c>
      <c r="B260" s="313"/>
      <c r="C260" s="174"/>
      <c r="D260" s="356"/>
      <c r="E260" s="348"/>
      <c r="F260" s="355"/>
      <c r="G260" s="354">
        <f t="shared" si="4"/>
        <v>0</v>
      </c>
      <c r="H260" s="336"/>
    </row>
    <row r="261" spans="1:8" ht="15" x14ac:dyDescent="0.2">
      <c r="A261" s="335">
        <v>229</v>
      </c>
      <c r="B261" s="313"/>
      <c r="C261" s="174"/>
      <c r="D261" s="356"/>
      <c r="E261" s="348"/>
      <c r="F261" s="355"/>
      <c r="G261" s="354">
        <f t="shared" si="4"/>
        <v>0</v>
      </c>
      <c r="H261" s="336"/>
    </row>
    <row r="262" spans="1:8" ht="15" x14ac:dyDescent="0.2">
      <c r="A262" s="335">
        <v>230</v>
      </c>
      <c r="B262" s="313"/>
      <c r="C262" s="174"/>
      <c r="D262" s="356"/>
      <c r="E262" s="348"/>
      <c r="F262" s="355"/>
      <c r="G262" s="354">
        <f t="shared" si="4"/>
        <v>0</v>
      </c>
      <c r="H262" s="336"/>
    </row>
    <row r="263" spans="1:8" ht="15" x14ac:dyDescent="0.2">
      <c r="A263" s="335">
        <v>231</v>
      </c>
      <c r="B263" s="313"/>
      <c r="C263" s="174"/>
      <c r="D263" s="356"/>
      <c r="E263" s="348"/>
      <c r="F263" s="355"/>
      <c r="G263" s="354">
        <f t="shared" si="4"/>
        <v>0</v>
      </c>
      <c r="H263" s="336"/>
    </row>
    <row r="264" spans="1:8" ht="15" x14ac:dyDescent="0.2">
      <c r="A264" s="335">
        <v>232</v>
      </c>
      <c r="B264" s="313"/>
      <c r="C264" s="174"/>
      <c r="D264" s="356"/>
      <c r="E264" s="348"/>
      <c r="F264" s="355"/>
      <c r="G264" s="354">
        <f t="shared" si="4"/>
        <v>0</v>
      </c>
      <c r="H264" s="336"/>
    </row>
    <row r="265" spans="1:8" ht="15" x14ac:dyDescent="0.2">
      <c r="A265" s="335">
        <v>233</v>
      </c>
      <c r="B265" s="313"/>
      <c r="C265" s="174"/>
      <c r="D265" s="356"/>
      <c r="E265" s="348"/>
      <c r="F265" s="355"/>
      <c r="G265" s="354">
        <f t="shared" si="4"/>
        <v>0</v>
      </c>
      <c r="H265" s="336"/>
    </row>
    <row r="266" spans="1:8" ht="15" x14ac:dyDescent="0.2">
      <c r="A266" s="335">
        <v>234</v>
      </c>
      <c r="B266" s="313"/>
      <c r="C266" s="174"/>
      <c r="D266" s="356"/>
      <c r="E266" s="348"/>
      <c r="F266" s="355"/>
      <c r="G266" s="354">
        <f t="shared" si="4"/>
        <v>0</v>
      </c>
      <c r="H266" s="336"/>
    </row>
    <row r="267" spans="1:8" ht="15" x14ac:dyDescent="0.2">
      <c r="A267" s="335">
        <v>235</v>
      </c>
      <c r="B267" s="313"/>
      <c r="C267" s="174"/>
      <c r="D267" s="356"/>
      <c r="E267" s="348"/>
      <c r="F267" s="355"/>
      <c r="G267" s="354">
        <f t="shared" si="4"/>
        <v>0</v>
      </c>
      <c r="H267" s="336"/>
    </row>
    <row r="268" spans="1:8" ht="15" x14ac:dyDescent="0.2">
      <c r="A268" s="335">
        <v>236</v>
      </c>
      <c r="B268" s="313"/>
      <c r="C268" s="174"/>
      <c r="D268" s="356"/>
      <c r="E268" s="348"/>
      <c r="F268" s="355"/>
      <c r="G268" s="354">
        <f t="shared" si="4"/>
        <v>0</v>
      </c>
      <c r="H268" s="336"/>
    </row>
    <row r="269" spans="1:8" ht="15" x14ac:dyDescent="0.2">
      <c r="A269" s="335">
        <v>237</v>
      </c>
      <c r="B269" s="313"/>
      <c r="C269" s="174"/>
      <c r="D269" s="356"/>
      <c r="E269" s="348"/>
      <c r="F269" s="355"/>
      <c r="G269" s="354">
        <f t="shared" si="4"/>
        <v>0</v>
      </c>
      <c r="H269" s="336"/>
    </row>
    <row r="270" spans="1:8" ht="15" x14ac:dyDescent="0.2">
      <c r="A270" s="335">
        <v>238</v>
      </c>
      <c r="B270" s="313"/>
      <c r="C270" s="174"/>
      <c r="D270" s="356"/>
      <c r="E270" s="348"/>
      <c r="F270" s="355"/>
      <c r="G270" s="354">
        <f t="shared" si="4"/>
        <v>0</v>
      </c>
      <c r="H270" s="336"/>
    </row>
    <row r="271" spans="1:8" ht="15" x14ac:dyDescent="0.2">
      <c r="A271" s="335">
        <v>239</v>
      </c>
      <c r="B271" s="313"/>
      <c r="C271" s="174"/>
      <c r="D271" s="356"/>
      <c r="E271" s="348"/>
      <c r="F271" s="355"/>
      <c r="G271" s="354">
        <f t="shared" si="4"/>
        <v>0</v>
      </c>
      <c r="H271" s="336"/>
    </row>
    <row r="272" spans="1:8" ht="15" x14ac:dyDescent="0.2">
      <c r="A272" s="335">
        <v>240</v>
      </c>
      <c r="B272" s="313"/>
      <c r="C272" s="174"/>
      <c r="D272" s="356"/>
      <c r="E272" s="348"/>
      <c r="F272" s="355"/>
      <c r="G272" s="354">
        <f t="shared" si="4"/>
        <v>0</v>
      </c>
      <c r="H272" s="336"/>
    </row>
    <row r="273" spans="1:8" ht="15" x14ac:dyDescent="0.2">
      <c r="A273" s="335">
        <v>241</v>
      </c>
      <c r="B273" s="313"/>
      <c r="C273" s="174"/>
      <c r="D273" s="356"/>
      <c r="E273" s="348"/>
      <c r="F273" s="355"/>
      <c r="G273" s="354">
        <f t="shared" si="4"/>
        <v>0</v>
      </c>
      <c r="H273" s="336"/>
    </row>
    <row r="274" spans="1:8" ht="15" x14ac:dyDescent="0.2">
      <c r="A274" s="335">
        <v>242</v>
      </c>
      <c r="B274" s="313"/>
      <c r="C274" s="174"/>
      <c r="D274" s="356"/>
      <c r="E274" s="348"/>
      <c r="F274" s="355"/>
      <c r="G274" s="354">
        <f t="shared" si="4"/>
        <v>0</v>
      </c>
      <c r="H274" s="336"/>
    </row>
    <row r="275" spans="1:8" ht="15" x14ac:dyDescent="0.2">
      <c r="A275" s="335">
        <v>243</v>
      </c>
      <c r="B275" s="313"/>
      <c r="C275" s="174"/>
      <c r="D275" s="356"/>
      <c r="E275" s="348"/>
      <c r="F275" s="355"/>
      <c r="G275" s="354">
        <f t="shared" si="4"/>
        <v>0</v>
      </c>
      <c r="H275" s="336"/>
    </row>
    <row r="276" spans="1:8" ht="15" x14ac:dyDescent="0.2">
      <c r="A276" s="335">
        <v>244</v>
      </c>
      <c r="B276" s="313"/>
      <c r="C276" s="174"/>
      <c r="D276" s="356"/>
      <c r="E276" s="348"/>
      <c r="F276" s="355"/>
      <c r="G276" s="354">
        <f t="shared" si="4"/>
        <v>0</v>
      </c>
      <c r="H276" s="336"/>
    </row>
    <row r="277" spans="1:8" ht="15" x14ac:dyDescent="0.2">
      <c r="A277" s="335">
        <v>245</v>
      </c>
      <c r="B277" s="313"/>
      <c r="C277" s="174"/>
      <c r="D277" s="356"/>
      <c r="E277" s="348"/>
      <c r="F277" s="355"/>
      <c r="G277" s="354">
        <f t="shared" si="4"/>
        <v>0</v>
      </c>
      <c r="H277" s="336"/>
    </row>
    <row r="278" spans="1:8" ht="15" x14ac:dyDescent="0.2">
      <c r="A278" s="335">
        <v>246</v>
      </c>
      <c r="B278" s="313"/>
      <c r="C278" s="174"/>
      <c r="D278" s="356"/>
      <c r="E278" s="348"/>
      <c r="F278" s="355"/>
      <c r="G278" s="354">
        <f t="shared" si="4"/>
        <v>0</v>
      </c>
      <c r="H278" s="336"/>
    </row>
    <row r="279" spans="1:8" ht="15" x14ac:dyDescent="0.2">
      <c r="A279" s="335">
        <v>247</v>
      </c>
      <c r="B279" s="313"/>
      <c r="C279" s="174"/>
      <c r="D279" s="356"/>
      <c r="E279" s="348"/>
      <c r="F279" s="355"/>
      <c r="G279" s="354">
        <f t="shared" si="4"/>
        <v>0</v>
      </c>
      <c r="H279" s="336"/>
    </row>
    <row r="280" spans="1:8" ht="15" x14ac:dyDescent="0.2">
      <c r="A280" s="335">
        <v>248</v>
      </c>
      <c r="B280" s="313"/>
      <c r="C280" s="174"/>
      <c r="D280" s="356"/>
      <c r="E280" s="348"/>
      <c r="F280" s="355"/>
      <c r="G280" s="354">
        <f t="shared" si="4"/>
        <v>0</v>
      </c>
      <c r="H280" s="336"/>
    </row>
    <row r="281" spans="1:8" ht="15" x14ac:dyDescent="0.2">
      <c r="A281" s="335">
        <v>249</v>
      </c>
      <c r="B281" s="313"/>
      <c r="C281" s="174"/>
      <c r="D281" s="356"/>
      <c r="E281" s="348"/>
      <c r="F281" s="355"/>
      <c r="G281" s="354">
        <f t="shared" si="4"/>
        <v>0</v>
      </c>
      <c r="H281" s="336"/>
    </row>
    <row r="282" spans="1:8" ht="15" x14ac:dyDescent="0.2">
      <c r="A282" s="335">
        <v>250</v>
      </c>
      <c r="B282" s="313"/>
      <c r="C282" s="174"/>
      <c r="D282" s="356"/>
      <c r="E282" s="348"/>
      <c r="F282" s="355"/>
      <c r="G282" s="354">
        <f t="shared" si="4"/>
        <v>0</v>
      </c>
      <c r="H282" s="336"/>
    </row>
    <row r="283" spans="1:8" ht="15" x14ac:dyDescent="0.2">
      <c r="A283" s="335">
        <v>251</v>
      </c>
      <c r="B283" s="313"/>
      <c r="C283" s="174"/>
      <c r="D283" s="356"/>
      <c r="E283" s="348"/>
      <c r="F283" s="355"/>
      <c r="G283" s="354">
        <f t="shared" si="4"/>
        <v>0</v>
      </c>
      <c r="H283" s="336"/>
    </row>
    <row r="284" spans="1:8" ht="15" x14ac:dyDescent="0.2">
      <c r="A284" s="335">
        <v>252</v>
      </c>
      <c r="B284" s="313"/>
      <c r="C284" s="174"/>
      <c r="D284" s="356"/>
      <c r="E284" s="348"/>
      <c r="F284" s="355"/>
      <c r="G284" s="354">
        <f t="shared" si="4"/>
        <v>0</v>
      </c>
      <c r="H284" s="336"/>
    </row>
    <row r="285" spans="1:8" ht="15" x14ac:dyDescent="0.2">
      <c r="A285" s="335">
        <v>253</v>
      </c>
      <c r="B285" s="313"/>
      <c r="C285" s="174"/>
      <c r="D285" s="356"/>
      <c r="E285" s="348"/>
      <c r="F285" s="355"/>
      <c r="G285" s="354">
        <f t="shared" si="4"/>
        <v>0</v>
      </c>
      <c r="H285" s="336"/>
    </row>
    <row r="286" spans="1:8" ht="15" x14ac:dyDescent="0.2">
      <c r="A286" s="335">
        <v>254</v>
      </c>
      <c r="B286" s="313"/>
      <c r="C286" s="174"/>
      <c r="D286" s="356"/>
      <c r="E286" s="348"/>
      <c r="F286" s="355"/>
      <c r="G286" s="354">
        <f t="shared" si="4"/>
        <v>0</v>
      </c>
      <c r="H286" s="336"/>
    </row>
    <row r="287" spans="1:8" ht="15" x14ac:dyDescent="0.2">
      <c r="A287" s="335">
        <v>255</v>
      </c>
      <c r="B287" s="313"/>
      <c r="C287" s="174"/>
      <c r="D287" s="356"/>
      <c r="E287" s="348"/>
      <c r="F287" s="355"/>
      <c r="G287" s="354">
        <f t="shared" si="4"/>
        <v>0</v>
      </c>
      <c r="H287" s="336"/>
    </row>
    <row r="288" spans="1:8" ht="15" x14ac:dyDescent="0.2">
      <c r="A288" s="335">
        <v>256</v>
      </c>
      <c r="B288" s="313"/>
      <c r="C288" s="174"/>
      <c r="D288" s="356"/>
      <c r="E288" s="348"/>
      <c r="F288" s="355"/>
      <c r="G288" s="354">
        <f t="shared" si="4"/>
        <v>0</v>
      </c>
      <c r="H288" s="336"/>
    </row>
    <row r="289" spans="1:8" ht="15" x14ac:dyDescent="0.2">
      <c r="A289" s="335">
        <v>257</v>
      </c>
      <c r="B289" s="313"/>
      <c r="C289" s="174"/>
      <c r="D289" s="356"/>
      <c r="E289" s="348"/>
      <c r="F289" s="355"/>
      <c r="G289" s="354">
        <f t="shared" si="4"/>
        <v>0</v>
      </c>
      <c r="H289" s="336"/>
    </row>
    <row r="290" spans="1:8" ht="15" x14ac:dyDescent="0.2">
      <c r="A290" s="335">
        <v>258</v>
      </c>
      <c r="B290" s="313"/>
      <c r="C290" s="174"/>
      <c r="D290" s="356"/>
      <c r="E290" s="348"/>
      <c r="F290" s="355"/>
      <c r="G290" s="354">
        <f t="shared" ref="G290:G353" si="5">IF(AND(D290&lt;&gt;"",E290&lt;&gt;""),ROUND(ROUNDDOWN(F290,0)*1.5,2),0)</f>
        <v>0</v>
      </c>
      <c r="H290" s="336"/>
    </row>
    <row r="291" spans="1:8" ht="15" x14ac:dyDescent="0.2">
      <c r="A291" s="335">
        <v>259</v>
      </c>
      <c r="B291" s="313"/>
      <c r="C291" s="174"/>
      <c r="D291" s="356"/>
      <c r="E291" s="348"/>
      <c r="F291" s="355"/>
      <c r="G291" s="354">
        <f t="shared" si="5"/>
        <v>0</v>
      </c>
      <c r="H291" s="336"/>
    </row>
    <row r="292" spans="1:8" ht="15" x14ac:dyDescent="0.2">
      <c r="A292" s="335">
        <v>260</v>
      </c>
      <c r="B292" s="313"/>
      <c r="C292" s="174"/>
      <c r="D292" s="356"/>
      <c r="E292" s="348"/>
      <c r="F292" s="355"/>
      <c r="G292" s="354">
        <f t="shared" si="5"/>
        <v>0</v>
      </c>
      <c r="H292" s="336"/>
    </row>
    <row r="293" spans="1:8" ht="15" x14ac:dyDescent="0.2">
      <c r="A293" s="335">
        <v>261</v>
      </c>
      <c r="B293" s="313"/>
      <c r="C293" s="174"/>
      <c r="D293" s="356"/>
      <c r="E293" s="348"/>
      <c r="F293" s="355"/>
      <c r="G293" s="354">
        <f t="shared" si="5"/>
        <v>0</v>
      </c>
      <c r="H293" s="336"/>
    </row>
    <row r="294" spans="1:8" ht="15" x14ac:dyDescent="0.2">
      <c r="A294" s="335">
        <v>262</v>
      </c>
      <c r="B294" s="313"/>
      <c r="C294" s="174"/>
      <c r="D294" s="356"/>
      <c r="E294" s="348"/>
      <c r="F294" s="355"/>
      <c r="G294" s="354">
        <f t="shared" si="5"/>
        <v>0</v>
      </c>
      <c r="H294" s="336"/>
    </row>
    <row r="295" spans="1:8" ht="15" x14ac:dyDescent="0.2">
      <c r="A295" s="335">
        <v>263</v>
      </c>
      <c r="B295" s="313"/>
      <c r="C295" s="174"/>
      <c r="D295" s="356"/>
      <c r="E295" s="348"/>
      <c r="F295" s="355"/>
      <c r="G295" s="354">
        <f t="shared" si="5"/>
        <v>0</v>
      </c>
      <c r="H295" s="336"/>
    </row>
    <row r="296" spans="1:8" ht="15" x14ac:dyDescent="0.2">
      <c r="A296" s="335">
        <v>264</v>
      </c>
      <c r="B296" s="313"/>
      <c r="C296" s="174"/>
      <c r="D296" s="356"/>
      <c r="E296" s="348"/>
      <c r="F296" s="355"/>
      <c r="G296" s="354">
        <f t="shared" si="5"/>
        <v>0</v>
      </c>
      <c r="H296" s="336"/>
    </row>
    <row r="297" spans="1:8" ht="15" x14ac:dyDescent="0.2">
      <c r="A297" s="335">
        <v>265</v>
      </c>
      <c r="B297" s="313"/>
      <c r="C297" s="174"/>
      <c r="D297" s="356"/>
      <c r="E297" s="348"/>
      <c r="F297" s="355"/>
      <c r="G297" s="354">
        <f t="shared" si="5"/>
        <v>0</v>
      </c>
      <c r="H297" s="336"/>
    </row>
    <row r="298" spans="1:8" ht="15" x14ac:dyDescent="0.2">
      <c r="A298" s="335">
        <v>266</v>
      </c>
      <c r="B298" s="313"/>
      <c r="C298" s="174"/>
      <c r="D298" s="356"/>
      <c r="E298" s="348"/>
      <c r="F298" s="355"/>
      <c r="G298" s="354">
        <f t="shared" si="5"/>
        <v>0</v>
      </c>
      <c r="H298" s="336"/>
    </row>
    <row r="299" spans="1:8" ht="15" x14ac:dyDescent="0.2">
      <c r="A299" s="335">
        <v>267</v>
      </c>
      <c r="B299" s="313"/>
      <c r="C299" s="174"/>
      <c r="D299" s="356"/>
      <c r="E299" s="348"/>
      <c r="F299" s="355"/>
      <c r="G299" s="354">
        <f t="shared" si="5"/>
        <v>0</v>
      </c>
      <c r="H299" s="336"/>
    </row>
    <row r="300" spans="1:8" ht="15" x14ac:dyDescent="0.2">
      <c r="A300" s="335">
        <v>268</v>
      </c>
      <c r="B300" s="313"/>
      <c r="C300" s="174"/>
      <c r="D300" s="356"/>
      <c r="E300" s="348"/>
      <c r="F300" s="355"/>
      <c r="G300" s="354">
        <f t="shared" si="5"/>
        <v>0</v>
      </c>
      <c r="H300" s="336"/>
    </row>
    <row r="301" spans="1:8" ht="15" x14ac:dyDescent="0.2">
      <c r="A301" s="335">
        <v>269</v>
      </c>
      <c r="B301" s="313"/>
      <c r="C301" s="174"/>
      <c r="D301" s="356"/>
      <c r="E301" s="348"/>
      <c r="F301" s="355"/>
      <c r="G301" s="354">
        <f t="shared" si="5"/>
        <v>0</v>
      </c>
      <c r="H301" s="336"/>
    </row>
    <row r="302" spans="1:8" ht="15" x14ac:dyDescent="0.2">
      <c r="A302" s="335">
        <v>270</v>
      </c>
      <c r="B302" s="313"/>
      <c r="C302" s="174"/>
      <c r="D302" s="356"/>
      <c r="E302" s="348"/>
      <c r="F302" s="355"/>
      <c r="G302" s="354">
        <f t="shared" si="5"/>
        <v>0</v>
      </c>
      <c r="H302" s="336"/>
    </row>
    <row r="303" spans="1:8" ht="15" x14ac:dyDescent="0.2">
      <c r="A303" s="335">
        <v>271</v>
      </c>
      <c r="B303" s="313"/>
      <c r="C303" s="174"/>
      <c r="D303" s="356"/>
      <c r="E303" s="348"/>
      <c r="F303" s="355"/>
      <c r="G303" s="354">
        <f t="shared" si="5"/>
        <v>0</v>
      </c>
      <c r="H303" s="336"/>
    </row>
    <row r="304" spans="1:8" ht="15" x14ac:dyDescent="0.2">
      <c r="A304" s="335">
        <v>272</v>
      </c>
      <c r="B304" s="313"/>
      <c r="C304" s="174"/>
      <c r="D304" s="356"/>
      <c r="E304" s="348"/>
      <c r="F304" s="355"/>
      <c r="G304" s="354">
        <f t="shared" si="5"/>
        <v>0</v>
      </c>
      <c r="H304" s="336"/>
    </row>
    <row r="305" spans="1:8" ht="15" x14ac:dyDescent="0.2">
      <c r="A305" s="335">
        <v>273</v>
      </c>
      <c r="B305" s="313"/>
      <c r="C305" s="174"/>
      <c r="D305" s="356"/>
      <c r="E305" s="348"/>
      <c r="F305" s="355"/>
      <c r="G305" s="354">
        <f t="shared" si="5"/>
        <v>0</v>
      </c>
      <c r="H305" s="336"/>
    </row>
    <row r="306" spans="1:8" ht="15" x14ac:dyDescent="0.2">
      <c r="A306" s="335">
        <v>274</v>
      </c>
      <c r="B306" s="313"/>
      <c r="C306" s="174"/>
      <c r="D306" s="356"/>
      <c r="E306" s="348"/>
      <c r="F306" s="355"/>
      <c r="G306" s="354">
        <f t="shared" si="5"/>
        <v>0</v>
      </c>
      <c r="H306" s="336"/>
    </row>
    <row r="307" spans="1:8" ht="15" x14ac:dyDescent="0.2">
      <c r="A307" s="335">
        <v>275</v>
      </c>
      <c r="B307" s="313"/>
      <c r="C307" s="174"/>
      <c r="D307" s="356"/>
      <c r="E307" s="348"/>
      <c r="F307" s="355"/>
      <c r="G307" s="354">
        <f t="shared" si="5"/>
        <v>0</v>
      </c>
      <c r="H307" s="336"/>
    </row>
    <row r="308" spans="1:8" ht="15" x14ac:dyDescent="0.2">
      <c r="A308" s="335">
        <v>276</v>
      </c>
      <c r="B308" s="313"/>
      <c r="C308" s="174"/>
      <c r="D308" s="356"/>
      <c r="E308" s="348"/>
      <c r="F308" s="355"/>
      <c r="G308" s="354">
        <f t="shared" si="5"/>
        <v>0</v>
      </c>
      <c r="H308" s="336"/>
    </row>
    <row r="309" spans="1:8" ht="15" x14ac:dyDescent="0.2">
      <c r="A309" s="335">
        <v>277</v>
      </c>
      <c r="B309" s="313"/>
      <c r="C309" s="174"/>
      <c r="D309" s="356"/>
      <c r="E309" s="348"/>
      <c r="F309" s="355"/>
      <c r="G309" s="354">
        <f t="shared" si="5"/>
        <v>0</v>
      </c>
      <c r="H309" s="336"/>
    </row>
    <row r="310" spans="1:8" ht="15" x14ac:dyDescent="0.2">
      <c r="A310" s="335">
        <v>278</v>
      </c>
      <c r="B310" s="313"/>
      <c r="C310" s="174"/>
      <c r="D310" s="356"/>
      <c r="E310" s="348"/>
      <c r="F310" s="355"/>
      <c r="G310" s="354">
        <f t="shared" si="5"/>
        <v>0</v>
      </c>
      <c r="H310" s="336"/>
    </row>
    <row r="311" spans="1:8" ht="15" x14ac:dyDescent="0.2">
      <c r="A311" s="335">
        <v>279</v>
      </c>
      <c r="B311" s="313"/>
      <c r="C311" s="174"/>
      <c r="D311" s="356"/>
      <c r="E311" s="348"/>
      <c r="F311" s="355"/>
      <c r="G311" s="354">
        <f t="shared" si="5"/>
        <v>0</v>
      </c>
      <c r="H311" s="336"/>
    </row>
    <row r="312" spans="1:8" ht="15" x14ac:dyDescent="0.2">
      <c r="A312" s="335">
        <v>280</v>
      </c>
      <c r="B312" s="313"/>
      <c r="C312" s="174"/>
      <c r="D312" s="356"/>
      <c r="E312" s="348"/>
      <c r="F312" s="355"/>
      <c r="G312" s="354">
        <f t="shared" si="5"/>
        <v>0</v>
      </c>
      <c r="H312" s="336"/>
    </row>
    <row r="313" spans="1:8" ht="15" x14ac:dyDescent="0.2">
      <c r="A313" s="335">
        <v>281</v>
      </c>
      <c r="B313" s="313"/>
      <c r="C313" s="174"/>
      <c r="D313" s="356"/>
      <c r="E313" s="348"/>
      <c r="F313" s="355"/>
      <c r="G313" s="354">
        <f t="shared" si="5"/>
        <v>0</v>
      </c>
      <c r="H313" s="336"/>
    </row>
    <row r="314" spans="1:8" ht="15" x14ac:dyDescent="0.2">
      <c r="A314" s="335">
        <v>282</v>
      </c>
      <c r="B314" s="313"/>
      <c r="C314" s="174"/>
      <c r="D314" s="356"/>
      <c r="E314" s="348"/>
      <c r="F314" s="355"/>
      <c r="G314" s="354">
        <f t="shared" si="5"/>
        <v>0</v>
      </c>
      <c r="H314" s="336"/>
    </row>
    <row r="315" spans="1:8" ht="15" x14ac:dyDescent="0.2">
      <c r="A315" s="335">
        <v>283</v>
      </c>
      <c r="B315" s="313"/>
      <c r="C315" s="174"/>
      <c r="D315" s="356"/>
      <c r="E315" s="348"/>
      <c r="F315" s="355"/>
      <c r="G315" s="354">
        <f t="shared" si="5"/>
        <v>0</v>
      </c>
      <c r="H315" s="336"/>
    </row>
    <row r="316" spans="1:8" ht="15" x14ac:dyDescent="0.2">
      <c r="A316" s="335">
        <v>284</v>
      </c>
      <c r="B316" s="313"/>
      <c r="C316" s="174"/>
      <c r="D316" s="356"/>
      <c r="E316" s="348"/>
      <c r="F316" s="355"/>
      <c r="G316" s="354">
        <f t="shared" si="5"/>
        <v>0</v>
      </c>
      <c r="H316" s="336"/>
    </row>
    <row r="317" spans="1:8" ht="15" x14ac:dyDescent="0.2">
      <c r="A317" s="335">
        <v>285</v>
      </c>
      <c r="B317" s="313"/>
      <c r="C317" s="174"/>
      <c r="D317" s="356"/>
      <c r="E317" s="348"/>
      <c r="F317" s="355"/>
      <c r="G317" s="354">
        <f t="shared" si="5"/>
        <v>0</v>
      </c>
      <c r="H317" s="336"/>
    </row>
    <row r="318" spans="1:8" ht="15" x14ac:dyDescent="0.2">
      <c r="A318" s="335">
        <v>286</v>
      </c>
      <c r="B318" s="313"/>
      <c r="C318" s="174"/>
      <c r="D318" s="356"/>
      <c r="E318" s="348"/>
      <c r="F318" s="355"/>
      <c r="G318" s="354">
        <f t="shared" si="5"/>
        <v>0</v>
      </c>
      <c r="H318" s="336"/>
    </row>
    <row r="319" spans="1:8" ht="15" x14ac:dyDescent="0.2">
      <c r="A319" s="335">
        <v>287</v>
      </c>
      <c r="B319" s="313"/>
      <c r="C319" s="174"/>
      <c r="D319" s="356"/>
      <c r="E319" s="348"/>
      <c r="F319" s="355"/>
      <c r="G319" s="354">
        <f t="shared" si="5"/>
        <v>0</v>
      </c>
      <c r="H319" s="336"/>
    </row>
    <row r="320" spans="1:8" ht="15" x14ac:dyDescent="0.2">
      <c r="A320" s="335">
        <v>288</v>
      </c>
      <c r="B320" s="313"/>
      <c r="C320" s="174"/>
      <c r="D320" s="356"/>
      <c r="E320" s="348"/>
      <c r="F320" s="355"/>
      <c r="G320" s="354">
        <f t="shared" si="5"/>
        <v>0</v>
      </c>
      <c r="H320" s="336"/>
    </row>
    <row r="321" spans="1:8" ht="15" x14ac:dyDescent="0.2">
      <c r="A321" s="335">
        <v>289</v>
      </c>
      <c r="B321" s="313"/>
      <c r="C321" s="174"/>
      <c r="D321" s="356"/>
      <c r="E321" s="348"/>
      <c r="F321" s="355"/>
      <c r="G321" s="354">
        <f t="shared" si="5"/>
        <v>0</v>
      </c>
      <c r="H321" s="336"/>
    </row>
    <row r="322" spans="1:8" ht="15" x14ac:dyDescent="0.2">
      <c r="A322" s="335">
        <v>290</v>
      </c>
      <c r="B322" s="313"/>
      <c r="C322" s="174"/>
      <c r="D322" s="356"/>
      <c r="E322" s="348"/>
      <c r="F322" s="355"/>
      <c r="G322" s="354">
        <f t="shared" si="5"/>
        <v>0</v>
      </c>
      <c r="H322" s="336"/>
    </row>
    <row r="323" spans="1:8" ht="15" x14ac:dyDescent="0.2">
      <c r="A323" s="335">
        <v>291</v>
      </c>
      <c r="B323" s="313"/>
      <c r="C323" s="174"/>
      <c r="D323" s="356"/>
      <c r="E323" s="348"/>
      <c r="F323" s="355"/>
      <c r="G323" s="354">
        <f t="shared" si="5"/>
        <v>0</v>
      </c>
      <c r="H323" s="336"/>
    </row>
    <row r="324" spans="1:8" ht="15" x14ac:dyDescent="0.2">
      <c r="A324" s="335">
        <v>292</v>
      </c>
      <c r="B324" s="313"/>
      <c r="C324" s="174"/>
      <c r="D324" s="356"/>
      <c r="E324" s="348"/>
      <c r="F324" s="355"/>
      <c r="G324" s="354">
        <f t="shared" si="5"/>
        <v>0</v>
      </c>
      <c r="H324" s="336"/>
    </row>
    <row r="325" spans="1:8" ht="15" x14ac:dyDescent="0.2">
      <c r="A325" s="335">
        <v>293</v>
      </c>
      <c r="B325" s="313"/>
      <c r="C325" s="174"/>
      <c r="D325" s="356"/>
      <c r="E325" s="348"/>
      <c r="F325" s="355"/>
      <c r="G325" s="354">
        <f t="shared" si="5"/>
        <v>0</v>
      </c>
      <c r="H325" s="336"/>
    </row>
    <row r="326" spans="1:8" ht="15" x14ac:dyDescent="0.2">
      <c r="A326" s="335">
        <v>294</v>
      </c>
      <c r="B326" s="313"/>
      <c r="C326" s="174"/>
      <c r="D326" s="356"/>
      <c r="E326" s="348"/>
      <c r="F326" s="355"/>
      <c r="G326" s="354">
        <f t="shared" si="5"/>
        <v>0</v>
      </c>
      <c r="H326" s="336"/>
    </row>
    <row r="327" spans="1:8" ht="15" x14ac:dyDescent="0.2">
      <c r="A327" s="335">
        <v>295</v>
      </c>
      <c r="B327" s="313"/>
      <c r="C327" s="174"/>
      <c r="D327" s="356"/>
      <c r="E327" s="348"/>
      <c r="F327" s="355"/>
      <c r="G327" s="354">
        <f t="shared" si="5"/>
        <v>0</v>
      </c>
      <c r="H327" s="336"/>
    </row>
    <row r="328" spans="1:8" ht="15" x14ac:dyDescent="0.2">
      <c r="A328" s="335">
        <v>296</v>
      </c>
      <c r="B328" s="313"/>
      <c r="C328" s="174"/>
      <c r="D328" s="356"/>
      <c r="E328" s="348"/>
      <c r="F328" s="355"/>
      <c r="G328" s="354">
        <f t="shared" si="5"/>
        <v>0</v>
      </c>
      <c r="H328" s="336"/>
    </row>
    <row r="329" spans="1:8" ht="15" x14ac:dyDescent="0.2">
      <c r="A329" s="335">
        <v>297</v>
      </c>
      <c r="B329" s="313"/>
      <c r="C329" s="174"/>
      <c r="D329" s="356"/>
      <c r="E329" s="348"/>
      <c r="F329" s="355"/>
      <c r="G329" s="354">
        <f t="shared" si="5"/>
        <v>0</v>
      </c>
      <c r="H329" s="336"/>
    </row>
    <row r="330" spans="1:8" ht="15" x14ac:dyDescent="0.2">
      <c r="A330" s="335">
        <v>298</v>
      </c>
      <c r="B330" s="313"/>
      <c r="C330" s="174"/>
      <c r="D330" s="356"/>
      <c r="E330" s="348"/>
      <c r="F330" s="355"/>
      <c r="G330" s="354">
        <f t="shared" si="5"/>
        <v>0</v>
      </c>
      <c r="H330" s="336"/>
    </row>
    <row r="331" spans="1:8" ht="15" x14ac:dyDescent="0.2">
      <c r="A331" s="335">
        <v>299</v>
      </c>
      <c r="B331" s="313"/>
      <c r="C331" s="174"/>
      <c r="D331" s="356"/>
      <c r="E331" s="348"/>
      <c r="F331" s="355"/>
      <c r="G331" s="354">
        <f t="shared" si="5"/>
        <v>0</v>
      </c>
      <c r="H331" s="336"/>
    </row>
    <row r="332" spans="1:8" ht="15" x14ac:dyDescent="0.2">
      <c r="A332" s="335">
        <v>300</v>
      </c>
      <c r="B332" s="313"/>
      <c r="C332" s="174"/>
      <c r="D332" s="356"/>
      <c r="E332" s="348"/>
      <c r="F332" s="355"/>
      <c r="G332" s="354">
        <f t="shared" si="5"/>
        <v>0</v>
      </c>
      <c r="H332" s="336"/>
    </row>
    <row r="333" spans="1:8" ht="15" x14ac:dyDescent="0.2">
      <c r="A333" s="335">
        <v>301</v>
      </c>
      <c r="B333" s="313"/>
      <c r="C333" s="174"/>
      <c r="D333" s="356"/>
      <c r="E333" s="348"/>
      <c r="F333" s="355"/>
      <c r="G333" s="354">
        <f t="shared" si="5"/>
        <v>0</v>
      </c>
      <c r="H333" s="336"/>
    </row>
    <row r="334" spans="1:8" ht="15" x14ac:dyDescent="0.2">
      <c r="A334" s="335">
        <v>302</v>
      </c>
      <c r="B334" s="313"/>
      <c r="C334" s="174"/>
      <c r="D334" s="356"/>
      <c r="E334" s="348"/>
      <c r="F334" s="355"/>
      <c r="G334" s="354">
        <f t="shared" si="5"/>
        <v>0</v>
      </c>
      <c r="H334" s="336"/>
    </row>
    <row r="335" spans="1:8" ht="15" x14ac:dyDescent="0.2">
      <c r="A335" s="335">
        <v>303</v>
      </c>
      <c r="B335" s="313"/>
      <c r="C335" s="174"/>
      <c r="D335" s="356"/>
      <c r="E335" s="348"/>
      <c r="F335" s="355"/>
      <c r="G335" s="354">
        <f t="shared" si="5"/>
        <v>0</v>
      </c>
      <c r="H335" s="336"/>
    </row>
    <row r="336" spans="1:8" ht="15" x14ac:dyDescent="0.2">
      <c r="A336" s="335">
        <v>304</v>
      </c>
      <c r="B336" s="313"/>
      <c r="C336" s="174"/>
      <c r="D336" s="356"/>
      <c r="E336" s="348"/>
      <c r="F336" s="355"/>
      <c r="G336" s="354">
        <f t="shared" si="5"/>
        <v>0</v>
      </c>
      <c r="H336" s="336"/>
    </row>
    <row r="337" spans="1:8" ht="15" x14ac:dyDescent="0.2">
      <c r="A337" s="335">
        <v>305</v>
      </c>
      <c r="B337" s="313"/>
      <c r="C337" s="174"/>
      <c r="D337" s="356"/>
      <c r="E337" s="348"/>
      <c r="F337" s="355"/>
      <c r="G337" s="354">
        <f t="shared" si="5"/>
        <v>0</v>
      </c>
      <c r="H337" s="336"/>
    </row>
    <row r="338" spans="1:8" ht="15" x14ac:dyDescent="0.2">
      <c r="A338" s="335">
        <v>306</v>
      </c>
      <c r="B338" s="313"/>
      <c r="C338" s="174"/>
      <c r="D338" s="356"/>
      <c r="E338" s="348"/>
      <c r="F338" s="355"/>
      <c r="G338" s="354">
        <f t="shared" si="5"/>
        <v>0</v>
      </c>
      <c r="H338" s="336"/>
    </row>
    <row r="339" spans="1:8" ht="15" x14ac:dyDescent="0.2">
      <c r="A339" s="335">
        <v>307</v>
      </c>
      <c r="B339" s="313"/>
      <c r="C339" s="174"/>
      <c r="D339" s="356"/>
      <c r="E339" s="348"/>
      <c r="F339" s="355"/>
      <c r="G339" s="354">
        <f t="shared" si="5"/>
        <v>0</v>
      </c>
      <c r="H339" s="336"/>
    </row>
    <row r="340" spans="1:8" ht="15" x14ac:dyDescent="0.2">
      <c r="A340" s="335">
        <v>308</v>
      </c>
      <c r="B340" s="313"/>
      <c r="C340" s="174"/>
      <c r="D340" s="356"/>
      <c r="E340" s="348"/>
      <c r="F340" s="355"/>
      <c r="G340" s="354">
        <f t="shared" si="5"/>
        <v>0</v>
      </c>
      <c r="H340" s="336"/>
    </row>
    <row r="341" spans="1:8" ht="15" x14ac:dyDescent="0.2">
      <c r="A341" s="335">
        <v>309</v>
      </c>
      <c r="B341" s="313"/>
      <c r="C341" s="174"/>
      <c r="D341" s="356"/>
      <c r="E341" s="348"/>
      <c r="F341" s="355"/>
      <c r="G341" s="354">
        <f t="shared" si="5"/>
        <v>0</v>
      </c>
      <c r="H341" s="336"/>
    </row>
    <row r="342" spans="1:8" ht="15" x14ac:dyDescent="0.2">
      <c r="A342" s="335">
        <v>310</v>
      </c>
      <c r="B342" s="313"/>
      <c r="C342" s="174"/>
      <c r="D342" s="356"/>
      <c r="E342" s="348"/>
      <c r="F342" s="355"/>
      <c r="G342" s="354">
        <f t="shared" si="5"/>
        <v>0</v>
      </c>
      <c r="H342" s="336"/>
    </row>
    <row r="343" spans="1:8" ht="15" x14ac:dyDescent="0.2">
      <c r="A343" s="335">
        <v>311</v>
      </c>
      <c r="B343" s="313"/>
      <c r="C343" s="174"/>
      <c r="D343" s="356"/>
      <c r="E343" s="348"/>
      <c r="F343" s="355"/>
      <c r="G343" s="354">
        <f t="shared" si="5"/>
        <v>0</v>
      </c>
      <c r="H343" s="336"/>
    </row>
    <row r="344" spans="1:8" ht="15" x14ac:dyDescent="0.2">
      <c r="A344" s="335">
        <v>312</v>
      </c>
      <c r="B344" s="313"/>
      <c r="C344" s="174"/>
      <c r="D344" s="356"/>
      <c r="E344" s="348"/>
      <c r="F344" s="355"/>
      <c r="G344" s="354">
        <f t="shared" si="5"/>
        <v>0</v>
      </c>
      <c r="H344" s="336"/>
    </row>
    <row r="345" spans="1:8" ht="15" x14ac:dyDescent="0.2">
      <c r="A345" s="335">
        <v>313</v>
      </c>
      <c r="B345" s="313"/>
      <c r="C345" s="174"/>
      <c r="D345" s="356"/>
      <c r="E345" s="348"/>
      <c r="F345" s="355"/>
      <c r="G345" s="354">
        <f t="shared" si="5"/>
        <v>0</v>
      </c>
      <c r="H345" s="336"/>
    </row>
    <row r="346" spans="1:8" ht="15" x14ac:dyDescent="0.2">
      <c r="A346" s="335">
        <v>314</v>
      </c>
      <c r="B346" s="313"/>
      <c r="C346" s="174"/>
      <c r="D346" s="356"/>
      <c r="E346" s="348"/>
      <c r="F346" s="355"/>
      <c r="G346" s="354">
        <f t="shared" si="5"/>
        <v>0</v>
      </c>
      <c r="H346" s="336"/>
    </row>
    <row r="347" spans="1:8" ht="15" x14ac:dyDescent="0.2">
      <c r="A347" s="335">
        <v>315</v>
      </c>
      <c r="B347" s="313"/>
      <c r="C347" s="174"/>
      <c r="D347" s="356"/>
      <c r="E347" s="348"/>
      <c r="F347" s="355"/>
      <c r="G347" s="354">
        <f t="shared" si="5"/>
        <v>0</v>
      </c>
      <c r="H347" s="336"/>
    </row>
    <row r="348" spans="1:8" ht="15" x14ac:dyDescent="0.2">
      <c r="A348" s="335">
        <v>316</v>
      </c>
      <c r="B348" s="313"/>
      <c r="C348" s="174"/>
      <c r="D348" s="356"/>
      <c r="E348" s="348"/>
      <c r="F348" s="355"/>
      <c r="G348" s="354">
        <f t="shared" si="5"/>
        <v>0</v>
      </c>
      <c r="H348" s="336"/>
    </row>
    <row r="349" spans="1:8" ht="15" x14ac:dyDescent="0.2">
      <c r="A349" s="335">
        <v>317</v>
      </c>
      <c r="B349" s="313"/>
      <c r="C349" s="174"/>
      <c r="D349" s="356"/>
      <c r="E349" s="348"/>
      <c r="F349" s="355"/>
      <c r="G349" s="354">
        <f t="shared" si="5"/>
        <v>0</v>
      </c>
      <c r="H349" s="336"/>
    </row>
    <row r="350" spans="1:8" ht="15" x14ac:dyDescent="0.2">
      <c r="A350" s="335">
        <v>318</v>
      </c>
      <c r="B350" s="313"/>
      <c r="C350" s="174"/>
      <c r="D350" s="356"/>
      <c r="E350" s="348"/>
      <c r="F350" s="355"/>
      <c r="G350" s="354">
        <f t="shared" si="5"/>
        <v>0</v>
      </c>
      <c r="H350" s="336"/>
    </row>
    <row r="351" spans="1:8" ht="15" x14ac:dyDescent="0.2">
      <c r="A351" s="335">
        <v>319</v>
      </c>
      <c r="B351" s="313"/>
      <c r="C351" s="174"/>
      <c r="D351" s="356"/>
      <c r="E351" s="348"/>
      <c r="F351" s="355"/>
      <c r="G351" s="354">
        <f t="shared" si="5"/>
        <v>0</v>
      </c>
      <c r="H351" s="336"/>
    </row>
    <row r="352" spans="1:8" ht="15" x14ac:dyDescent="0.2">
      <c r="A352" s="335">
        <v>320</v>
      </c>
      <c r="B352" s="313"/>
      <c r="C352" s="174"/>
      <c r="D352" s="356"/>
      <c r="E352" s="348"/>
      <c r="F352" s="355"/>
      <c r="G352" s="354">
        <f t="shared" si="5"/>
        <v>0</v>
      </c>
      <c r="H352" s="336"/>
    </row>
    <row r="353" spans="1:8" ht="15" x14ac:dyDescent="0.2">
      <c r="A353" s="335">
        <v>321</v>
      </c>
      <c r="B353" s="313"/>
      <c r="C353" s="174"/>
      <c r="D353" s="356"/>
      <c r="E353" s="348"/>
      <c r="F353" s="355"/>
      <c r="G353" s="354">
        <f t="shared" si="5"/>
        <v>0</v>
      </c>
      <c r="H353" s="336"/>
    </row>
    <row r="354" spans="1:8" ht="15" x14ac:dyDescent="0.2">
      <c r="A354" s="335">
        <v>322</v>
      </c>
      <c r="B354" s="313"/>
      <c r="C354" s="174"/>
      <c r="D354" s="356"/>
      <c r="E354" s="348"/>
      <c r="F354" s="355"/>
      <c r="G354" s="354">
        <f t="shared" ref="G354:G417" si="6">IF(AND(D354&lt;&gt;"",E354&lt;&gt;""),ROUND(ROUNDDOWN(F354,0)*1.5,2),0)</f>
        <v>0</v>
      </c>
      <c r="H354" s="336"/>
    </row>
    <row r="355" spans="1:8" ht="15" x14ac:dyDescent="0.2">
      <c r="A355" s="335">
        <v>323</v>
      </c>
      <c r="B355" s="313"/>
      <c r="C355" s="174"/>
      <c r="D355" s="356"/>
      <c r="E355" s="348"/>
      <c r="F355" s="355"/>
      <c r="G355" s="354">
        <f t="shared" si="6"/>
        <v>0</v>
      </c>
      <c r="H355" s="336"/>
    </row>
    <row r="356" spans="1:8" ht="15" x14ac:dyDescent="0.2">
      <c r="A356" s="335">
        <v>324</v>
      </c>
      <c r="B356" s="313"/>
      <c r="C356" s="174"/>
      <c r="D356" s="356"/>
      <c r="E356" s="348"/>
      <c r="F356" s="355"/>
      <c r="G356" s="354">
        <f t="shared" si="6"/>
        <v>0</v>
      </c>
      <c r="H356" s="336"/>
    </row>
    <row r="357" spans="1:8" ht="15" x14ac:dyDescent="0.2">
      <c r="A357" s="335">
        <v>325</v>
      </c>
      <c r="B357" s="313"/>
      <c r="C357" s="174"/>
      <c r="D357" s="356"/>
      <c r="E357" s="348"/>
      <c r="F357" s="355"/>
      <c r="G357" s="354">
        <f t="shared" si="6"/>
        <v>0</v>
      </c>
      <c r="H357" s="336"/>
    </row>
    <row r="358" spans="1:8" ht="15" x14ac:dyDescent="0.2">
      <c r="A358" s="335">
        <v>326</v>
      </c>
      <c r="B358" s="313"/>
      <c r="C358" s="174"/>
      <c r="D358" s="356"/>
      <c r="E358" s="348"/>
      <c r="F358" s="355"/>
      <c r="G358" s="354">
        <f t="shared" si="6"/>
        <v>0</v>
      </c>
      <c r="H358" s="336"/>
    </row>
    <row r="359" spans="1:8" ht="15" x14ac:dyDescent="0.2">
      <c r="A359" s="335">
        <v>327</v>
      </c>
      <c r="B359" s="313"/>
      <c r="C359" s="174"/>
      <c r="D359" s="356"/>
      <c r="E359" s="348"/>
      <c r="F359" s="355"/>
      <c r="G359" s="354">
        <f t="shared" si="6"/>
        <v>0</v>
      </c>
      <c r="H359" s="336"/>
    </row>
    <row r="360" spans="1:8" ht="15" x14ac:dyDescent="0.2">
      <c r="A360" s="335">
        <v>328</v>
      </c>
      <c r="B360" s="313"/>
      <c r="C360" s="174"/>
      <c r="D360" s="356"/>
      <c r="E360" s="348"/>
      <c r="F360" s="355"/>
      <c r="G360" s="354">
        <f t="shared" si="6"/>
        <v>0</v>
      </c>
      <c r="H360" s="336"/>
    </row>
    <row r="361" spans="1:8" ht="15" x14ac:dyDescent="0.2">
      <c r="A361" s="335">
        <v>329</v>
      </c>
      <c r="B361" s="313"/>
      <c r="C361" s="174"/>
      <c r="D361" s="356"/>
      <c r="E361" s="348"/>
      <c r="F361" s="355"/>
      <c r="G361" s="354">
        <f t="shared" si="6"/>
        <v>0</v>
      </c>
      <c r="H361" s="336"/>
    </row>
    <row r="362" spans="1:8" ht="15" x14ac:dyDescent="0.2">
      <c r="A362" s="335">
        <v>330</v>
      </c>
      <c r="B362" s="313"/>
      <c r="C362" s="174"/>
      <c r="D362" s="356"/>
      <c r="E362" s="348"/>
      <c r="F362" s="355"/>
      <c r="G362" s="354">
        <f t="shared" si="6"/>
        <v>0</v>
      </c>
      <c r="H362" s="336"/>
    </row>
    <row r="363" spans="1:8" ht="15" x14ac:dyDescent="0.2">
      <c r="A363" s="335">
        <v>331</v>
      </c>
      <c r="B363" s="313"/>
      <c r="C363" s="174"/>
      <c r="D363" s="356"/>
      <c r="E363" s="348"/>
      <c r="F363" s="355"/>
      <c r="G363" s="354">
        <f t="shared" si="6"/>
        <v>0</v>
      </c>
      <c r="H363" s="336"/>
    </row>
    <row r="364" spans="1:8" ht="15" x14ac:dyDescent="0.2">
      <c r="A364" s="335">
        <v>332</v>
      </c>
      <c r="B364" s="313"/>
      <c r="C364" s="174"/>
      <c r="D364" s="356"/>
      <c r="E364" s="348"/>
      <c r="F364" s="355"/>
      <c r="G364" s="354">
        <f t="shared" si="6"/>
        <v>0</v>
      </c>
      <c r="H364" s="336"/>
    </row>
    <row r="365" spans="1:8" ht="15" x14ac:dyDescent="0.2">
      <c r="A365" s="335">
        <v>333</v>
      </c>
      <c r="B365" s="313"/>
      <c r="C365" s="174"/>
      <c r="D365" s="356"/>
      <c r="E365" s="348"/>
      <c r="F365" s="355"/>
      <c r="G365" s="354">
        <f t="shared" si="6"/>
        <v>0</v>
      </c>
      <c r="H365" s="336"/>
    </row>
    <row r="366" spans="1:8" ht="15" x14ac:dyDescent="0.2">
      <c r="A366" s="335">
        <v>334</v>
      </c>
      <c r="B366" s="313"/>
      <c r="C366" s="174"/>
      <c r="D366" s="356"/>
      <c r="E366" s="348"/>
      <c r="F366" s="355"/>
      <c r="G366" s="354">
        <f t="shared" si="6"/>
        <v>0</v>
      </c>
      <c r="H366" s="336"/>
    </row>
    <row r="367" spans="1:8" ht="15" x14ac:dyDescent="0.2">
      <c r="A367" s="335">
        <v>335</v>
      </c>
      <c r="B367" s="313"/>
      <c r="C367" s="174"/>
      <c r="D367" s="356"/>
      <c r="E367" s="348"/>
      <c r="F367" s="355"/>
      <c r="G367" s="354">
        <f t="shared" si="6"/>
        <v>0</v>
      </c>
      <c r="H367" s="336"/>
    </row>
    <row r="368" spans="1:8" ht="15" x14ac:dyDescent="0.2">
      <c r="A368" s="335">
        <v>336</v>
      </c>
      <c r="B368" s="313"/>
      <c r="C368" s="174"/>
      <c r="D368" s="356"/>
      <c r="E368" s="348"/>
      <c r="F368" s="355"/>
      <c r="G368" s="354">
        <f t="shared" si="6"/>
        <v>0</v>
      </c>
      <c r="H368" s="336"/>
    </row>
    <row r="369" spans="1:8" ht="15" x14ac:dyDescent="0.2">
      <c r="A369" s="335">
        <v>337</v>
      </c>
      <c r="B369" s="313"/>
      <c r="C369" s="174"/>
      <c r="D369" s="356"/>
      <c r="E369" s="348"/>
      <c r="F369" s="355"/>
      <c r="G369" s="354">
        <f t="shared" si="6"/>
        <v>0</v>
      </c>
      <c r="H369" s="336"/>
    </row>
    <row r="370" spans="1:8" ht="15" x14ac:dyDescent="0.2">
      <c r="A370" s="335">
        <v>338</v>
      </c>
      <c r="B370" s="313"/>
      <c r="C370" s="174"/>
      <c r="D370" s="356"/>
      <c r="E370" s="348"/>
      <c r="F370" s="355"/>
      <c r="G370" s="354">
        <f t="shared" si="6"/>
        <v>0</v>
      </c>
      <c r="H370" s="336"/>
    </row>
    <row r="371" spans="1:8" ht="15" x14ac:dyDescent="0.2">
      <c r="A371" s="335">
        <v>339</v>
      </c>
      <c r="B371" s="313"/>
      <c r="C371" s="174"/>
      <c r="D371" s="356"/>
      <c r="E371" s="348"/>
      <c r="F371" s="355"/>
      <c r="G371" s="354">
        <f t="shared" si="6"/>
        <v>0</v>
      </c>
      <c r="H371" s="336"/>
    </row>
    <row r="372" spans="1:8" ht="15" x14ac:dyDescent="0.2">
      <c r="A372" s="335">
        <v>340</v>
      </c>
      <c r="B372" s="313"/>
      <c r="C372" s="174"/>
      <c r="D372" s="356"/>
      <c r="E372" s="348"/>
      <c r="F372" s="355"/>
      <c r="G372" s="354">
        <f t="shared" si="6"/>
        <v>0</v>
      </c>
      <c r="H372" s="336"/>
    </row>
    <row r="373" spans="1:8" ht="15" x14ac:dyDescent="0.2">
      <c r="A373" s="335">
        <v>341</v>
      </c>
      <c r="B373" s="313"/>
      <c r="C373" s="174"/>
      <c r="D373" s="356"/>
      <c r="E373" s="348"/>
      <c r="F373" s="355"/>
      <c r="G373" s="354">
        <f t="shared" si="6"/>
        <v>0</v>
      </c>
      <c r="H373" s="336"/>
    </row>
    <row r="374" spans="1:8" ht="15" x14ac:dyDescent="0.2">
      <c r="A374" s="335">
        <v>342</v>
      </c>
      <c r="B374" s="313"/>
      <c r="C374" s="174"/>
      <c r="D374" s="356"/>
      <c r="E374" s="348"/>
      <c r="F374" s="355"/>
      <c r="G374" s="354">
        <f t="shared" si="6"/>
        <v>0</v>
      </c>
      <c r="H374" s="336"/>
    </row>
    <row r="375" spans="1:8" ht="15" x14ac:dyDescent="0.2">
      <c r="A375" s="335">
        <v>343</v>
      </c>
      <c r="B375" s="313"/>
      <c r="C375" s="174"/>
      <c r="D375" s="356"/>
      <c r="E375" s="348"/>
      <c r="F375" s="355"/>
      <c r="G375" s="354">
        <f t="shared" si="6"/>
        <v>0</v>
      </c>
      <c r="H375" s="336"/>
    </row>
    <row r="376" spans="1:8" ht="15" x14ac:dyDescent="0.2">
      <c r="A376" s="335">
        <v>344</v>
      </c>
      <c r="B376" s="313"/>
      <c r="C376" s="174"/>
      <c r="D376" s="356"/>
      <c r="E376" s="348"/>
      <c r="F376" s="355"/>
      <c r="G376" s="354">
        <f t="shared" si="6"/>
        <v>0</v>
      </c>
      <c r="H376" s="336"/>
    </row>
    <row r="377" spans="1:8" ht="15" x14ac:dyDescent="0.2">
      <c r="A377" s="335">
        <v>345</v>
      </c>
      <c r="B377" s="313"/>
      <c r="C377" s="174"/>
      <c r="D377" s="356"/>
      <c r="E377" s="348"/>
      <c r="F377" s="355"/>
      <c r="G377" s="354">
        <f t="shared" si="6"/>
        <v>0</v>
      </c>
      <c r="H377" s="336"/>
    </row>
    <row r="378" spans="1:8" ht="15" x14ac:dyDescent="0.2">
      <c r="A378" s="335">
        <v>346</v>
      </c>
      <c r="B378" s="313"/>
      <c r="C378" s="174"/>
      <c r="D378" s="356"/>
      <c r="E378" s="348"/>
      <c r="F378" s="355"/>
      <c r="G378" s="354">
        <f t="shared" si="6"/>
        <v>0</v>
      </c>
      <c r="H378" s="336"/>
    </row>
    <row r="379" spans="1:8" ht="15" x14ac:dyDescent="0.2">
      <c r="A379" s="335">
        <v>347</v>
      </c>
      <c r="B379" s="313"/>
      <c r="C379" s="174"/>
      <c r="D379" s="356"/>
      <c r="E379" s="348"/>
      <c r="F379" s="355"/>
      <c r="G379" s="354">
        <f t="shared" si="6"/>
        <v>0</v>
      </c>
      <c r="H379" s="336"/>
    </row>
    <row r="380" spans="1:8" ht="15" x14ac:dyDescent="0.2">
      <c r="A380" s="335">
        <v>348</v>
      </c>
      <c r="B380" s="313"/>
      <c r="C380" s="174"/>
      <c r="D380" s="356"/>
      <c r="E380" s="348"/>
      <c r="F380" s="355"/>
      <c r="G380" s="354">
        <f t="shared" si="6"/>
        <v>0</v>
      </c>
      <c r="H380" s="336"/>
    </row>
    <row r="381" spans="1:8" ht="15" x14ac:dyDescent="0.2">
      <c r="A381" s="335">
        <v>349</v>
      </c>
      <c r="B381" s="313"/>
      <c r="C381" s="174"/>
      <c r="D381" s="356"/>
      <c r="E381" s="348"/>
      <c r="F381" s="355"/>
      <c r="G381" s="354">
        <f t="shared" si="6"/>
        <v>0</v>
      </c>
      <c r="H381" s="336"/>
    </row>
    <row r="382" spans="1:8" ht="15" x14ac:dyDescent="0.2">
      <c r="A382" s="335">
        <v>350</v>
      </c>
      <c r="B382" s="313"/>
      <c r="C382" s="174"/>
      <c r="D382" s="356"/>
      <c r="E382" s="348"/>
      <c r="F382" s="355"/>
      <c r="G382" s="354">
        <f t="shared" si="6"/>
        <v>0</v>
      </c>
      <c r="H382" s="336"/>
    </row>
    <row r="383" spans="1:8" ht="15" x14ac:dyDescent="0.2">
      <c r="A383" s="335">
        <v>351</v>
      </c>
      <c r="B383" s="313"/>
      <c r="C383" s="174"/>
      <c r="D383" s="356"/>
      <c r="E383" s="348"/>
      <c r="F383" s="355"/>
      <c r="G383" s="354">
        <f t="shared" si="6"/>
        <v>0</v>
      </c>
      <c r="H383" s="336"/>
    </row>
    <row r="384" spans="1:8" ht="15" x14ac:dyDescent="0.2">
      <c r="A384" s="335">
        <v>352</v>
      </c>
      <c r="B384" s="313"/>
      <c r="C384" s="174"/>
      <c r="D384" s="356"/>
      <c r="E384" s="348"/>
      <c r="F384" s="355"/>
      <c r="G384" s="354">
        <f t="shared" si="6"/>
        <v>0</v>
      </c>
      <c r="H384" s="336"/>
    </row>
    <row r="385" spans="1:8" ht="15" x14ac:dyDescent="0.2">
      <c r="A385" s="335">
        <v>353</v>
      </c>
      <c r="B385" s="313"/>
      <c r="C385" s="174"/>
      <c r="D385" s="356"/>
      <c r="E385" s="348"/>
      <c r="F385" s="355"/>
      <c r="G385" s="354">
        <f t="shared" si="6"/>
        <v>0</v>
      </c>
      <c r="H385" s="336"/>
    </row>
    <row r="386" spans="1:8" ht="15" x14ac:dyDescent="0.2">
      <c r="A386" s="335">
        <v>354</v>
      </c>
      <c r="B386" s="313"/>
      <c r="C386" s="174"/>
      <c r="D386" s="356"/>
      <c r="E386" s="348"/>
      <c r="F386" s="355"/>
      <c r="G386" s="354">
        <f t="shared" si="6"/>
        <v>0</v>
      </c>
      <c r="H386" s="336"/>
    </row>
    <row r="387" spans="1:8" ht="15" x14ac:dyDescent="0.2">
      <c r="A387" s="335">
        <v>355</v>
      </c>
      <c r="B387" s="313"/>
      <c r="C387" s="174"/>
      <c r="D387" s="356"/>
      <c r="E387" s="348"/>
      <c r="F387" s="355"/>
      <c r="G387" s="354">
        <f t="shared" si="6"/>
        <v>0</v>
      </c>
      <c r="H387" s="336"/>
    </row>
    <row r="388" spans="1:8" ht="15" x14ac:dyDescent="0.2">
      <c r="A388" s="335">
        <v>356</v>
      </c>
      <c r="B388" s="313"/>
      <c r="C388" s="174"/>
      <c r="D388" s="356"/>
      <c r="E388" s="348"/>
      <c r="F388" s="355"/>
      <c r="G388" s="354">
        <f t="shared" si="6"/>
        <v>0</v>
      </c>
      <c r="H388" s="336"/>
    </row>
    <row r="389" spans="1:8" ht="15" x14ac:dyDescent="0.2">
      <c r="A389" s="335">
        <v>357</v>
      </c>
      <c r="B389" s="313"/>
      <c r="C389" s="174"/>
      <c r="D389" s="356"/>
      <c r="E389" s="348"/>
      <c r="F389" s="355"/>
      <c r="G389" s="354">
        <f t="shared" si="6"/>
        <v>0</v>
      </c>
      <c r="H389" s="336"/>
    </row>
    <row r="390" spans="1:8" ht="15" x14ac:dyDescent="0.2">
      <c r="A390" s="335">
        <v>358</v>
      </c>
      <c r="B390" s="313"/>
      <c r="C390" s="174"/>
      <c r="D390" s="356"/>
      <c r="E390" s="348"/>
      <c r="F390" s="355"/>
      <c r="G390" s="354">
        <f t="shared" si="6"/>
        <v>0</v>
      </c>
      <c r="H390" s="336"/>
    </row>
    <row r="391" spans="1:8" ht="15" x14ac:dyDescent="0.2">
      <c r="A391" s="335">
        <v>359</v>
      </c>
      <c r="B391" s="313"/>
      <c r="C391" s="174"/>
      <c r="D391" s="356"/>
      <c r="E391" s="348"/>
      <c r="F391" s="355"/>
      <c r="G391" s="354">
        <f t="shared" si="6"/>
        <v>0</v>
      </c>
      <c r="H391" s="336"/>
    </row>
    <row r="392" spans="1:8" ht="15" x14ac:dyDescent="0.2">
      <c r="A392" s="335">
        <v>360</v>
      </c>
      <c r="B392" s="313"/>
      <c r="C392" s="174"/>
      <c r="D392" s="356"/>
      <c r="E392" s="348"/>
      <c r="F392" s="355"/>
      <c r="G392" s="354">
        <f t="shared" si="6"/>
        <v>0</v>
      </c>
      <c r="H392" s="336"/>
    </row>
    <row r="393" spans="1:8" ht="15" x14ac:dyDescent="0.2">
      <c r="A393" s="335">
        <v>361</v>
      </c>
      <c r="B393" s="313"/>
      <c r="C393" s="174"/>
      <c r="D393" s="356"/>
      <c r="E393" s="348"/>
      <c r="F393" s="355"/>
      <c r="G393" s="354">
        <f t="shared" si="6"/>
        <v>0</v>
      </c>
      <c r="H393" s="336"/>
    </row>
    <row r="394" spans="1:8" ht="15" x14ac:dyDescent="0.2">
      <c r="A394" s="335">
        <v>362</v>
      </c>
      <c r="B394" s="313"/>
      <c r="C394" s="174"/>
      <c r="D394" s="356"/>
      <c r="E394" s="348"/>
      <c r="F394" s="355"/>
      <c r="G394" s="354">
        <f t="shared" si="6"/>
        <v>0</v>
      </c>
      <c r="H394" s="336"/>
    </row>
    <row r="395" spans="1:8" ht="15" x14ac:dyDescent="0.2">
      <c r="A395" s="335">
        <v>363</v>
      </c>
      <c r="B395" s="313"/>
      <c r="C395" s="174"/>
      <c r="D395" s="356"/>
      <c r="E395" s="348"/>
      <c r="F395" s="355"/>
      <c r="G395" s="354">
        <f t="shared" si="6"/>
        <v>0</v>
      </c>
      <c r="H395" s="336"/>
    </row>
    <row r="396" spans="1:8" ht="15" x14ac:dyDescent="0.2">
      <c r="A396" s="335">
        <v>364</v>
      </c>
      <c r="B396" s="313"/>
      <c r="C396" s="174"/>
      <c r="D396" s="356"/>
      <c r="E396" s="348"/>
      <c r="F396" s="355"/>
      <c r="G396" s="354">
        <f t="shared" si="6"/>
        <v>0</v>
      </c>
      <c r="H396" s="336"/>
    </row>
    <row r="397" spans="1:8" ht="15" x14ac:dyDescent="0.2">
      <c r="A397" s="335">
        <v>365</v>
      </c>
      <c r="B397" s="313"/>
      <c r="C397" s="174"/>
      <c r="D397" s="356"/>
      <c r="E397" s="348"/>
      <c r="F397" s="355"/>
      <c r="G397" s="354">
        <f t="shared" si="6"/>
        <v>0</v>
      </c>
      <c r="H397" s="336"/>
    </row>
    <row r="398" spans="1:8" ht="15" x14ac:dyDescent="0.2">
      <c r="A398" s="335">
        <v>366</v>
      </c>
      <c r="B398" s="313"/>
      <c r="C398" s="174"/>
      <c r="D398" s="356"/>
      <c r="E398" s="348"/>
      <c r="F398" s="355"/>
      <c r="G398" s="354">
        <f t="shared" si="6"/>
        <v>0</v>
      </c>
      <c r="H398" s="336"/>
    </row>
    <row r="399" spans="1:8" ht="15" x14ac:dyDescent="0.2">
      <c r="A399" s="335">
        <v>367</v>
      </c>
      <c r="B399" s="313"/>
      <c r="C399" s="174"/>
      <c r="D399" s="356"/>
      <c r="E399" s="348"/>
      <c r="F399" s="355"/>
      <c r="G399" s="354">
        <f t="shared" si="6"/>
        <v>0</v>
      </c>
      <c r="H399" s="336"/>
    </row>
    <row r="400" spans="1:8" ht="15" x14ac:dyDescent="0.2">
      <c r="A400" s="335">
        <v>368</v>
      </c>
      <c r="B400" s="313"/>
      <c r="C400" s="174"/>
      <c r="D400" s="356"/>
      <c r="E400" s="348"/>
      <c r="F400" s="355"/>
      <c r="G400" s="354">
        <f t="shared" si="6"/>
        <v>0</v>
      </c>
      <c r="H400" s="336"/>
    </row>
    <row r="401" spans="1:8" ht="15" x14ac:dyDescent="0.2">
      <c r="A401" s="335">
        <v>369</v>
      </c>
      <c r="B401" s="313"/>
      <c r="C401" s="174"/>
      <c r="D401" s="356"/>
      <c r="E401" s="348"/>
      <c r="F401" s="355"/>
      <c r="G401" s="354">
        <f t="shared" si="6"/>
        <v>0</v>
      </c>
      <c r="H401" s="336"/>
    </row>
    <row r="402" spans="1:8" ht="15" x14ac:dyDescent="0.2">
      <c r="A402" s="335">
        <v>370</v>
      </c>
      <c r="B402" s="313"/>
      <c r="C402" s="174"/>
      <c r="D402" s="356"/>
      <c r="E402" s="348"/>
      <c r="F402" s="355"/>
      <c r="G402" s="354">
        <f t="shared" si="6"/>
        <v>0</v>
      </c>
      <c r="H402" s="336"/>
    </row>
    <row r="403" spans="1:8" ht="15" x14ac:dyDescent="0.2">
      <c r="A403" s="335">
        <v>371</v>
      </c>
      <c r="B403" s="313"/>
      <c r="C403" s="174"/>
      <c r="D403" s="356"/>
      <c r="E403" s="348"/>
      <c r="F403" s="355"/>
      <c r="G403" s="354">
        <f t="shared" si="6"/>
        <v>0</v>
      </c>
      <c r="H403" s="336"/>
    </row>
    <row r="404" spans="1:8" ht="15" x14ac:dyDescent="0.2">
      <c r="A404" s="335">
        <v>372</v>
      </c>
      <c r="B404" s="313"/>
      <c r="C404" s="174"/>
      <c r="D404" s="356"/>
      <c r="E404" s="348"/>
      <c r="F404" s="355"/>
      <c r="G404" s="354">
        <f t="shared" si="6"/>
        <v>0</v>
      </c>
      <c r="H404" s="336"/>
    </row>
    <row r="405" spans="1:8" ht="15" x14ac:dyDescent="0.2">
      <c r="A405" s="335">
        <v>373</v>
      </c>
      <c r="B405" s="313"/>
      <c r="C405" s="174"/>
      <c r="D405" s="356"/>
      <c r="E405" s="348"/>
      <c r="F405" s="355"/>
      <c r="G405" s="354">
        <f t="shared" si="6"/>
        <v>0</v>
      </c>
      <c r="H405" s="336"/>
    </row>
    <row r="406" spans="1:8" ht="15" x14ac:dyDescent="0.2">
      <c r="A406" s="335">
        <v>374</v>
      </c>
      <c r="B406" s="313"/>
      <c r="C406" s="174"/>
      <c r="D406" s="356"/>
      <c r="E406" s="348"/>
      <c r="F406" s="355"/>
      <c r="G406" s="354">
        <f t="shared" si="6"/>
        <v>0</v>
      </c>
      <c r="H406" s="336"/>
    </row>
    <row r="407" spans="1:8" ht="15" x14ac:dyDescent="0.2">
      <c r="A407" s="335">
        <v>375</v>
      </c>
      <c r="B407" s="313"/>
      <c r="C407" s="174"/>
      <c r="D407" s="356"/>
      <c r="E407" s="348"/>
      <c r="F407" s="355"/>
      <c r="G407" s="354">
        <f t="shared" si="6"/>
        <v>0</v>
      </c>
      <c r="H407" s="336"/>
    </row>
    <row r="408" spans="1:8" ht="15" x14ac:dyDescent="0.2">
      <c r="A408" s="335">
        <v>376</v>
      </c>
      <c r="B408" s="313"/>
      <c r="C408" s="174"/>
      <c r="D408" s="356"/>
      <c r="E408" s="348"/>
      <c r="F408" s="355"/>
      <c r="G408" s="354">
        <f t="shared" si="6"/>
        <v>0</v>
      </c>
      <c r="H408" s="336"/>
    </row>
    <row r="409" spans="1:8" ht="15" x14ac:dyDescent="0.2">
      <c r="A409" s="335">
        <v>377</v>
      </c>
      <c r="B409" s="313"/>
      <c r="C409" s="174"/>
      <c r="D409" s="356"/>
      <c r="E409" s="348"/>
      <c r="F409" s="355"/>
      <c r="G409" s="354">
        <f t="shared" si="6"/>
        <v>0</v>
      </c>
      <c r="H409" s="336"/>
    </row>
    <row r="410" spans="1:8" ht="15" x14ac:dyDescent="0.2">
      <c r="A410" s="335">
        <v>378</v>
      </c>
      <c r="B410" s="313"/>
      <c r="C410" s="174"/>
      <c r="D410" s="356"/>
      <c r="E410" s="348"/>
      <c r="F410" s="355"/>
      <c r="G410" s="354">
        <f t="shared" si="6"/>
        <v>0</v>
      </c>
      <c r="H410" s="336"/>
    </row>
    <row r="411" spans="1:8" ht="15" x14ac:dyDescent="0.2">
      <c r="A411" s="335">
        <v>379</v>
      </c>
      <c r="B411" s="313"/>
      <c r="C411" s="174"/>
      <c r="D411" s="356"/>
      <c r="E411" s="348"/>
      <c r="F411" s="355"/>
      <c r="G411" s="354">
        <f t="shared" si="6"/>
        <v>0</v>
      </c>
      <c r="H411" s="336"/>
    </row>
    <row r="412" spans="1:8" ht="15" x14ac:dyDescent="0.2">
      <c r="A412" s="335">
        <v>380</v>
      </c>
      <c r="B412" s="313"/>
      <c r="C412" s="174"/>
      <c r="D412" s="356"/>
      <c r="E412" s="348"/>
      <c r="F412" s="355"/>
      <c r="G412" s="354">
        <f t="shared" si="6"/>
        <v>0</v>
      </c>
      <c r="H412" s="336"/>
    </row>
    <row r="413" spans="1:8" ht="15" x14ac:dyDescent="0.2">
      <c r="A413" s="335">
        <v>381</v>
      </c>
      <c r="B413" s="313"/>
      <c r="C413" s="174"/>
      <c r="D413" s="356"/>
      <c r="E413" s="348"/>
      <c r="F413" s="355"/>
      <c r="G413" s="354">
        <f t="shared" si="6"/>
        <v>0</v>
      </c>
      <c r="H413" s="336"/>
    </row>
    <row r="414" spans="1:8" ht="15" x14ac:dyDescent="0.2">
      <c r="A414" s="335">
        <v>382</v>
      </c>
      <c r="B414" s="313"/>
      <c r="C414" s="174"/>
      <c r="D414" s="356"/>
      <c r="E414" s="348"/>
      <c r="F414" s="355"/>
      <c r="G414" s="354">
        <f t="shared" si="6"/>
        <v>0</v>
      </c>
      <c r="H414" s="336"/>
    </row>
    <row r="415" spans="1:8" ht="15" x14ac:dyDescent="0.2">
      <c r="A415" s="335">
        <v>383</v>
      </c>
      <c r="B415" s="313"/>
      <c r="C415" s="174"/>
      <c r="D415" s="356"/>
      <c r="E415" s="348"/>
      <c r="F415" s="355"/>
      <c r="G415" s="354">
        <f t="shared" si="6"/>
        <v>0</v>
      </c>
      <c r="H415" s="336"/>
    </row>
    <row r="416" spans="1:8" ht="15" x14ac:dyDescent="0.2">
      <c r="A416" s="335">
        <v>384</v>
      </c>
      <c r="B416" s="313"/>
      <c r="C416" s="174"/>
      <c r="D416" s="356"/>
      <c r="E416" s="348"/>
      <c r="F416" s="355"/>
      <c r="G416" s="354">
        <f t="shared" si="6"/>
        <v>0</v>
      </c>
      <c r="H416" s="336"/>
    </row>
    <row r="417" spans="1:8" ht="15" x14ac:dyDescent="0.2">
      <c r="A417" s="335">
        <v>385</v>
      </c>
      <c r="B417" s="313"/>
      <c r="C417" s="174"/>
      <c r="D417" s="356"/>
      <c r="E417" s="348"/>
      <c r="F417" s="355"/>
      <c r="G417" s="354">
        <f t="shared" si="6"/>
        <v>0</v>
      </c>
      <c r="H417" s="336"/>
    </row>
    <row r="418" spans="1:8" ht="15" x14ac:dyDescent="0.2">
      <c r="A418" s="335">
        <v>386</v>
      </c>
      <c r="B418" s="313"/>
      <c r="C418" s="174"/>
      <c r="D418" s="356"/>
      <c r="E418" s="348"/>
      <c r="F418" s="355"/>
      <c r="G418" s="354">
        <f t="shared" ref="G418:G481" si="7">IF(AND(D418&lt;&gt;"",E418&lt;&gt;""),ROUND(ROUNDDOWN(F418,0)*1.5,2),0)</f>
        <v>0</v>
      </c>
      <c r="H418" s="336"/>
    </row>
    <row r="419" spans="1:8" ht="15" x14ac:dyDescent="0.2">
      <c r="A419" s="335">
        <v>387</v>
      </c>
      <c r="B419" s="313"/>
      <c r="C419" s="174"/>
      <c r="D419" s="356"/>
      <c r="E419" s="348"/>
      <c r="F419" s="355"/>
      <c r="G419" s="354">
        <f t="shared" si="7"/>
        <v>0</v>
      </c>
      <c r="H419" s="336"/>
    </row>
    <row r="420" spans="1:8" ht="15" x14ac:dyDescent="0.2">
      <c r="A420" s="335">
        <v>388</v>
      </c>
      <c r="B420" s="313"/>
      <c r="C420" s="174"/>
      <c r="D420" s="356"/>
      <c r="E420" s="348"/>
      <c r="F420" s="355"/>
      <c r="G420" s="354">
        <f t="shared" si="7"/>
        <v>0</v>
      </c>
      <c r="H420" s="336"/>
    </row>
    <row r="421" spans="1:8" ht="15" x14ac:dyDescent="0.2">
      <c r="A421" s="335">
        <v>389</v>
      </c>
      <c r="B421" s="313"/>
      <c r="C421" s="174"/>
      <c r="D421" s="356"/>
      <c r="E421" s="348"/>
      <c r="F421" s="355"/>
      <c r="G421" s="354">
        <f t="shared" si="7"/>
        <v>0</v>
      </c>
      <c r="H421" s="336"/>
    </row>
    <row r="422" spans="1:8" ht="15" x14ac:dyDescent="0.2">
      <c r="A422" s="335">
        <v>390</v>
      </c>
      <c r="B422" s="313"/>
      <c r="C422" s="174"/>
      <c r="D422" s="356"/>
      <c r="E422" s="348"/>
      <c r="F422" s="355"/>
      <c r="G422" s="354">
        <f t="shared" si="7"/>
        <v>0</v>
      </c>
      <c r="H422" s="336"/>
    </row>
    <row r="423" spans="1:8" ht="15" x14ac:dyDescent="0.2">
      <c r="A423" s="335">
        <v>391</v>
      </c>
      <c r="B423" s="313"/>
      <c r="C423" s="174"/>
      <c r="D423" s="356"/>
      <c r="E423" s="348"/>
      <c r="F423" s="355"/>
      <c r="G423" s="354">
        <f t="shared" si="7"/>
        <v>0</v>
      </c>
      <c r="H423" s="336"/>
    </row>
    <row r="424" spans="1:8" ht="15" x14ac:dyDescent="0.2">
      <c r="A424" s="335">
        <v>392</v>
      </c>
      <c r="B424" s="313"/>
      <c r="C424" s="174"/>
      <c r="D424" s="356"/>
      <c r="E424" s="348"/>
      <c r="F424" s="355"/>
      <c r="G424" s="354">
        <f t="shared" si="7"/>
        <v>0</v>
      </c>
      <c r="H424" s="336"/>
    </row>
    <row r="425" spans="1:8" ht="15" x14ac:dyDescent="0.2">
      <c r="A425" s="335">
        <v>393</v>
      </c>
      <c r="B425" s="313"/>
      <c r="C425" s="174"/>
      <c r="D425" s="356"/>
      <c r="E425" s="348"/>
      <c r="F425" s="355"/>
      <c r="G425" s="354">
        <f t="shared" si="7"/>
        <v>0</v>
      </c>
      <c r="H425" s="336"/>
    </row>
    <row r="426" spans="1:8" ht="15" x14ac:dyDescent="0.2">
      <c r="A426" s="335">
        <v>394</v>
      </c>
      <c r="B426" s="313"/>
      <c r="C426" s="174"/>
      <c r="D426" s="356"/>
      <c r="E426" s="348"/>
      <c r="F426" s="355"/>
      <c r="G426" s="354">
        <f t="shared" si="7"/>
        <v>0</v>
      </c>
      <c r="H426" s="336"/>
    </row>
    <row r="427" spans="1:8" ht="15" x14ac:dyDescent="0.2">
      <c r="A427" s="335">
        <v>395</v>
      </c>
      <c r="B427" s="313"/>
      <c r="C427" s="174"/>
      <c r="D427" s="356"/>
      <c r="E427" s="348"/>
      <c r="F427" s="355"/>
      <c r="G427" s="354">
        <f t="shared" si="7"/>
        <v>0</v>
      </c>
      <c r="H427" s="336"/>
    </row>
    <row r="428" spans="1:8" ht="15" x14ac:dyDescent="0.2">
      <c r="A428" s="335">
        <v>396</v>
      </c>
      <c r="B428" s="313"/>
      <c r="C428" s="174"/>
      <c r="D428" s="356"/>
      <c r="E428" s="348"/>
      <c r="F428" s="355"/>
      <c r="G428" s="354">
        <f t="shared" si="7"/>
        <v>0</v>
      </c>
      <c r="H428" s="336"/>
    </row>
    <row r="429" spans="1:8" ht="15" x14ac:dyDescent="0.2">
      <c r="A429" s="335">
        <v>397</v>
      </c>
      <c r="B429" s="313"/>
      <c r="C429" s="174"/>
      <c r="D429" s="356"/>
      <c r="E429" s="348"/>
      <c r="F429" s="355"/>
      <c r="G429" s="354">
        <f t="shared" si="7"/>
        <v>0</v>
      </c>
      <c r="H429" s="336"/>
    </row>
    <row r="430" spans="1:8" ht="15" x14ac:dyDescent="0.2">
      <c r="A430" s="335">
        <v>398</v>
      </c>
      <c r="B430" s="313"/>
      <c r="C430" s="174"/>
      <c r="D430" s="356"/>
      <c r="E430" s="348"/>
      <c r="F430" s="355"/>
      <c r="G430" s="354">
        <f t="shared" si="7"/>
        <v>0</v>
      </c>
      <c r="H430" s="336"/>
    </row>
    <row r="431" spans="1:8" ht="15" x14ac:dyDescent="0.2">
      <c r="A431" s="335">
        <v>399</v>
      </c>
      <c r="B431" s="313"/>
      <c r="C431" s="174"/>
      <c r="D431" s="356"/>
      <c r="E431" s="348"/>
      <c r="F431" s="355"/>
      <c r="G431" s="354">
        <f t="shared" si="7"/>
        <v>0</v>
      </c>
      <c r="H431" s="336"/>
    </row>
    <row r="432" spans="1:8" ht="15" x14ac:dyDescent="0.2">
      <c r="A432" s="335">
        <v>400</v>
      </c>
      <c r="B432" s="313"/>
      <c r="C432" s="174"/>
      <c r="D432" s="356"/>
      <c r="E432" s="348"/>
      <c r="F432" s="355"/>
      <c r="G432" s="354">
        <f t="shared" si="7"/>
        <v>0</v>
      </c>
      <c r="H432" s="336"/>
    </row>
    <row r="433" spans="1:8" ht="15" x14ac:dyDescent="0.2">
      <c r="A433" s="335">
        <v>401</v>
      </c>
      <c r="B433" s="313"/>
      <c r="C433" s="174"/>
      <c r="D433" s="356"/>
      <c r="E433" s="348"/>
      <c r="F433" s="355"/>
      <c r="G433" s="354">
        <f t="shared" si="7"/>
        <v>0</v>
      </c>
      <c r="H433" s="336"/>
    </row>
    <row r="434" spans="1:8" ht="15" x14ac:dyDescent="0.2">
      <c r="A434" s="335">
        <v>402</v>
      </c>
      <c r="B434" s="313"/>
      <c r="C434" s="174"/>
      <c r="D434" s="356"/>
      <c r="E434" s="348"/>
      <c r="F434" s="355"/>
      <c r="G434" s="354">
        <f t="shared" si="7"/>
        <v>0</v>
      </c>
      <c r="H434" s="336"/>
    </row>
    <row r="435" spans="1:8" ht="15" x14ac:dyDescent="0.2">
      <c r="A435" s="335">
        <v>403</v>
      </c>
      <c r="B435" s="313"/>
      <c r="C435" s="174"/>
      <c r="D435" s="356"/>
      <c r="E435" s="348"/>
      <c r="F435" s="355"/>
      <c r="G435" s="354">
        <f t="shared" si="7"/>
        <v>0</v>
      </c>
      <c r="H435" s="336"/>
    </row>
    <row r="436" spans="1:8" ht="15" x14ac:dyDescent="0.2">
      <c r="A436" s="335">
        <v>404</v>
      </c>
      <c r="B436" s="313"/>
      <c r="C436" s="174"/>
      <c r="D436" s="356"/>
      <c r="E436" s="348"/>
      <c r="F436" s="355"/>
      <c r="G436" s="354">
        <f t="shared" si="7"/>
        <v>0</v>
      </c>
      <c r="H436" s="336"/>
    </row>
    <row r="437" spans="1:8" ht="15" x14ac:dyDescent="0.2">
      <c r="A437" s="335">
        <v>405</v>
      </c>
      <c r="B437" s="313"/>
      <c r="C437" s="174"/>
      <c r="D437" s="356"/>
      <c r="E437" s="348"/>
      <c r="F437" s="355"/>
      <c r="G437" s="354">
        <f t="shared" si="7"/>
        <v>0</v>
      </c>
      <c r="H437" s="336"/>
    </row>
    <row r="438" spans="1:8" ht="15" x14ac:dyDescent="0.2">
      <c r="A438" s="335">
        <v>406</v>
      </c>
      <c r="B438" s="313"/>
      <c r="C438" s="174"/>
      <c r="D438" s="356"/>
      <c r="E438" s="348"/>
      <c r="F438" s="355"/>
      <c r="G438" s="354">
        <f t="shared" si="7"/>
        <v>0</v>
      </c>
      <c r="H438" s="336"/>
    </row>
    <row r="439" spans="1:8" ht="15" x14ac:dyDescent="0.2">
      <c r="A439" s="335">
        <v>407</v>
      </c>
      <c r="B439" s="313"/>
      <c r="C439" s="174"/>
      <c r="D439" s="356"/>
      <c r="E439" s="348"/>
      <c r="F439" s="355"/>
      <c r="G439" s="354">
        <f t="shared" si="7"/>
        <v>0</v>
      </c>
      <c r="H439" s="336"/>
    </row>
    <row r="440" spans="1:8" ht="15" x14ac:dyDescent="0.2">
      <c r="A440" s="335">
        <v>408</v>
      </c>
      <c r="B440" s="313"/>
      <c r="C440" s="174"/>
      <c r="D440" s="356"/>
      <c r="E440" s="348"/>
      <c r="F440" s="355"/>
      <c r="G440" s="354">
        <f t="shared" si="7"/>
        <v>0</v>
      </c>
      <c r="H440" s="336"/>
    </row>
    <row r="441" spans="1:8" ht="15" x14ac:dyDescent="0.2">
      <c r="A441" s="335">
        <v>409</v>
      </c>
      <c r="B441" s="313"/>
      <c r="C441" s="174"/>
      <c r="D441" s="356"/>
      <c r="E441" s="348"/>
      <c r="F441" s="355"/>
      <c r="G441" s="354">
        <f t="shared" si="7"/>
        <v>0</v>
      </c>
      <c r="H441" s="336"/>
    </row>
    <row r="442" spans="1:8" ht="15" x14ac:dyDescent="0.2">
      <c r="A442" s="335">
        <v>410</v>
      </c>
      <c r="B442" s="313"/>
      <c r="C442" s="174"/>
      <c r="D442" s="356"/>
      <c r="E442" s="348"/>
      <c r="F442" s="355"/>
      <c r="G442" s="354">
        <f t="shared" si="7"/>
        <v>0</v>
      </c>
      <c r="H442" s="336"/>
    </row>
    <row r="443" spans="1:8" ht="15" x14ac:dyDescent="0.2">
      <c r="A443" s="335">
        <v>411</v>
      </c>
      <c r="B443" s="313"/>
      <c r="C443" s="174"/>
      <c r="D443" s="356"/>
      <c r="E443" s="348"/>
      <c r="F443" s="355"/>
      <c r="G443" s="354">
        <f t="shared" si="7"/>
        <v>0</v>
      </c>
      <c r="H443" s="336"/>
    </row>
    <row r="444" spans="1:8" ht="15" x14ac:dyDescent="0.2">
      <c r="A444" s="335">
        <v>412</v>
      </c>
      <c r="B444" s="313"/>
      <c r="C444" s="174"/>
      <c r="D444" s="356"/>
      <c r="E444" s="348"/>
      <c r="F444" s="355"/>
      <c r="G444" s="354">
        <f t="shared" si="7"/>
        <v>0</v>
      </c>
      <c r="H444" s="336"/>
    </row>
    <row r="445" spans="1:8" ht="15" x14ac:dyDescent="0.2">
      <c r="A445" s="335">
        <v>413</v>
      </c>
      <c r="B445" s="313"/>
      <c r="C445" s="174"/>
      <c r="D445" s="356"/>
      <c r="E445" s="348"/>
      <c r="F445" s="355"/>
      <c r="G445" s="354">
        <f t="shared" si="7"/>
        <v>0</v>
      </c>
      <c r="H445" s="336"/>
    </row>
    <row r="446" spans="1:8" ht="15" x14ac:dyDescent="0.2">
      <c r="A446" s="335">
        <v>414</v>
      </c>
      <c r="B446" s="313"/>
      <c r="C446" s="174"/>
      <c r="D446" s="356"/>
      <c r="E446" s="348"/>
      <c r="F446" s="355"/>
      <c r="G446" s="354">
        <f t="shared" si="7"/>
        <v>0</v>
      </c>
      <c r="H446" s="336"/>
    </row>
    <row r="447" spans="1:8" ht="15" x14ac:dyDescent="0.2">
      <c r="A447" s="335">
        <v>415</v>
      </c>
      <c r="B447" s="313"/>
      <c r="C447" s="174"/>
      <c r="D447" s="356"/>
      <c r="E447" s="348"/>
      <c r="F447" s="355"/>
      <c r="G447" s="354">
        <f t="shared" si="7"/>
        <v>0</v>
      </c>
      <c r="H447" s="336"/>
    </row>
    <row r="448" spans="1:8" ht="15" x14ac:dyDescent="0.2">
      <c r="A448" s="335">
        <v>416</v>
      </c>
      <c r="B448" s="313"/>
      <c r="C448" s="174"/>
      <c r="D448" s="356"/>
      <c r="E448" s="348"/>
      <c r="F448" s="355"/>
      <c r="G448" s="354">
        <f t="shared" si="7"/>
        <v>0</v>
      </c>
      <c r="H448" s="336"/>
    </row>
    <row r="449" spans="1:8" ht="15" x14ac:dyDescent="0.2">
      <c r="A449" s="335">
        <v>417</v>
      </c>
      <c r="B449" s="313"/>
      <c r="C449" s="174"/>
      <c r="D449" s="356"/>
      <c r="E449" s="348"/>
      <c r="F449" s="355"/>
      <c r="G449" s="354">
        <f t="shared" si="7"/>
        <v>0</v>
      </c>
      <c r="H449" s="336"/>
    </row>
    <row r="450" spans="1:8" ht="15" x14ac:dyDescent="0.2">
      <c r="A450" s="335">
        <v>418</v>
      </c>
      <c r="B450" s="313"/>
      <c r="C450" s="174"/>
      <c r="D450" s="356"/>
      <c r="E450" s="348"/>
      <c r="F450" s="355"/>
      <c r="G450" s="354">
        <f t="shared" si="7"/>
        <v>0</v>
      </c>
      <c r="H450" s="336"/>
    </row>
    <row r="451" spans="1:8" ht="15" x14ac:dyDescent="0.2">
      <c r="A451" s="335">
        <v>419</v>
      </c>
      <c r="B451" s="313"/>
      <c r="C451" s="174"/>
      <c r="D451" s="356"/>
      <c r="E451" s="348"/>
      <c r="F451" s="355"/>
      <c r="G451" s="354">
        <f t="shared" si="7"/>
        <v>0</v>
      </c>
      <c r="H451" s="336"/>
    </row>
    <row r="452" spans="1:8" ht="15" x14ac:dyDescent="0.2">
      <c r="A452" s="335">
        <v>420</v>
      </c>
      <c r="B452" s="313"/>
      <c r="C452" s="174"/>
      <c r="D452" s="356"/>
      <c r="E452" s="348"/>
      <c r="F452" s="355"/>
      <c r="G452" s="354">
        <f t="shared" si="7"/>
        <v>0</v>
      </c>
      <c r="H452" s="336"/>
    </row>
    <row r="453" spans="1:8" ht="15" x14ac:dyDescent="0.2">
      <c r="A453" s="335">
        <v>421</v>
      </c>
      <c r="B453" s="313"/>
      <c r="C453" s="174"/>
      <c r="D453" s="356"/>
      <c r="E453" s="348"/>
      <c r="F453" s="355"/>
      <c r="G453" s="354">
        <f t="shared" si="7"/>
        <v>0</v>
      </c>
      <c r="H453" s="336"/>
    </row>
    <row r="454" spans="1:8" ht="15" x14ac:dyDescent="0.2">
      <c r="A454" s="335">
        <v>422</v>
      </c>
      <c r="B454" s="313"/>
      <c r="C454" s="174"/>
      <c r="D454" s="356"/>
      <c r="E454" s="348"/>
      <c r="F454" s="355"/>
      <c r="G454" s="354">
        <f t="shared" si="7"/>
        <v>0</v>
      </c>
      <c r="H454" s="336"/>
    </row>
    <row r="455" spans="1:8" ht="15" x14ac:dyDescent="0.2">
      <c r="A455" s="335">
        <v>423</v>
      </c>
      <c r="B455" s="313"/>
      <c r="C455" s="174"/>
      <c r="D455" s="356"/>
      <c r="E455" s="348"/>
      <c r="F455" s="355"/>
      <c r="G455" s="354">
        <f t="shared" si="7"/>
        <v>0</v>
      </c>
      <c r="H455" s="336"/>
    </row>
    <row r="456" spans="1:8" ht="15" x14ac:dyDescent="0.2">
      <c r="A456" s="335">
        <v>424</v>
      </c>
      <c r="B456" s="313"/>
      <c r="C456" s="174"/>
      <c r="D456" s="356"/>
      <c r="E456" s="348"/>
      <c r="F456" s="355"/>
      <c r="G456" s="354">
        <f t="shared" si="7"/>
        <v>0</v>
      </c>
      <c r="H456" s="336"/>
    </row>
    <row r="457" spans="1:8" ht="15" x14ac:dyDescent="0.2">
      <c r="A457" s="335">
        <v>425</v>
      </c>
      <c r="B457" s="313"/>
      <c r="C457" s="174"/>
      <c r="D457" s="356"/>
      <c r="E457" s="348"/>
      <c r="F457" s="355"/>
      <c r="G457" s="354">
        <f t="shared" si="7"/>
        <v>0</v>
      </c>
      <c r="H457" s="336"/>
    </row>
    <row r="458" spans="1:8" ht="15" x14ac:dyDescent="0.2">
      <c r="A458" s="335">
        <v>426</v>
      </c>
      <c r="B458" s="313"/>
      <c r="C458" s="174"/>
      <c r="D458" s="356"/>
      <c r="E458" s="348"/>
      <c r="F458" s="355"/>
      <c r="G458" s="354">
        <f t="shared" si="7"/>
        <v>0</v>
      </c>
      <c r="H458" s="336"/>
    </row>
    <row r="459" spans="1:8" ht="15" x14ac:dyDescent="0.2">
      <c r="A459" s="335">
        <v>427</v>
      </c>
      <c r="B459" s="313"/>
      <c r="C459" s="174"/>
      <c r="D459" s="356"/>
      <c r="E459" s="348"/>
      <c r="F459" s="355"/>
      <c r="G459" s="354">
        <f t="shared" si="7"/>
        <v>0</v>
      </c>
      <c r="H459" s="336"/>
    </row>
    <row r="460" spans="1:8" ht="15" x14ac:dyDescent="0.2">
      <c r="A460" s="335">
        <v>428</v>
      </c>
      <c r="B460" s="313"/>
      <c r="C460" s="174"/>
      <c r="D460" s="356"/>
      <c r="E460" s="348"/>
      <c r="F460" s="355"/>
      <c r="G460" s="354">
        <f t="shared" si="7"/>
        <v>0</v>
      </c>
      <c r="H460" s="336"/>
    </row>
    <row r="461" spans="1:8" ht="15" x14ac:dyDescent="0.2">
      <c r="A461" s="335">
        <v>429</v>
      </c>
      <c r="B461" s="313"/>
      <c r="C461" s="174"/>
      <c r="D461" s="356"/>
      <c r="E461" s="348"/>
      <c r="F461" s="355"/>
      <c r="G461" s="354">
        <f t="shared" si="7"/>
        <v>0</v>
      </c>
      <c r="H461" s="336"/>
    </row>
    <row r="462" spans="1:8" ht="15" x14ac:dyDescent="0.2">
      <c r="A462" s="335">
        <v>430</v>
      </c>
      <c r="B462" s="313"/>
      <c r="C462" s="174"/>
      <c r="D462" s="356"/>
      <c r="E462" s="348"/>
      <c r="F462" s="355"/>
      <c r="G462" s="354">
        <f t="shared" si="7"/>
        <v>0</v>
      </c>
      <c r="H462" s="336"/>
    </row>
    <row r="463" spans="1:8" ht="15" x14ac:dyDescent="0.2">
      <c r="A463" s="335">
        <v>431</v>
      </c>
      <c r="B463" s="313"/>
      <c r="C463" s="174"/>
      <c r="D463" s="356"/>
      <c r="E463" s="348"/>
      <c r="F463" s="355"/>
      <c r="G463" s="354">
        <f t="shared" si="7"/>
        <v>0</v>
      </c>
      <c r="H463" s="336"/>
    </row>
    <row r="464" spans="1:8" ht="15" x14ac:dyDescent="0.2">
      <c r="A464" s="335">
        <v>432</v>
      </c>
      <c r="B464" s="313"/>
      <c r="C464" s="174"/>
      <c r="D464" s="356"/>
      <c r="E464" s="348"/>
      <c r="F464" s="355"/>
      <c r="G464" s="354">
        <f t="shared" si="7"/>
        <v>0</v>
      </c>
      <c r="H464" s="336"/>
    </row>
    <row r="465" spans="1:8" ht="15" x14ac:dyDescent="0.2">
      <c r="A465" s="335">
        <v>433</v>
      </c>
      <c r="B465" s="313"/>
      <c r="C465" s="174"/>
      <c r="D465" s="356"/>
      <c r="E465" s="348"/>
      <c r="F465" s="355"/>
      <c r="G465" s="354">
        <f t="shared" si="7"/>
        <v>0</v>
      </c>
      <c r="H465" s="336"/>
    </row>
    <row r="466" spans="1:8" ht="15" x14ac:dyDescent="0.2">
      <c r="A466" s="335">
        <v>434</v>
      </c>
      <c r="B466" s="313"/>
      <c r="C466" s="174"/>
      <c r="D466" s="356"/>
      <c r="E466" s="348"/>
      <c r="F466" s="355"/>
      <c r="G466" s="354">
        <f t="shared" si="7"/>
        <v>0</v>
      </c>
      <c r="H466" s="336"/>
    </row>
    <row r="467" spans="1:8" ht="15" x14ac:dyDescent="0.2">
      <c r="A467" s="335">
        <v>435</v>
      </c>
      <c r="B467" s="313"/>
      <c r="C467" s="174"/>
      <c r="D467" s="356"/>
      <c r="E467" s="348"/>
      <c r="F467" s="355"/>
      <c r="G467" s="354">
        <f t="shared" si="7"/>
        <v>0</v>
      </c>
      <c r="H467" s="336"/>
    </row>
    <row r="468" spans="1:8" ht="15" x14ac:dyDescent="0.2">
      <c r="A468" s="335">
        <v>436</v>
      </c>
      <c r="B468" s="313"/>
      <c r="C468" s="174"/>
      <c r="D468" s="356"/>
      <c r="E468" s="348"/>
      <c r="F468" s="355"/>
      <c r="G468" s="354">
        <f t="shared" si="7"/>
        <v>0</v>
      </c>
      <c r="H468" s="336"/>
    </row>
    <row r="469" spans="1:8" ht="15" x14ac:dyDescent="0.2">
      <c r="A469" s="335">
        <v>437</v>
      </c>
      <c r="B469" s="313"/>
      <c r="C469" s="174"/>
      <c r="D469" s="356"/>
      <c r="E469" s="348"/>
      <c r="F469" s="355"/>
      <c r="G469" s="354">
        <f t="shared" si="7"/>
        <v>0</v>
      </c>
      <c r="H469" s="336"/>
    </row>
    <row r="470" spans="1:8" ht="15" x14ac:dyDescent="0.2">
      <c r="A470" s="335">
        <v>438</v>
      </c>
      <c r="B470" s="313"/>
      <c r="C470" s="174"/>
      <c r="D470" s="356"/>
      <c r="E470" s="348"/>
      <c r="F470" s="355"/>
      <c r="G470" s="354">
        <f t="shared" si="7"/>
        <v>0</v>
      </c>
      <c r="H470" s="336"/>
    </row>
    <row r="471" spans="1:8" ht="15" x14ac:dyDescent="0.2">
      <c r="A471" s="335">
        <v>439</v>
      </c>
      <c r="B471" s="313"/>
      <c r="C471" s="174"/>
      <c r="D471" s="356"/>
      <c r="E471" s="348"/>
      <c r="F471" s="355"/>
      <c r="G471" s="354">
        <f t="shared" si="7"/>
        <v>0</v>
      </c>
      <c r="H471" s="336"/>
    </row>
    <row r="472" spans="1:8" ht="15" x14ac:dyDescent="0.2">
      <c r="A472" s="335">
        <v>440</v>
      </c>
      <c r="B472" s="313"/>
      <c r="C472" s="174"/>
      <c r="D472" s="356"/>
      <c r="E472" s="348"/>
      <c r="F472" s="355"/>
      <c r="G472" s="354">
        <f t="shared" si="7"/>
        <v>0</v>
      </c>
      <c r="H472" s="336"/>
    </row>
    <row r="473" spans="1:8" ht="15" x14ac:dyDescent="0.2">
      <c r="A473" s="335">
        <v>441</v>
      </c>
      <c r="B473" s="313"/>
      <c r="C473" s="174"/>
      <c r="D473" s="356"/>
      <c r="E473" s="348"/>
      <c r="F473" s="355"/>
      <c r="G473" s="354">
        <f t="shared" si="7"/>
        <v>0</v>
      </c>
      <c r="H473" s="336"/>
    </row>
    <row r="474" spans="1:8" ht="15" x14ac:dyDescent="0.2">
      <c r="A474" s="335">
        <v>442</v>
      </c>
      <c r="B474" s="313"/>
      <c r="C474" s="174"/>
      <c r="D474" s="356"/>
      <c r="E474" s="348"/>
      <c r="F474" s="355"/>
      <c r="G474" s="354">
        <f t="shared" si="7"/>
        <v>0</v>
      </c>
      <c r="H474" s="336"/>
    </row>
    <row r="475" spans="1:8" ht="15" x14ac:dyDescent="0.2">
      <c r="A475" s="335">
        <v>443</v>
      </c>
      <c r="B475" s="313"/>
      <c r="C475" s="174"/>
      <c r="D475" s="356"/>
      <c r="E475" s="348"/>
      <c r="F475" s="355"/>
      <c r="G475" s="354">
        <f t="shared" si="7"/>
        <v>0</v>
      </c>
      <c r="H475" s="336"/>
    </row>
    <row r="476" spans="1:8" ht="15" x14ac:dyDescent="0.2">
      <c r="A476" s="335">
        <v>444</v>
      </c>
      <c r="B476" s="313"/>
      <c r="C476" s="174"/>
      <c r="D476" s="356"/>
      <c r="E476" s="348"/>
      <c r="F476" s="355"/>
      <c r="G476" s="354">
        <f t="shared" si="7"/>
        <v>0</v>
      </c>
      <c r="H476" s="336"/>
    </row>
    <row r="477" spans="1:8" ht="15" x14ac:dyDescent="0.2">
      <c r="A477" s="335">
        <v>445</v>
      </c>
      <c r="B477" s="313"/>
      <c r="C477" s="174"/>
      <c r="D477" s="356"/>
      <c r="E477" s="348"/>
      <c r="F477" s="355"/>
      <c r="G477" s="354">
        <f t="shared" si="7"/>
        <v>0</v>
      </c>
      <c r="H477" s="336"/>
    </row>
    <row r="478" spans="1:8" ht="15" x14ac:dyDescent="0.2">
      <c r="A478" s="335">
        <v>446</v>
      </c>
      <c r="B478" s="313"/>
      <c r="C478" s="174"/>
      <c r="D478" s="356"/>
      <c r="E478" s="348"/>
      <c r="F478" s="355"/>
      <c r="G478" s="354">
        <f t="shared" si="7"/>
        <v>0</v>
      </c>
      <c r="H478" s="336"/>
    </row>
    <row r="479" spans="1:8" ht="15" x14ac:dyDescent="0.2">
      <c r="A479" s="335">
        <v>447</v>
      </c>
      <c r="B479" s="313"/>
      <c r="C479" s="174"/>
      <c r="D479" s="356"/>
      <c r="E479" s="348"/>
      <c r="F479" s="355"/>
      <c r="G479" s="354">
        <f t="shared" si="7"/>
        <v>0</v>
      </c>
      <c r="H479" s="336"/>
    </row>
    <row r="480" spans="1:8" ht="15" x14ac:dyDescent="0.2">
      <c r="A480" s="335">
        <v>448</v>
      </c>
      <c r="B480" s="313"/>
      <c r="C480" s="174"/>
      <c r="D480" s="356"/>
      <c r="E480" s="348"/>
      <c r="F480" s="355"/>
      <c r="G480" s="354">
        <f t="shared" si="7"/>
        <v>0</v>
      </c>
      <c r="H480" s="336"/>
    </row>
    <row r="481" spans="1:8" ht="15" x14ac:dyDescent="0.2">
      <c r="A481" s="335">
        <v>449</v>
      </c>
      <c r="B481" s="313"/>
      <c r="C481" s="174"/>
      <c r="D481" s="356"/>
      <c r="E481" s="348"/>
      <c r="F481" s="355"/>
      <c r="G481" s="354">
        <f t="shared" si="7"/>
        <v>0</v>
      </c>
      <c r="H481" s="336"/>
    </row>
    <row r="482" spans="1:8" ht="15" x14ac:dyDescent="0.2">
      <c r="A482" s="335">
        <v>450</v>
      </c>
      <c r="B482" s="313"/>
      <c r="C482" s="174"/>
      <c r="D482" s="356"/>
      <c r="E482" s="348"/>
      <c r="F482" s="355"/>
      <c r="G482" s="354">
        <f t="shared" ref="G482:G545" si="8">IF(AND(D482&lt;&gt;"",E482&lt;&gt;""),ROUND(ROUNDDOWN(F482,0)*1.5,2),0)</f>
        <v>0</v>
      </c>
      <c r="H482" s="336"/>
    </row>
    <row r="483" spans="1:8" ht="15" x14ac:dyDescent="0.2">
      <c r="A483" s="335">
        <v>451</v>
      </c>
      <c r="B483" s="313"/>
      <c r="C483" s="174"/>
      <c r="D483" s="356"/>
      <c r="E483" s="348"/>
      <c r="F483" s="355"/>
      <c r="G483" s="354">
        <f t="shared" si="8"/>
        <v>0</v>
      </c>
      <c r="H483" s="336"/>
    </row>
    <row r="484" spans="1:8" ht="15" x14ac:dyDescent="0.2">
      <c r="A484" s="335">
        <v>452</v>
      </c>
      <c r="B484" s="313"/>
      <c r="C484" s="174"/>
      <c r="D484" s="356"/>
      <c r="E484" s="348"/>
      <c r="F484" s="355"/>
      <c r="G484" s="354">
        <f t="shared" si="8"/>
        <v>0</v>
      </c>
      <c r="H484" s="336"/>
    </row>
    <row r="485" spans="1:8" ht="15" x14ac:dyDescent="0.2">
      <c r="A485" s="335">
        <v>453</v>
      </c>
      <c r="B485" s="313"/>
      <c r="C485" s="174"/>
      <c r="D485" s="356"/>
      <c r="E485" s="348"/>
      <c r="F485" s="355"/>
      <c r="G485" s="354">
        <f t="shared" si="8"/>
        <v>0</v>
      </c>
      <c r="H485" s="336"/>
    </row>
    <row r="486" spans="1:8" ht="15" x14ac:dyDescent="0.2">
      <c r="A486" s="335">
        <v>454</v>
      </c>
      <c r="B486" s="313"/>
      <c r="C486" s="174"/>
      <c r="D486" s="356"/>
      <c r="E486" s="348"/>
      <c r="F486" s="355"/>
      <c r="G486" s="354">
        <f t="shared" si="8"/>
        <v>0</v>
      </c>
      <c r="H486" s="336"/>
    </row>
    <row r="487" spans="1:8" ht="15" x14ac:dyDescent="0.2">
      <c r="A487" s="335">
        <v>455</v>
      </c>
      <c r="B487" s="313"/>
      <c r="C487" s="174"/>
      <c r="D487" s="356"/>
      <c r="E487" s="348"/>
      <c r="F487" s="355"/>
      <c r="G487" s="354">
        <f t="shared" si="8"/>
        <v>0</v>
      </c>
      <c r="H487" s="336"/>
    </row>
    <row r="488" spans="1:8" ht="15" x14ac:dyDescent="0.2">
      <c r="A488" s="335">
        <v>456</v>
      </c>
      <c r="B488" s="313"/>
      <c r="C488" s="174"/>
      <c r="D488" s="356"/>
      <c r="E488" s="348"/>
      <c r="F488" s="355"/>
      <c r="G488" s="354">
        <f t="shared" si="8"/>
        <v>0</v>
      </c>
      <c r="H488" s="336"/>
    </row>
    <row r="489" spans="1:8" ht="15" x14ac:dyDescent="0.2">
      <c r="A489" s="335">
        <v>457</v>
      </c>
      <c r="B489" s="313"/>
      <c r="C489" s="174"/>
      <c r="D489" s="356"/>
      <c r="E489" s="348"/>
      <c r="F489" s="355"/>
      <c r="G489" s="354">
        <f t="shared" si="8"/>
        <v>0</v>
      </c>
      <c r="H489" s="336"/>
    </row>
    <row r="490" spans="1:8" ht="15" x14ac:dyDescent="0.2">
      <c r="A490" s="335">
        <v>458</v>
      </c>
      <c r="B490" s="313"/>
      <c r="C490" s="174"/>
      <c r="D490" s="356"/>
      <c r="E490" s="348"/>
      <c r="F490" s="355"/>
      <c r="G490" s="354">
        <f t="shared" si="8"/>
        <v>0</v>
      </c>
      <c r="H490" s="336"/>
    </row>
    <row r="491" spans="1:8" ht="15" x14ac:dyDescent="0.2">
      <c r="A491" s="335">
        <v>459</v>
      </c>
      <c r="B491" s="313"/>
      <c r="C491" s="174"/>
      <c r="D491" s="356"/>
      <c r="E491" s="348"/>
      <c r="F491" s="355"/>
      <c r="G491" s="354">
        <f t="shared" si="8"/>
        <v>0</v>
      </c>
      <c r="H491" s="336"/>
    </row>
    <row r="492" spans="1:8" ht="15" x14ac:dyDescent="0.2">
      <c r="A492" s="335">
        <v>460</v>
      </c>
      <c r="B492" s="313"/>
      <c r="C492" s="174"/>
      <c r="D492" s="356"/>
      <c r="E492" s="348"/>
      <c r="F492" s="355"/>
      <c r="G492" s="354">
        <f t="shared" si="8"/>
        <v>0</v>
      </c>
      <c r="H492" s="336"/>
    </row>
    <row r="493" spans="1:8" ht="15" x14ac:dyDescent="0.2">
      <c r="A493" s="335">
        <v>461</v>
      </c>
      <c r="B493" s="313"/>
      <c r="C493" s="174"/>
      <c r="D493" s="356"/>
      <c r="E493" s="348"/>
      <c r="F493" s="355"/>
      <c r="G493" s="354">
        <f t="shared" si="8"/>
        <v>0</v>
      </c>
      <c r="H493" s="336"/>
    </row>
    <row r="494" spans="1:8" ht="15" x14ac:dyDescent="0.2">
      <c r="A494" s="335">
        <v>462</v>
      </c>
      <c r="B494" s="313"/>
      <c r="C494" s="174"/>
      <c r="D494" s="356"/>
      <c r="E494" s="348"/>
      <c r="F494" s="355"/>
      <c r="G494" s="354">
        <f t="shared" si="8"/>
        <v>0</v>
      </c>
      <c r="H494" s="336"/>
    </row>
    <row r="495" spans="1:8" ht="15" x14ac:dyDescent="0.2">
      <c r="A495" s="335">
        <v>463</v>
      </c>
      <c r="B495" s="313"/>
      <c r="C495" s="174"/>
      <c r="D495" s="356"/>
      <c r="E495" s="348"/>
      <c r="F495" s="355"/>
      <c r="G495" s="354">
        <f t="shared" si="8"/>
        <v>0</v>
      </c>
      <c r="H495" s="336"/>
    </row>
    <row r="496" spans="1:8" ht="15" x14ac:dyDescent="0.2">
      <c r="A496" s="335">
        <v>464</v>
      </c>
      <c r="B496" s="313"/>
      <c r="C496" s="174"/>
      <c r="D496" s="356"/>
      <c r="E496" s="348"/>
      <c r="F496" s="355"/>
      <c r="G496" s="354">
        <f t="shared" si="8"/>
        <v>0</v>
      </c>
      <c r="H496" s="336"/>
    </row>
    <row r="497" spans="1:8" ht="15" x14ac:dyDescent="0.2">
      <c r="A497" s="335">
        <v>465</v>
      </c>
      <c r="B497" s="313"/>
      <c r="C497" s="174"/>
      <c r="D497" s="356"/>
      <c r="E497" s="348"/>
      <c r="F497" s="355"/>
      <c r="G497" s="354">
        <f t="shared" si="8"/>
        <v>0</v>
      </c>
      <c r="H497" s="336"/>
    </row>
    <row r="498" spans="1:8" ht="15" x14ac:dyDescent="0.2">
      <c r="A498" s="335">
        <v>466</v>
      </c>
      <c r="B498" s="313"/>
      <c r="C498" s="174"/>
      <c r="D498" s="356"/>
      <c r="E498" s="348"/>
      <c r="F498" s="355"/>
      <c r="G498" s="354">
        <f t="shared" si="8"/>
        <v>0</v>
      </c>
      <c r="H498" s="336"/>
    </row>
    <row r="499" spans="1:8" ht="15" x14ac:dyDescent="0.2">
      <c r="A499" s="335">
        <v>467</v>
      </c>
      <c r="B499" s="313"/>
      <c r="C499" s="174"/>
      <c r="D499" s="356"/>
      <c r="E499" s="348"/>
      <c r="F499" s="355"/>
      <c r="G499" s="354">
        <f t="shared" si="8"/>
        <v>0</v>
      </c>
      <c r="H499" s="336"/>
    </row>
    <row r="500" spans="1:8" ht="15" x14ac:dyDescent="0.2">
      <c r="A500" s="335">
        <v>468</v>
      </c>
      <c r="B500" s="313"/>
      <c r="C500" s="174"/>
      <c r="D500" s="356"/>
      <c r="E500" s="348"/>
      <c r="F500" s="355"/>
      <c r="G500" s="354">
        <f t="shared" si="8"/>
        <v>0</v>
      </c>
      <c r="H500" s="336"/>
    </row>
    <row r="501" spans="1:8" ht="15" x14ac:dyDescent="0.2">
      <c r="A501" s="335">
        <v>469</v>
      </c>
      <c r="B501" s="313"/>
      <c r="C501" s="174"/>
      <c r="D501" s="356"/>
      <c r="E501" s="348"/>
      <c r="F501" s="355"/>
      <c r="G501" s="354">
        <f t="shared" si="8"/>
        <v>0</v>
      </c>
      <c r="H501" s="336"/>
    </row>
    <row r="502" spans="1:8" ht="15" x14ac:dyDescent="0.2">
      <c r="A502" s="335">
        <v>470</v>
      </c>
      <c r="B502" s="313"/>
      <c r="C502" s="174"/>
      <c r="D502" s="356"/>
      <c r="E502" s="348"/>
      <c r="F502" s="355"/>
      <c r="G502" s="354">
        <f t="shared" si="8"/>
        <v>0</v>
      </c>
      <c r="H502" s="336"/>
    </row>
    <row r="503" spans="1:8" ht="15" x14ac:dyDescent="0.2">
      <c r="A503" s="335">
        <v>471</v>
      </c>
      <c r="B503" s="313"/>
      <c r="C503" s="174"/>
      <c r="D503" s="356"/>
      <c r="E503" s="348"/>
      <c r="F503" s="355"/>
      <c r="G503" s="354">
        <f t="shared" si="8"/>
        <v>0</v>
      </c>
      <c r="H503" s="336"/>
    </row>
    <row r="504" spans="1:8" ht="15" x14ac:dyDescent="0.2">
      <c r="A504" s="335">
        <v>472</v>
      </c>
      <c r="B504" s="313"/>
      <c r="C504" s="174"/>
      <c r="D504" s="356"/>
      <c r="E504" s="348"/>
      <c r="F504" s="355"/>
      <c r="G504" s="354">
        <f t="shared" si="8"/>
        <v>0</v>
      </c>
      <c r="H504" s="336"/>
    </row>
    <row r="505" spans="1:8" ht="15" x14ac:dyDescent="0.2">
      <c r="A505" s="335">
        <v>473</v>
      </c>
      <c r="B505" s="313"/>
      <c r="C505" s="174"/>
      <c r="D505" s="356"/>
      <c r="E505" s="348"/>
      <c r="F505" s="355"/>
      <c r="G505" s="354">
        <f t="shared" si="8"/>
        <v>0</v>
      </c>
      <c r="H505" s="336"/>
    </row>
    <row r="506" spans="1:8" ht="15" x14ac:dyDescent="0.2">
      <c r="A506" s="335">
        <v>474</v>
      </c>
      <c r="B506" s="313"/>
      <c r="C506" s="174"/>
      <c r="D506" s="356"/>
      <c r="E506" s="348"/>
      <c r="F506" s="355"/>
      <c r="G506" s="354">
        <f t="shared" si="8"/>
        <v>0</v>
      </c>
      <c r="H506" s="336"/>
    </row>
    <row r="507" spans="1:8" ht="15" x14ac:dyDescent="0.2">
      <c r="A507" s="335">
        <v>475</v>
      </c>
      <c r="B507" s="313"/>
      <c r="C507" s="174"/>
      <c r="D507" s="356"/>
      <c r="E507" s="348"/>
      <c r="F507" s="355"/>
      <c r="G507" s="354">
        <f t="shared" si="8"/>
        <v>0</v>
      </c>
      <c r="H507" s="336"/>
    </row>
    <row r="508" spans="1:8" ht="15" x14ac:dyDescent="0.2">
      <c r="A508" s="335">
        <v>476</v>
      </c>
      <c r="B508" s="313"/>
      <c r="C508" s="174"/>
      <c r="D508" s="356"/>
      <c r="E508" s="348"/>
      <c r="F508" s="355"/>
      <c r="G508" s="354">
        <f t="shared" si="8"/>
        <v>0</v>
      </c>
      <c r="H508" s="336"/>
    </row>
    <row r="509" spans="1:8" ht="15" x14ac:dyDescent="0.2">
      <c r="A509" s="335">
        <v>477</v>
      </c>
      <c r="B509" s="313"/>
      <c r="C509" s="174"/>
      <c r="D509" s="356"/>
      <c r="E509" s="348"/>
      <c r="F509" s="355"/>
      <c r="G509" s="354">
        <f t="shared" si="8"/>
        <v>0</v>
      </c>
      <c r="H509" s="336"/>
    </row>
    <row r="510" spans="1:8" ht="15" x14ac:dyDescent="0.2">
      <c r="A510" s="335">
        <v>478</v>
      </c>
      <c r="B510" s="313"/>
      <c r="C510" s="174"/>
      <c r="D510" s="356"/>
      <c r="E510" s="348"/>
      <c r="F510" s="355"/>
      <c r="G510" s="354">
        <f t="shared" si="8"/>
        <v>0</v>
      </c>
      <c r="H510" s="336"/>
    </row>
    <row r="511" spans="1:8" ht="15" x14ac:dyDescent="0.2">
      <c r="A511" s="335">
        <v>479</v>
      </c>
      <c r="B511" s="313"/>
      <c r="C511" s="174"/>
      <c r="D511" s="356"/>
      <c r="E511" s="348"/>
      <c r="F511" s="355"/>
      <c r="G511" s="354">
        <f t="shared" si="8"/>
        <v>0</v>
      </c>
      <c r="H511" s="336"/>
    </row>
    <row r="512" spans="1:8" ht="15" x14ac:dyDescent="0.2">
      <c r="A512" s="335">
        <v>480</v>
      </c>
      <c r="B512" s="313"/>
      <c r="C512" s="174"/>
      <c r="D512" s="356"/>
      <c r="E512" s="348"/>
      <c r="F512" s="355"/>
      <c r="G512" s="354">
        <f t="shared" si="8"/>
        <v>0</v>
      </c>
      <c r="H512" s="336"/>
    </row>
    <row r="513" spans="1:8" ht="15" x14ac:dyDescent="0.2">
      <c r="A513" s="335">
        <v>481</v>
      </c>
      <c r="B513" s="313"/>
      <c r="C513" s="174"/>
      <c r="D513" s="356"/>
      <c r="E513" s="348"/>
      <c r="F513" s="355"/>
      <c r="G513" s="354">
        <f t="shared" si="8"/>
        <v>0</v>
      </c>
      <c r="H513" s="336"/>
    </row>
    <row r="514" spans="1:8" ht="15" x14ac:dyDescent="0.2">
      <c r="A514" s="335">
        <v>482</v>
      </c>
      <c r="B514" s="313"/>
      <c r="C514" s="174"/>
      <c r="D514" s="356"/>
      <c r="E514" s="348"/>
      <c r="F514" s="355"/>
      <c r="G514" s="354">
        <f t="shared" si="8"/>
        <v>0</v>
      </c>
      <c r="H514" s="336"/>
    </row>
    <row r="515" spans="1:8" ht="15" x14ac:dyDescent="0.2">
      <c r="A515" s="335">
        <v>483</v>
      </c>
      <c r="B515" s="313"/>
      <c r="C515" s="174"/>
      <c r="D515" s="356"/>
      <c r="E515" s="348"/>
      <c r="F515" s="355"/>
      <c r="G515" s="354">
        <f t="shared" si="8"/>
        <v>0</v>
      </c>
      <c r="H515" s="336"/>
    </row>
    <row r="516" spans="1:8" ht="15" x14ac:dyDescent="0.2">
      <c r="A516" s="335">
        <v>484</v>
      </c>
      <c r="B516" s="313"/>
      <c r="C516" s="174"/>
      <c r="D516" s="356"/>
      <c r="E516" s="348"/>
      <c r="F516" s="355"/>
      <c r="G516" s="354">
        <f t="shared" si="8"/>
        <v>0</v>
      </c>
      <c r="H516" s="336"/>
    </row>
    <row r="517" spans="1:8" ht="15" x14ac:dyDescent="0.2">
      <c r="A517" s="335">
        <v>485</v>
      </c>
      <c r="B517" s="313"/>
      <c r="C517" s="174"/>
      <c r="D517" s="356"/>
      <c r="E517" s="348"/>
      <c r="F517" s="355"/>
      <c r="G517" s="354">
        <f t="shared" si="8"/>
        <v>0</v>
      </c>
      <c r="H517" s="336"/>
    </row>
    <row r="518" spans="1:8" ht="15" x14ac:dyDescent="0.2">
      <c r="A518" s="335">
        <v>486</v>
      </c>
      <c r="B518" s="313"/>
      <c r="C518" s="174"/>
      <c r="D518" s="356"/>
      <c r="E518" s="348"/>
      <c r="F518" s="355"/>
      <c r="G518" s="354">
        <f t="shared" si="8"/>
        <v>0</v>
      </c>
      <c r="H518" s="336"/>
    </row>
    <row r="519" spans="1:8" ht="15" x14ac:dyDescent="0.2">
      <c r="A519" s="335">
        <v>487</v>
      </c>
      <c r="B519" s="313"/>
      <c r="C519" s="174"/>
      <c r="D519" s="356"/>
      <c r="E519" s="348"/>
      <c r="F519" s="355"/>
      <c r="G519" s="354">
        <f t="shared" si="8"/>
        <v>0</v>
      </c>
      <c r="H519" s="336"/>
    </row>
    <row r="520" spans="1:8" ht="15" x14ac:dyDescent="0.2">
      <c r="A520" s="335">
        <v>488</v>
      </c>
      <c r="B520" s="313"/>
      <c r="C520" s="174"/>
      <c r="D520" s="356"/>
      <c r="E520" s="348"/>
      <c r="F520" s="355"/>
      <c r="G520" s="354">
        <f t="shared" si="8"/>
        <v>0</v>
      </c>
      <c r="H520" s="336"/>
    </row>
    <row r="521" spans="1:8" ht="15" x14ac:dyDescent="0.2">
      <c r="A521" s="335">
        <v>489</v>
      </c>
      <c r="B521" s="313"/>
      <c r="C521" s="174"/>
      <c r="D521" s="356"/>
      <c r="E521" s="348"/>
      <c r="F521" s="355"/>
      <c r="G521" s="354">
        <f t="shared" si="8"/>
        <v>0</v>
      </c>
      <c r="H521" s="336"/>
    </row>
    <row r="522" spans="1:8" ht="15" x14ac:dyDescent="0.2">
      <c r="A522" s="335">
        <v>490</v>
      </c>
      <c r="B522" s="313"/>
      <c r="C522" s="174"/>
      <c r="D522" s="356"/>
      <c r="E522" s="348"/>
      <c r="F522" s="355"/>
      <c r="G522" s="354">
        <f t="shared" si="8"/>
        <v>0</v>
      </c>
      <c r="H522" s="336"/>
    </row>
    <row r="523" spans="1:8" ht="15" x14ac:dyDescent="0.2">
      <c r="A523" s="335">
        <v>491</v>
      </c>
      <c r="B523" s="313"/>
      <c r="C523" s="174"/>
      <c r="D523" s="356"/>
      <c r="E523" s="348"/>
      <c r="F523" s="355"/>
      <c r="G523" s="354">
        <f t="shared" si="8"/>
        <v>0</v>
      </c>
      <c r="H523" s="336"/>
    </row>
    <row r="524" spans="1:8" ht="15" x14ac:dyDescent="0.2">
      <c r="A524" s="335">
        <v>492</v>
      </c>
      <c r="B524" s="313"/>
      <c r="C524" s="174"/>
      <c r="D524" s="356"/>
      <c r="E524" s="348"/>
      <c r="F524" s="355"/>
      <c r="G524" s="354">
        <f t="shared" si="8"/>
        <v>0</v>
      </c>
      <c r="H524" s="336"/>
    </row>
    <row r="525" spans="1:8" ht="15" x14ac:dyDescent="0.2">
      <c r="A525" s="335">
        <v>493</v>
      </c>
      <c r="B525" s="313"/>
      <c r="C525" s="174"/>
      <c r="D525" s="356"/>
      <c r="E525" s="348"/>
      <c r="F525" s="355"/>
      <c r="G525" s="354">
        <f t="shared" si="8"/>
        <v>0</v>
      </c>
      <c r="H525" s="336"/>
    </row>
    <row r="526" spans="1:8" ht="15" x14ac:dyDescent="0.2">
      <c r="A526" s="335">
        <v>494</v>
      </c>
      <c r="B526" s="313"/>
      <c r="C526" s="174"/>
      <c r="D526" s="356"/>
      <c r="E526" s="348"/>
      <c r="F526" s="355"/>
      <c r="G526" s="354">
        <f t="shared" si="8"/>
        <v>0</v>
      </c>
      <c r="H526" s="336"/>
    </row>
    <row r="527" spans="1:8" ht="15" x14ac:dyDescent="0.2">
      <c r="A527" s="335">
        <v>495</v>
      </c>
      <c r="B527" s="313"/>
      <c r="C527" s="174"/>
      <c r="D527" s="356"/>
      <c r="E527" s="348"/>
      <c r="F527" s="355"/>
      <c r="G527" s="354">
        <f t="shared" si="8"/>
        <v>0</v>
      </c>
      <c r="H527" s="336"/>
    </row>
    <row r="528" spans="1:8" ht="15" x14ac:dyDescent="0.2">
      <c r="A528" s="335">
        <v>496</v>
      </c>
      <c r="B528" s="313"/>
      <c r="C528" s="174"/>
      <c r="D528" s="356"/>
      <c r="E528" s="348"/>
      <c r="F528" s="355"/>
      <c r="G528" s="354">
        <f t="shared" si="8"/>
        <v>0</v>
      </c>
      <c r="H528" s="336"/>
    </row>
    <row r="529" spans="1:8" ht="15" x14ac:dyDescent="0.2">
      <c r="A529" s="335">
        <v>497</v>
      </c>
      <c r="B529" s="313"/>
      <c r="C529" s="174"/>
      <c r="D529" s="356"/>
      <c r="E529" s="348"/>
      <c r="F529" s="355"/>
      <c r="G529" s="354">
        <f t="shared" si="8"/>
        <v>0</v>
      </c>
      <c r="H529" s="336"/>
    </row>
    <row r="530" spans="1:8" ht="15" x14ac:dyDescent="0.2">
      <c r="A530" s="335">
        <v>498</v>
      </c>
      <c r="B530" s="313"/>
      <c r="C530" s="174"/>
      <c r="D530" s="356"/>
      <c r="E530" s="348"/>
      <c r="F530" s="355"/>
      <c r="G530" s="354">
        <f t="shared" si="8"/>
        <v>0</v>
      </c>
      <c r="H530" s="336"/>
    </row>
    <row r="531" spans="1:8" ht="15" x14ac:dyDescent="0.2">
      <c r="A531" s="335">
        <v>499</v>
      </c>
      <c r="B531" s="313"/>
      <c r="C531" s="174"/>
      <c r="D531" s="356"/>
      <c r="E531" s="348"/>
      <c r="F531" s="355"/>
      <c r="G531" s="354">
        <f t="shared" si="8"/>
        <v>0</v>
      </c>
      <c r="H531" s="336"/>
    </row>
    <row r="532" spans="1:8" ht="15" x14ac:dyDescent="0.2">
      <c r="A532" s="335">
        <v>500</v>
      </c>
      <c r="B532" s="313"/>
      <c r="C532" s="174"/>
      <c r="D532" s="356"/>
      <c r="E532" s="348"/>
      <c r="F532" s="355"/>
      <c r="G532" s="354">
        <f t="shared" si="8"/>
        <v>0</v>
      </c>
      <c r="H532" s="336"/>
    </row>
    <row r="533" spans="1:8" ht="15" x14ac:dyDescent="0.2">
      <c r="A533" s="335">
        <v>501</v>
      </c>
      <c r="B533" s="313"/>
      <c r="C533" s="174"/>
      <c r="D533" s="356"/>
      <c r="E533" s="348"/>
      <c r="F533" s="355"/>
      <c r="G533" s="354">
        <f t="shared" si="8"/>
        <v>0</v>
      </c>
      <c r="H533" s="336"/>
    </row>
    <row r="534" spans="1:8" ht="15" x14ac:dyDescent="0.2">
      <c r="A534" s="335">
        <v>502</v>
      </c>
      <c r="B534" s="313"/>
      <c r="C534" s="174"/>
      <c r="D534" s="356"/>
      <c r="E534" s="348"/>
      <c r="F534" s="355"/>
      <c r="G534" s="354">
        <f t="shared" si="8"/>
        <v>0</v>
      </c>
      <c r="H534" s="336"/>
    </row>
    <row r="535" spans="1:8" ht="15" x14ac:dyDescent="0.2">
      <c r="A535" s="335">
        <v>503</v>
      </c>
      <c r="B535" s="313"/>
      <c r="C535" s="174"/>
      <c r="D535" s="356"/>
      <c r="E535" s="348"/>
      <c r="F535" s="355"/>
      <c r="G535" s="354">
        <f t="shared" si="8"/>
        <v>0</v>
      </c>
      <c r="H535" s="336"/>
    </row>
    <row r="536" spans="1:8" ht="15" x14ac:dyDescent="0.2">
      <c r="A536" s="335">
        <v>504</v>
      </c>
      <c r="B536" s="313"/>
      <c r="C536" s="174"/>
      <c r="D536" s="356"/>
      <c r="E536" s="348"/>
      <c r="F536" s="355"/>
      <c r="G536" s="354">
        <f t="shared" si="8"/>
        <v>0</v>
      </c>
      <c r="H536" s="336"/>
    </row>
    <row r="537" spans="1:8" ht="15" x14ac:dyDescent="0.2">
      <c r="A537" s="335">
        <v>505</v>
      </c>
      <c r="B537" s="313"/>
      <c r="C537" s="174"/>
      <c r="D537" s="356"/>
      <c r="E537" s="348"/>
      <c r="F537" s="355"/>
      <c r="G537" s="354">
        <f t="shared" si="8"/>
        <v>0</v>
      </c>
      <c r="H537" s="336"/>
    </row>
    <row r="538" spans="1:8" ht="15" x14ac:dyDescent="0.2">
      <c r="A538" s="335">
        <v>506</v>
      </c>
      <c r="B538" s="313"/>
      <c r="C538" s="174"/>
      <c r="D538" s="356"/>
      <c r="E538" s="348"/>
      <c r="F538" s="355"/>
      <c r="G538" s="354">
        <f t="shared" si="8"/>
        <v>0</v>
      </c>
      <c r="H538" s="336"/>
    </row>
    <row r="539" spans="1:8" ht="15" x14ac:dyDescent="0.2">
      <c r="A539" s="335">
        <v>507</v>
      </c>
      <c r="B539" s="313"/>
      <c r="C539" s="174"/>
      <c r="D539" s="356"/>
      <c r="E539" s="348"/>
      <c r="F539" s="355"/>
      <c r="G539" s="354">
        <f t="shared" si="8"/>
        <v>0</v>
      </c>
      <c r="H539" s="336"/>
    </row>
    <row r="540" spans="1:8" ht="15" x14ac:dyDescent="0.2">
      <c r="A540" s="335">
        <v>508</v>
      </c>
      <c r="B540" s="313"/>
      <c r="C540" s="174"/>
      <c r="D540" s="356"/>
      <c r="E540" s="348"/>
      <c r="F540" s="355"/>
      <c r="G540" s="354">
        <f t="shared" si="8"/>
        <v>0</v>
      </c>
      <c r="H540" s="336"/>
    </row>
    <row r="541" spans="1:8" ht="15" x14ac:dyDescent="0.2">
      <c r="A541" s="335">
        <v>509</v>
      </c>
      <c r="B541" s="313"/>
      <c r="C541" s="174"/>
      <c r="D541" s="356"/>
      <c r="E541" s="348"/>
      <c r="F541" s="355"/>
      <c r="G541" s="354">
        <f t="shared" si="8"/>
        <v>0</v>
      </c>
      <c r="H541" s="336"/>
    </row>
    <row r="542" spans="1:8" ht="15" x14ac:dyDescent="0.2">
      <c r="A542" s="335">
        <v>510</v>
      </c>
      <c r="B542" s="313"/>
      <c r="C542" s="174"/>
      <c r="D542" s="356"/>
      <c r="E542" s="348"/>
      <c r="F542" s="355"/>
      <c r="G542" s="354">
        <f t="shared" si="8"/>
        <v>0</v>
      </c>
      <c r="H542" s="336"/>
    </row>
    <row r="543" spans="1:8" ht="15" x14ac:dyDescent="0.2">
      <c r="A543" s="335">
        <v>511</v>
      </c>
      <c r="B543" s="313"/>
      <c r="C543" s="174"/>
      <c r="D543" s="356"/>
      <c r="E543" s="348"/>
      <c r="F543" s="355"/>
      <c r="G543" s="354">
        <f t="shared" si="8"/>
        <v>0</v>
      </c>
      <c r="H543" s="336"/>
    </row>
    <row r="544" spans="1:8" ht="15" x14ac:dyDescent="0.2">
      <c r="A544" s="335">
        <v>512</v>
      </c>
      <c r="B544" s="313"/>
      <c r="C544" s="174"/>
      <c r="D544" s="356"/>
      <c r="E544" s="348"/>
      <c r="F544" s="355"/>
      <c r="G544" s="354">
        <f t="shared" si="8"/>
        <v>0</v>
      </c>
      <c r="H544" s="336"/>
    </row>
    <row r="545" spans="1:8" ht="15" x14ac:dyDescent="0.2">
      <c r="A545" s="335">
        <v>513</v>
      </c>
      <c r="B545" s="313"/>
      <c r="C545" s="174"/>
      <c r="D545" s="356"/>
      <c r="E545" s="348"/>
      <c r="F545" s="355"/>
      <c r="G545" s="354">
        <f t="shared" si="8"/>
        <v>0</v>
      </c>
      <c r="H545" s="336"/>
    </row>
    <row r="546" spans="1:8" ht="15" x14ac:dyDescent="0.2">
      <c r="A546" s="335">
        <v>514</v>
      </c>
      <c r="B546" s="313"/>
      <c r="C546" s="174"/>
      <c r="D546" s="356"/>
      <c r="E546" s="348"/>
      <c r="F546" s="355"/>
      <c r="G546" s="354">
        <f t="shared" ref="G546:G609" si="9">IF(AND(D546&lt;&gt;"",E546&lt;&gt;""),ROUND(ROUNDDOWN(F546,0)*1.5,2),0)</f>
        <v>0</v>
      </c>
      <c r="H546" s="336"/>
    </row>
    <row r="547" spans="1:8" ht="15" x14ac:dyDescent="0.2">
      <c r="A547" s="335">
        <v>515</v>
      </c>
      <c r="B547" s="313"/>
      <c r="C547" s="174"/>
      <c r="D547" s="356"/>
      <c r="E547" s="348"/>
      <c r="F547" s="355"/>
      <c r="G547" s="354">
        <f t="shared" si="9"/>
        <v>0</v>
      </c>
      <c r="H547" s="336"/>
    </row>
    <row r="548" spans="1:8" ht="15" x14ac:dyDescent="0.2">
      <c r="A548" s="335">
        <v>516</v>
      </c>
      <c r="B548" s="313"/>
      <c r="C548" s="174"/>
      <c r="D548" s="356"/>
      <c r="E548" s="348"/>
      <c r="F548" s="355"/>
      <c r="G548" s="354">
        <f t="shared" si="9"/>
        <v>0</v>
      </c>
      <c r="H548" s="336"/>
    </row>
    <row r="549" spans="1:8" ht="15" x14ac:dyDescent="0.2">
      <c r="A549" s="335">
        <v>517</v>
      </c>
      <c r="B549" s="313"/>
      <c r="C549" s="174"/>
      <c r="D549" s="356"/>
      <c r="E549" s="348"/>
      <c r="F549" s="355"/>
      <c r="G549" s="354">
        <f t="shared" si="9"/>
        <v>0</v>
      </c>
      <c r="H549" s="336"/>
    </row>
    <row r="550" spans="1:8" ht="15" x14ac:dyDescent="0.2">
      <c r="A550" s="335">
        <v>518</v>
      </c>
      <c r="B550" s="313"/>
      <c r="C550" s="174"/>
      <c r="D550" s="356"/>
      <c r="E550" s="348"/>
      <c r="F550" s="355"/>
      <c r="G550" s="354">
        <f t="shared" si="9"/>
        <v>0</v>
      </c>
      <c r="H550" s="336"/>
    </row>
    <row r="551" spans="1:8" ht="15" x14ac:dyDescent="0.2">
      <c r="A551" s="335">
        <v>519</v>
      </c>
      <c r="B551" s="313"/>
      <c r="C551" s="174"/>
      <c r="D551" s="356"/>
      <c r="E551" s="348"/>
      <c r="F551" s="355"/>
      <c r="G551" s="354">
        <f t="shared" si="9"/>
        <v>0</v>
      </c>
      <c r="H551" s="336"/>
    </row>
    <row r="552" spans="1:8" ht="15" x14ac:dyDescent="0.2">
      <c r="A552" s="335">
        <v>520</v>
      </c>
      <c r="B552" s="313"/>
      <c r="C552" s="174"/>
      <c r="D552" s="356"/>
      <c r="E552" s="348"/>
      <c r="F552" s="355"/>
      <c r="G552" s="354">
        <f t="shared" si="9"/>
        <v>0</v>
      </c>
      <c r="H552" s="336"/>
    </row>
    <row r="553" spans="1:8" ht="15" x14ac:dyDescent="0.2">
      <c r="A553" s="335">
        <v>521</v>
      </c>
      <c r="B553" s="313"/>
      <c r="C553" s="174"/>
      <c r="D553" s="356"/>
      <c r="E553" s="348"/>
      <c r="F553" s="355"/>
      <c r="G553" s="354">
        <f t="shared" si="9"/>
        <v>0</v>
      </c>
      <c r="H553" s="336"/>
    </row>
    <row r="554" spans="1:8" ht="15" x14ac:dyDescent="0.2">
      <c r="A554" s="335">
        <v>522</v>
      </c>
      <c r="B554" s="313"/>
      <c r="C554" s="174"/>
      <c r="D554" s="356"/>
      <c r="E554" s="348"/>
      <c r="F554" s="355"/>
      <c r="G554" s="354">
        <f t="shared" si="9"/>
        <v>0</v>
      </c>
      <c r="H554" s="336"/>
    </row>
    <row r="555" spans="1:8" ht="15" x14ac:dyDescent="0.2">
      <c r="A555" s="335">
        <v>523</v>
      </c>
      <c r="B555" s="313"/>
      <c r="C555" s="174"/>
      <c r="D555" s="356"/>
      <c r="E555" s="348"/>
      <c r="F555" s="355"/>
      <c r="G555" s="354">
        <f t="shared" si="9"/>
        <v>0</v>
      </c>
      <c r="H555" s="336"/>
    </row>
    <row r="556" spans="1:8" ht="15" x14ac:dyDescent="0.2">
      <c r="A556" s="335">
        <v>524</v>
      </c>
      <c r="B556" s="313"/>
      <c r="C556" s="174"/>
      <c r="D556" s="356"/>
      <c r="E556" s="348"/>
      <c r="F556" s="355"/>
      <c r="G556" s="354">
        <f t="shared" si="9"/>
        <v>0</v>
      </c>
      <c r="H556" s="336"/>
    </row>
    <row r="557" spans="1:8" ht="15" x14ac:dyDescent="0.2">
      <c r="A557" s="335">
        <v>525</v>
      </c>
      <c r="B557" s="313"/>
      <c r="C557" s="174"/>
      <c r="D557" s="356"/>
      <c r="E557" s="348"/>
      <c r="F557" s="355"/>
      <c r="G557" s="354">
        <f t="shared" si="9"/>
        <v>0</v>
      </c>
      <c r="H557" s="336"/>
    </row>
    <row r="558" spans="1:8" ht="15" x14ac:dyDescent="0.2">
      <c r="A558" s="335">
        <v>526</v>
      </c>
      <c r="B558" s="313"/>
      <c r="C558" s="174"/>
      <c r="D558" s="356"/>
      <c r="E558" s="348"/>
      <c r="F558" s="355"/>
      <c r="G558" s="354">
        <f t="shared" si="9"/>
        <v>0</v>
      </c>
      <c r="H558" s="336"/>
    </row>
    <row r="559" spans="1:8" ht="15" x14ac:dyDescent="0.2">
      <c r="A559" s="335">
        <v>527</v>
      </c>
      <c r="B559" s="313"/>
      <c r="C559" s="174"/>
      <c r="D559" s="356"/>
      <c r="E559" s="348"/>
      <c r="F559" s="355"/>
      <c r="G559" s="354">
        <f t="shared" si="9"/>
        <v>0</v>
      </c>
      <c r="H559" s="336"/>
    </row>
    <row r="560" spans="1:8" ht="15" x14ac:dyDescent="0.2">
      <c r="A560" s="335">
        <v>528</v>
      </c>
      <c r="B560" s="313"/>
      <c r="C560" s="174"/>
      <c r="D560" s="356"/>
      <c r="E560" s="348"/>
      <c r="F560" s="355"/>
      <c r="G560" s="354">
        <f t="shared" si="9"/>
        <v>0</v>
      </c>
      <c r="H560" s="336"/>
    </row>
    <row r="561" spans="1:8" ht="15" x14ac:dyDescent="0.2">
      <c r="A561" s="335">
        <v>529</v>
      </c>
      <c r="B561" s="313"/>
      <c r="C561" s="174"/>
      <c r="D561" s="356"/>
      <c r="E561" s="348"/>
      <c r="F561" s="355"/>
      <c r="G561" s="354">
        <f t="shared" si="9"/>
        <v>0</v>
      </c>
      <c r="H561" s="336"/>
    </row>
    <row r="562" spans="1:8" ht="15" x14ac:dyDescent="0.2">
      <c r="A562" s="335">
        <v>530</v>
      </c>
      <c r="B562" s="313"/>
      <c r="C562" s="174"/>
      <c r="D562" s="356"/>
      <c r="E562" s="348"/>
      <c r="F562" s="355"/>
      <c r="G562" s="354">
        <f t="shared" si="9"/>
        <v>0</v>
      </c>
      <c r="H562" s="336"/>
    </row>
    <row r="563" spans="1:8" ht="15" x14ac:dyDescent="0.2">
      <c r="A563" s="335">
        <v>531</v>
      </c>
      <c r="B563" s="313"/>
      <c r="C563" s="174"/>
      <c r="D563" s="356"/>
      <c r="E563" s="348"/>
      <c r="F563" s="355"/>
      <c r="G563" s="354">
        <f t="shared" si="9"/>
        <v>0</v>
      </c>
      <c r="H563" s="336"/>
    </row>
    <row r="564" spans="1:8" ht="15" x14ac:dyDescent="0.2">
      <c r="A564" s="335">
        <v>532</v>
      </c>
      <c r="B564" s="313"/>
      <c r="C564" s="174"/>
      <c r="D564" s="356"/>
      <c r="E564" s="348"/>
      <c r="F564" s="355"/>
      <c r="G564" s="354">
        <f t="shared" si="9"/>
        <v>0</v>
      </c>
      <c r="H564" s="336"/>
    </row>
    <row r="565" spans="1:8" ht="15" x14ac:dyDescent="0.2">
      <c r="A565" s="335">
        <v>533</v>
      </c>
      <c r="B565" s="313"/>
      <c r="C565" s="174"/>
      <c r="D565" s="356"/>
      <c r="E565" s="348"/>
      <c r="F565" s="355"/>
      <c r="G565" s="354">
        <f t="shared" si="9"/>
        <v>0</v>
      </c>
      <c r="H565" s="336"/>
    </row>
    <row r="566" spans="1:8" ht="15" x14ac:dyDescent="0.2">
      <c r="A566" s="335">
        <v>534</v>
      </c>
      <c r="B566" s="313"/>
      <c r="C566" s="174"/>
      <c r="D566" s="356"/>
      <c r="E566" s="348"/>
      <c r="F566" s="355"/>
      <c r="G566" s="354">
        <f t="shared" si="9"/>
        <v>0</v>
      </c>
      <c r="H566" s="336"/>
    </row>
    <row r="567" spans="1:8" ht="15" x14ac:dyDescent="0.2">
      <c r="A567" s="335">
        <v>535</v>
      </c>
      <c r="B567" s="313"/>
      <c r="C567" s="174"/>
      <c r="D567" s="356"/>
      <c r="E567" s="348"/>
      <c r="F567" s="355"/>
      <c r="G567" s="354">
        <f t="shared" si="9"/>
        <v>0</v>
      </c>
      <c r="H567" s="336"/>
    </row>
    <row r="568" spans="1:8" ht="15" x14ac:dyDescent="0.2">
      <c r="A568" s="335">
        <v>536</v>
      </c>
      <c r="B568" s="313"/>
      <c r="C568" s="174"/>
      <c r="D568" s="356"/>
      <c r="E568" s="348"/>
      <c r="F568" s="355"/>
      <c r="G568" s="354">
        <f t="shared" si="9"/>
        <v>0</v>
      </c>
      <c r="H568" s="336"/>
    </row>
    <row r="569" spans="1:8" ht="15" x14ac:dyDescent="0.2">
      <c r="A569" s="335">
        <v>537</v>
      </c>
      <c r="B569" s="313"/>
      <c r="C569" s="174"/>
      <c r="D569" s="356"/>
      <c r="E569" s="348"/>
      <c r="F569" s="355"/>
      <c r="G569" s="354">
        <f t="shared" si="9"/>
        <v>0</v>
      </c>
      <c r="H569" s="336"/>
    </row>
    <row r="570" spans="1:8" ht="15" x14ac:dyDescent="0.2">
      <c r="A570" s="335">
        <v>538</v>
      </c>
      <c r="B570" s="313"/>
      <c r="C570" s="174"/>
      <c r="D570" s="356"/>
      <c r="E570" s="348"/>
      <c r="F570" s="355"/>
      <c r="G570" s="354">
        <f t="shared" si="9"/>
        <v>0</v>
      </c>
      <c r="H570" s="336"/>
    </row>
    <row r="571" spans="1:8" ht="15" x14ac:dyDescent="0.2">
      <c r="A571" s="335">
        <v>539</v>
      </c>
      <c r="B571" s="313"/>
      <c r="C571" s="174"/>
      <c r="D571" s="356"/>
      <c r="E571" s="348"/>
      <c r="F571" s="355"/>
      <c r="G571" s="354">
        <f t="shared" si="9"/>
        <v>0</v>
      </c>
      <c r="H571" s="336"/>
    </row>
    <row r="572" spans="1:8" ht="15" x14ac:dyDescent="0.2">
      <c r="A572" s="335">
        <v>540</v>
      </c>
      <c r="B572" s="313"/>
      <c r="C572" s="174"/>
      <c r="D572" s="356"/>
      <c r="E572" s="348"/>
      <c r="F572" s="355"/>
      <c r="G572" s="354">
        <f t="shared" si="9"/>
        <v>0</v>
      </c>
      <c r="H572" s="336"/>
    </row>
    <row r="573" spans="1:8" ht="15" x14ac:dyDescent="0.2">
      <c r="A573" s="335">
        <v>541</v>
      </c>
      <c r="B573" s="313"/>
      <c r="C573" s="174"/>
      <c r="D573" s="356"/>
      <c r="E573" s="348"/>
      <c r="F573" s="355"/>
      <c r="G573" s="354">
        <f t="shared" si="9"/>
        <v>0</v>
      </c>
      <c r="H573" s="336"/>
    </row>
    <row r="574" spans="1:8" ht="15" x14ac:dyDescent="0.2">
      <c r="A574" s="335">
        <v>542</v>
      </c>
      <c r="B574" s="313"/>
      <c r="C574" s="174"/>
      <c r="D574" s="356"/>
      <c r="E574" s="348"/>
      <c r="F574" s="355"/>
      <c r="G574" s="354">
        <f t="shared" si="9"/>
        <v>0</v>
      </c>
      <c r="H574" s="336"/>
    </row>
    <row r="575" spans="1:8" ht="15" x14ac:dyDescent="0.2">
      <c r="A575" s="335">
        <v>543</v>
      </c>
      <c r="B575" s="313"/>
      <c r="C575" s="174"/>
      <c r="D575" s="356"/>
      <c r="E575" s="348"/>
      <c r="F575" s="355"/>
      <c r="G575" s="354">
        <f t="shared" si="9"/>
        <v>0</v>
      </c>
      <c r="H575" s="336"/>
    </row>
    <row r="576" spans="1:8" ht="15" x14ac:dyDescent="0.2">
      <c r="A576" s="335">
        <v>544</v>
      </c>
      <c r="B576" s="313"/>
      <c r="C576" s="174"/>
      <c r="D576" s="356"/>
      <c r="E576" s="348"/>
      <c r="F576" s="355"/>
      <c r="G576" s="354">
        <f t="shared" si="9"/>
        <v>0</v>
      </c>
      <c r="H576" s="336"/>
    </row>
    <row r="577" spans="1:8" ht="15" x14ac:dyDescent="0.2">
      <c r="A577" s="335">
        <v>545</v>
      </c>
      <c r="B577" s="313"/>
      <c r="C577" s="174"/>
      <c r="D577" s="356"/>
      <c r="E577" s="348"/>
      <c r="F577" s="355"/>
      <c r="G577" s="354">
        <f t="shared" si="9"/>
        <v>0</v>
      </c>
      <c r="H577" s="336"/>
    </row>
    <row r="578" spans="1:8" ht="15" x14ac:dyDescent="0.2">
      <c r="A578" s="335">
        <v>546</v>
      </c>
      <c r="B578" s="313"/>
      <c r="C578" s="174"/>
      <c r="D578" s="356"/>
      <c r="E578" s="348"/>
      <c r="F578" s="355"/>
      <c r="G578" s="354">
        <f t="shared" si="9"/>
        <v>0</v>
      </c>
      <c r="H578" s="336"/>
    </row>
    <row r="579" spans="1:8" ht="15" x14ac:dyDescent="0.2">
      <c r="A579" s="335">
        <v>547</v>
      </c>
      <c r="B579" s="313"/>
      <c r="C579" s="174"/>
      <c r="D579" s="356"/>
      <c r="E579" s="348"/>
      <c r="F579" s="355"/>
      <c r="G579" s="354">
        <f t="shared" si="9"/>
        <v>0</v>
      </c>
      <c r="H579" s="336"/>
    </row>
    <row r="580" spans="1:8" ht="15" x14ac:dyDescent="0.2">
      <c r="A580" s="335">
        <v>548</v>
      </c>
      <c r="B580" s="313"/>
      <c r="C580" s="174"/>
      <c r="D580" s="356"/>
      <c r="E580" s="348"/>
      <c r="F580" s="355"/>
      <c r="G580" s="354">
        <f t="shared" si="9"/>
        <v>0</v>
      </c>
      <c r="H580" s="336"/>
    </row>
    <row r="581" spans="1:8" ht="15" x14ac:dyDescent="0.2">
      <c r="A581" s="335">
        <v>549</v>
      </c>
      <c r="B581" s="313"/>
      <c r="C581" s="174"/>
      <c r="D581" s="356"/>
      <c r="E581" s="348"/>
      <c r="F581" s="355"/>
      <c r="G581" s="354">
        <f t="shared" si="9"/>
        <v>0</v>
      </c>
      <c r="H581" s="336"/>
    </row>
    <row r="582" spans="1:8" ht="15" x14ac:dyDescent="0.2">
      <c r="A582" s="335">
        <v>550</v>
      </c>
      <c r="B582" s="313"/>
      <c r="C582" s="174"/>
      <c r="D582" s="356"/>
      <c r="E582" s="348"/>
      <c r="F582" s="355"/>
      <c r="G582" s="354">
        <f t="shared" si="9"/>
        <v>0</v>
      </c>
      <c r="H582" s="336"/>
    </row>
    <row r="583" spans="1:8" ht="15" x14ac:dyDescent="0.2">
      <c r="A583" s="335">
        <v>551</v>
      </c>
      <c r="B583" s="313"/>
      <c r="C583" s="174"/>
      <c r="D583" s="356"/>
      <c r="E583" s="348"/>
      <c r="F583" s="355"/>
      <c r="G583" s="354">
        <f t="shared" si="9"/>
        <v>0</v>
      </c>
      <c r="H583" s="336"/>
    </row>
    <row r="584" spans="1:8" ht="15" x14ac:dyDescent="0.2">
      <c r="A584" s="335">
        <v>552</v>
      </c>
      <c r="B584" s="313"/>
      <c r="C584" s="174"/>
      <c r="D584" s="356"/>
      <c r="E584" s="348"/>
      <c r="F584" s="355"/>
      <c r="G584" s="354">
        <f t="shared" si="9"/>
        <v>0</v>
      </c>
      <c r="H584" s="336"/>
    </row>
    <row r="585" spans="1:8" ht="15" x14ac:dyDescent="0.2">
      <c r="A585" s="335">
        <v>553</v>
      </c>
      <c r="B585" s="313"/>
      <c r="C585" s="174"/>
      <c r="D585" s="356"/>
      <c r="E585" s="348"/>
      <c r="F585" s="355"/>
      <c r="G585" s="354">
        <f t="shared" si="9"/>
        <v>0</v>
      </c>
      <c r="H585" s="336"/>
    </row>
    <row r="586" spans="1:8" ht="15" x14ac:dyDescent="0.2">
      <c r="A586" s="335">
        <v>554</v>
      </c>
      <c r="B586" s="313"/>
      <c r="C586" s="174"/>
      <c r="D586" s="356"/>
      <c r="E586" s="348"/>
      <c r="F586" s="355"/>
      <c r="G586" s="354">
        <f t="shared" si="9"/>
        <v>0</v>
      </c>
      <c r="H586" s="336"/>
    </row>
    <row r="587" spans="1:8" ht="15" x14ac:dyDescent="0.2">
      <c r="A587" s="335">
        <v>555</v>
      </c>
      <c r="B587" s="313"/>
      <c r="C587" s="174"/>
      <c r="D587" s="356"/>
      <c r="E587" s="348"/>
      <c r="F587" s="355"/>
      <c r="G587" s="354">
        <f t="shared" si="9"/>
        <v>0</v>
      </c>
      <c r="H587" s="336"/>
    </row>
    <row r="588" spans="1:8" ht="15" x14ac:dyDescent="0.2">
      <c r="A588" s="335">
        <v>556</v>
      </c>
      <c r="B588" s="313"/>
      <c r="C588" s="174"/>
      <c r="D588" s="356"/>
      <c r="E588" s="348"/>
      <c r="F588" s="355"/>
      <c r="G588" s="354">
        <f t="shared" si="9"/>
        <v>0</v>
      </c>
      <c r="H588" s="336"/>
    </row>
    <row r="589" spans="1:8" ht="15" x14ac:dyDescent="0.2">
      <c r="A589" s="335">
        <v>557</v>
      </c>
      <c r="B589" s="313"/>
      <c r="C589" s="174"/>
      <c r="D589" s="356"/>
      <c r="E589" s="348"/>
      <c r="F589" s="355"/>
      <c r="G589" s="354">
        <f t="shared" si="9"/>
        <v>0</v>
      </c>
      <c r="H589" s="336"/>
    </row>
    <row r="590" spans="1:8" ht="15" x14ac:dyDescent="0.2">
      <c r="A590" s="335">
        <v>558</v>
      </c>
      <c r="B590" s="313"/>
      <c r="C590" s="174"/>
      <c r="D590" s="356"/>
      <c r="E590" s="348"/>
      <c r="F590" s="355"/>
      <c r="G590" s="354">
        <f t="shared" si="9"/>
        <v>0</v>
      </c>
      <c r="H590" s="336"/>
    </row>
    <row r="591" spans="1:8" ht="15" x14ac:dyDescent="0.2">
      <c r="A591" s="335">
        <v>559</v>
      </c>
      <c r="B591" s="313"/>
      <c r="C591" s="174"/>
      <c r="D591" s="356"/>
      <c r="E591" s="348"/>
      <c r="F591" s="355"/>
      <c r="G591" s="354">
        <f t="shared" si="9"/>
        <v>0</v>
      </c>
      <c r="H591" s="336"/>
    </row>
    <row r="592" spans="1:8" ht="15" x14ac:dyDescent="0.2">
      <c r="A592" s="335">
        <v>560</v>
      </c>
      <c r="B592" s="313"/>
      <c r="C592" s="174"/>
      <c r="D592" s="356"/>
      <c r="E592" s="348"/>
      <c r="F592" s="355"/>
      <c r="G592" s="354">
        <f t="shared" si="9"/>
        <v>0</v>
      </c>
      <c r="H592" s="336"/>
    </row>
    <row r="593" spans="1:8" ht="15" x14ac:dyDescent="0.2">
      <c r="A593" s="335">
        <v>561</v>
      </c>
      <c r="B593" s="313"/>
      <c r="C593" s="174"/>
      <c r="D593" s="356"/>
      <c r="E593" s="348"/>
      <c r="F593" s="355"/>
      <c r="G593" s="354">
        <f t="shared" si="9"/>
        <v>0</v>
      </c>
      <c r="H593" s="336"/>
    </row>
    <row r="594" spans="1:8" ht="15" x14ac:dyDescent="0.2">
      <c r="A594" s="335">
        <v>562</v>
      </c>
      <c r="B594" s="313"/>
      <c r="C594" s="174"/>
      <c r="D594" s="356"/>
      <c r="E594" s="348"/>
      <c r="F594" s="355"/>
      <c r="G594" s="354">
        <f t="shared" si="9"/>
        <v>0</v>
      </c>
      <c r="H594" s="336"/>
    </row>
    <row r="595" spans="1:8" ht="15" x14ac:dyDescent="0.2">
      <c r="A595" s="335">
        <v>563</v>
      </c>
      <c r="B595" s="313"/>
      <c r="C595" s="174"/>
      <c r="D595" s="356"/>
      <c r="E595" s="348"/>
      <c r="F595" s="355"/>
      <c r="G595" s="354">
        <f t="shared" si="9"/>
        <v>0</v>
      </c>
      <c r="H595" s="336"/>
    </row>
    <row r="596" spans="1:8" ht="15" x14ac:dyDescent="0.2">
      <c r="A596" s="335">
        <v>564</v>
      </c>
      <c r="B596" s="313"/>
      <c r="C596" s="174"/>
      <c r="D596" s="356"/>
      <c r="E596" s="348"/>
      <c r="F596" s="355"/>
      <c r="G596" s="354">
        <f t="shared" si="9"/>
        <v>0</v>
      </c>
      <c r="H596" s="336"/>
    </row>
    <row r="597" spans="1:8" ht="15" x14ac:dyDescent="0.2">
      <c r="A597" s="335">
        <v>565</v>
      </c>
      <c r="B597" s="313"/>
      <c r="C597" s="174"/>
      <c r="D597" s="356"/>
      <c r="E597" s="348"/>
      <c r="F597" s="355"/>
      <c r="G597" s="354">
        <f t="shared" si="9"/>
        <v>0</v>
      </c>
      <c r="H597" s="336"/>
    </row>
    <row r="598" spans="1:8" ht="15" x14ac:dyDescent="0.2">
      <c r="A598" s="335">
        <v>566</v>
      </c>
      <c r="B598" s="313"/>
      <c r="C598" s="174"/>
      <c r="D598" s="356"/>
      <c r="E598" s="348"/>
      <c r="F598" s="355"/>
      <c r="G598" s="354">
        <f t="shared" si="9"/>
        <v>0</v>
      </c>
      <c r="H598" s="336"/>
    </row>
    <row r="599" spans="1:8" ht="15" x14ac:dyDescent="0.2">
      <c r="A599" s="335">
        <v>567</v>
      </c>
      <c r="B599" s="313"/>
      <c r="C599" s="174"/>
      <c r="D599" s="356"/>
      <c r="E599" s="348"/>
      <c r="F599" s="355"/>
      <c r="G599" s="354">
        <f t="shared" si="9"/>
        <v>0</v>
      </c>
      <c r="H599" s="336"/>
    </row>
    <row r="600" spans="1:8" ht="15" x14ac:dyDescent="0.2">
      <c r="A600" s="335">
        <v>568</v>
      </c>
      <c r="B600" s="313"/>
      <c r="C600" s="174"/>
      <c r="D600" s="356"/>
      <c r="E600" s="348"/>
      <c r="F600" s="355"/>
      <c r="G600" s="354">
        <f t="shared" si="9"/>
        <v>0</v>
      </c>
      <c r="H600" s="336"/>
    </row>
    <row r="601" spans="1:8" ht="15" x14ac:dyDescent="0.2">
      <c r="A601" s="335">
        <v>569</v>
      </c>
      <c r="B601" s="313"/>
      <c r="C601" s="174"/>
      <c r="D601" s="356"/>
      <c r="E601" s="348"/>
      <c r="F601" s="355"/>
      <c r="G601" s="354">
        <f t="shared" si="9"/>
        <v>0</v>
      </c>
      <c r="H601" s="336"/>
    </row>
    <row r="602" spans="1:8" ht="15" x14ac:dyDescent="0.2">
      <c r="A602" s="335">
        <v>570</v>
      </c>
      <c r="B602" s="313"/>
      <c r="C602" s="174"/>
      <c r="D602" s="356"/>
      <c r="E602" s="348"/>
      <c r="F602" s="355"/>
      <c r="G602" s="354">
        <f t="shared" si="9"/>
        <v>0</v>
      </c>
      <c r="H602" s="336"/>
    </row>
    <row r="603" spans="1:8" ht="15" x14ac:dyDescent="0.2">
      <c r="A603" s="335">
        <v>571</v>
      </c>
      <c r="B603" s="313"/>
      <c r="C603" s="174"/>
      <c r="D603" s="356"/>
      <c r="E603" s="348"/>
      <c r="F603" s="355"/>
      <c r="G603" s="354">
        <f t="shared" si="9"/>
        <v>0</v>
      </c>
      <c r="H603" s="336"/>
    </row>
    <row r="604" spans="1:8" ht="15" x14ac:dyDescent="0.2">
      <c r="A604" s="335">
        <v>572</v>
      </c>
      <c r="B604" s="313"/>
      <c r="C604" s="174"/>
      <c r="D604" s="356"/>
      <c r="E604" s="348"/>
      <c r="F604" s="355"/>
      <c r="G604" s="354">
        <f t="shared" si="9"/>
        <v>0</v>
      </c>
      <c r="H604" s="336"/>
    </row>
    <row r="605" spans="1:8" ht="15" x14ac:dyDescent="0.2">
      <c r="A605" s="335">
        <v>573</v>
      </c>
      <c r="B605" s="313"/>
      <c r="C605" s="174"/>
      <c r="D605" s="356"/>
      <c r="E605" s="348"/>
      <c r="F605" s="355"/>
      <c r="G605" s="354">
        <f t="shared" si="9"/>
        <v>0</v>
      </c>
      <c r="H605" s="336"/>
    </row>
    <row r="606" spans="1:8" ht="15" x14ac:dyDescent="0.2">
      <c r="A606" s="335">
        <v>574</v>
      </c>
      <c r="B606" s="313"/>
      <c r="C606" s="174"/>
      <c r="D606" s="356"/>
      <c r="E606" s="348"/>
      <c r="F606" s="355"/>
      <c r="G606" s="354">
        <f t="shared" si="9"/>
        <v>0</v>
      </c>
      <c r="H606" s="336"/>
    </row>
    <row r="607" spans="1:8" ht="15" x14ac:dyDescent="0.2">
      <c r="A607" s="335">
        <v>575</v>
      </c>
      <c r="B607" s="313"/>
      <c r="C607" s="174"/>
      <c r="D607" s="356"/>
      <c r="E607" s="348"/>
      <c r="F607" s="355"/>
      <c r="G607" s="354">
        <f t="shared" si="9"/>
        <v>0</v>
      </c>
      <c r="H607" s="336"/>
    </row>
    <row r="608" spans="1:8" ht="15" x14ac:dyDescent="0.2">
      <c r="A608" s="335">
        <v>576</v>
      </c>
      <c r="B608" s="313"/>
      <c r="C608" s="174"/>
      <c r="D608" s="356"/>
      <c r="E608" s="348"/>
      <c r="F608" s="355"/>
      <c r="G608" s="354">
        <f t="shared" si="9"/>
        <v>0</v>
      </c>
      <c r="H608" s="336"/>
    </row>
    <row r="609" spans="1:8" ht="15" x14ac:dyDescent="0.2">
      <c r="A609" s="335">
        <v>577</v>
      </c>
      <c r="B609" s="313"/>
      <c r="C609" s="174"/>
      <c r="D609" s="356"/>
      <c r="E609" s="348"/>
      <c r="F609" s="355"/>
      <c r="G609" s="354">
        <f t="shared" si="9"/>
        <v>0</v>
      </c>
      <c r="H609" s="336"/>
    </row>
    <row r="610" spans="1:8" ht="15" x14ac:dyDescent="0.2">
      <c r="A610" s="335">
        <v>578</v>
      </c>
      <c r="B610" s="313"/>
      <c r="C610" s="174"/>
      <c r="D610" s="356"/>
      <c r="E610" s="348"/>
      <c r="F610" s="355"/>
      <c r="G610" s="354">
        <f t="shared" ref="G610:G673" si="10">IF(AND(D610&lt;&gt;"",E610&lt;&gt;""),ROUND(ROUNDDOWN(F610,0)*1.5,2),0)</f>
        <v>0</v>
      </c>
      <c r="H610" s="336"/>
    </row>
    <row r="611" spans="1:8" ht="15" x14ac:dyDescent="0.2">
      <c r="A611" s="335">
        <v>579</v>
      </c>
      <c r="B611" s="313"/>
      <c r="C611" s="174"/>
      <c r="D611" s="356"/>
      <c r="E611" s="348"/>
      <c r="F611" s="355"/>
      <c r="G611" s="354">
        <f t="shared" si="10"/>
        <v>0</v>
      </c>
      <c r="H611" s="336"/>
    </row>
    <row r="612" spans="1:8" ht="15" x14ac:dyDescent="0.2">
      <c r="A612" s="335">
        <v>580</v>
      </c>
      <c r="B612" s="313"/>
      <c r="C612" s="174"/>
      <c r="D612" s="356"/>
      <c r="E612" s="348"/>
      <c r="F612" s="355"/>
      <c r="G612" s="354">
        <f t="shared" si="10"/>
        <v>0</v>
      </c>
      <c r="H612" s="336"/>
    </row>
    <row r="613" spans="1:8" ht="15" x14ac:dyDescent="0.2">
      <c r="A613" s="335">
        <v>581</v>
      </c>
      <c r="B613" s="313"/>
      <c r="C613" s="174"/>
      <c r="D613" s="356"/>
      <c r="E613" s="348"/>
      <c r="F613" s="355"/>
      <c r="G613" s="354">
        <f t="shared" si="10"/>
        <v>0</v>
      </c>
      <c r="H613" s="336"/>
    </row>
    <row r="614" spans="1:8" ht="15" x14ac:dyDescent="0.2">
      <c r="A614" s="335">
        <v>582</v>
      </c>
      <c r="B614" s="313"/>
      <c r="C614" s="174"/>
      <c r="D614" s="356"/>
      <c r="E614" s="348"/>
      <c r="F614" s="355"/>
      <c r="G614" s="354">
        <f t="shared" si="10"/>
        <v>0</v>
      </c>
      <c r="H614" s="336"/>
    </row>
    <row r="615" spans="1:8" ht="15" x14ac:dyDescent="0.2">
      <c r="A615" s="335">
        <v>583</v>
      </c>
      <c r="B615" s="313"/>
      <c r="C615" s="174"/>
      <c r="D615" s="356"/>
      <c r="E615" s="348"/>
      <c r="F615" s="355"/>
      <c r="G615" s="354">
        <f t="shared" si="10"/>
        <v>0</v>
      </c>
      <c r="H615" s="336"/>
    </row>
    <row r="616" spans="1:8" ht="15" x14ac:dyDescent="0.2">
      <c r="A616" s="335">
        <v>584</v>
      </c>
      <c r="B616" s="313"/>
      <c r="C616" s="174"/>
      <c r="D616" s="356"/>
      <c r="E616" s="348"/>
      <c r="F616" s="355"/>
      <c r="G616" s="354">
        <f t="shared" si="10"/>
        <v>0</v>
      </c>
      <c r="H616" s="336"/>
    </row>
    <row r="617" spans="1:8" ht="15" x14ac:dyDescent="0.2">
      <c r="A617" s="335">
        <v>585</v>
      </c>
      <c r="B617" s="313"/>
      <c r="C617" s="174"/>
      <c r="D617" s="356"/>
      <c r="E617" s="348"/>
      <c r="F617" s="355"/>
      <c r="G617" s="354">
        <f t="shared" si="10"/>
        <v>0</v>
      </c>
      <c r="H617" s="336"/>
    </row>
    <row r="618" spans="1:8" ht="15" x14ac:dyDescent="0.2">
      <c r="A618" s="335">
        <v>586</v>
      </c>
      <c r="B618" s="313"/>
      <c r="C618" s="174"/>
      <c r="D618" s="356"/>
      <c r="E618" s="348"/>
      <c r="F618" s="355"/>
      <c r="G618" s="354">
        <f t="shared" si="10"/>
        <v>0</v>
      </c>
      <c r="H618" s="336"/>
    </row>
    <row r="619" spans="1:8" ht="15" x14ac:dyDescent="0.2">
      <c r="A619" s="335">
        <v>587</v>
      </c>
      <c r="B619" s="313"/>
      <c r="C619" s="174"/>
      <c r="D619" s="356"/>
      <c r="E619" s="348"/>
      <c r="F619" s="355"/>
      <c r="G619" s="354">
        <f t="shared" si="10"/>
        <v>0</v>
      </c>
      <c r="H619" s="336"/>
    </row>
    <row r="620" spans="1:8" ht="15" x14ac:dyDescent="0.2">
      <c r="A620" s="335">
        <v>588</v>
      </c>
      <c r="B620" s="313"/>
      <c r="C620" s="174"/>
      <c r="D620" s="356"/>
      <c r="E620" s="348"/>
      <c r="F620" s="355"/>
      <c r="G620" s="354">
        <f t="shared" si="10"/>
        <v>0</v>
      </c>
      <c r="H620" s="336"/>
    </row>
    <row r="621" spans="1:8" ht="15" x14ac:dyDescent="0.2">
      <c r="A621" s="335">
        <v>589</v>
      </c>
      <c r="B621" s="313"/>
      <c r="C621" s="174"/>
      <c r="D621" s="356"/>
      <c r="E621" s="348"/>
      <c r="F621" s="355"/>
      <c r="G621" s="354">
        <f t="shared" si="10"/>
        <v>0</v>
      </c>
      <c r="H621" s="336"/>
    </row>
    <row r="622" spans="1:8" ht="15" x14ac:dyDescent="0.2">
      <c r="A622" s="335">
        <v>590</v>
      </c>
      <c r="B622" s="313"/>
      <c r="C622" s="174"/>
      <c r="D622" s="356"/>
      <c r="E622" s="348"/>
      <c r="F622" s="355"/>
      <c r="G622" s="354">
        <f t="shared" si="10"/>
        <v>0</v>
      </c>
      <c r="H622" s="336"/>
    </row>
    <row r="623" spans="1:8" ht="15" x14ac:dyDescent="0.2">
      <c r="A623" s="335">
        <v>591</v>
      </c>
      <c r="B623" s="313"/>
      <c r="C623" s="174"/>
      <c r="D623" s="356"/>
      <c r="E623" s="348"/>
      <c r="F623" s="355"/>
      <c r="G623" s="354">
        <f t="shared" si="10"/>
        <v>0</v>
      </c>
      <c r="H623" s="336"/>
    </row>
    <row r="624" spans="1:8" ht="15" x14ac:dyDescent="0.2">
      <c r="A624" s="335">
        <v>592</v>
      </c>
      <c r="B624" s="313"/>
      <c r="C624" s="174"/>
      <c r="D624" s="356"/>
      <c r="E624" s="348"/>
      <c r="F624" s="355"/>
      <c r="G624" s="354">
        <f t="shared" si="10"/>
        <v>0</v>
      </c>
      <c r="H624" s="336"/>
    </row>
    <row r="625" spans="1:8" ht="15" x14ac:dyDescent="0.2">
      <c r="A625" s="335">
        <v>593</v>
      </c>
      <c r="B625" s="313"/>
      <c r="C625" s="174"/>
      <c r="D625" s="356"/>
      <c r="E625" s="348"/>
      <c r="F625" s="355"/>
      <c r="G625" s="354">
        <f t="shared" si="10"/>
        <v>0</v>
      </c>
      <c r="H625" s="336"/>
    </row>
    <row r="626" spans="1:8" ht="15" x14ac:dyDescent="0.2">
      <c r="A626" s="335">
        <v>594</v>
      </c>
      <c r="B626" s="313"/>
      <c r="C626" s="174"/>
      <c r="D626" s="356"/>
      <c r="E626" s="348"/>
      <c r="F626" s="355"/>
      <c r="G626" s="354">
        <f t="shared" si="10"/>
        <v>0</v>
      </c>
      <c r="H626" s="336"/>
    </row>
    <row r="627" spans="1:8" ht="15" x14ac:dyDescent="0.2">
      <c r="A627" s="335">
        <v>595</v>
      </c>
      <c r="B627" s="313"/>
      <c r="C627" s="174"/>
      <c r="D627" s="356"/>
      <c r="E627" s="348"/>
      <c r="F627" s="355"/>
      <c r="G627" s="354">
        <f t="shared" si="10"/>
        <v>0</v>
      </c>
      <c r="H627" s="336"/>
    </row>
    <row r="628" spans="1:8" ht="15" x14ac:dyDescent="0.2">
      <c r="A628" s="335">
        <v>596</v>
      </c>
      <c r="B628" s="313"/>
      <c r="C628" s="174"/>
      <c r="D628" s="356"/>
      <c r="E628" s="348"/>
      <c r="F628" s="355"/>
      <c r="G628" s="354">
        <f t="shared" si="10"/>
        <v>0</v>
      </c>
      <c r="H628" s="336"/>
    </row>
    <row r="629" spans="1:8" ht="15" x14ac:dyDescent="0.2">
      <c r="A629" s="335">
        <v>597</v>
      </c>
      <c r="B629" s="313"/>
      <c r="C629" s="174"/>
      <c r="D629" s="356"/>
      <c r="E629" s="348"/>
      <c r="F629" s="355"/>
      <c r="G629" s="354">
        <f t="shared" si="10"/>
        <v>0</v>
      </c>
      <c r="H629" s="336"/>
    </row>
    <row r="630" spans="1:8" ht="15" x14ac:dyDescent="0.2">
      <c r="A630" s="335">
        <v>598</v>
      </c>
      <c r="B630" s="313"/>
      <c r="C630" s="174"/>
      <c r="D630" s="356"/>
      <c r="E630" s="348"/>
      <c r="F630" s="355"/>
      <c r="G630" s="354">
        <f t="shared" si="10"/>
        <v>0</v>
      </c>
      <c r="H630" s="336"/>
    </row>
    <row r="631" spans="1:8" ht="15" x14ac:dyDescent="0.2">
      <c r="A631" s="335">
        <v>599</v>
      </c>
      <c r="B631" s="313"/>
      <c r="C631" s="174"/>
      <c r="D631" s="356"/>
      <c r="E631" s="348"/>
      <c r="F631" s="355"/>
      <c r="G631" s="354">
        <f t="shared" si="10"/>
        <v>0</v>
      </c>
      <c r="H631" s="336"/>
    </row>
    <row r="632" spans="1:8" ht="15" x14ac:dyDescent="0.2">
      <c r="A632" s="335">
        <v>600</v>
      </c>
      <c r="B632" s="313"/>
      <c r="C632" s="174"/>
      <c r="D632" s="356"/>
      <c r="E632" s="348"/>
      <c r="F632" s="355"/>
      <c r="G632" s="354">
        <f t="shared" si="10"/>
        <v>0</v>
      </c>
      <c r="H632" s="336"/>
    </row>
    <row r="633" spans="1:8" ht="15" x14ac:dyDescent="0.2">
      <c r="A633" s="335">
        <v>601</v>
      </c>
      <c r="B633" s="313"/>
      <c r="C633" s="174"/>
      <c r="D633" s="356"/>
      <c r="E633" s="348"/>
      <c r="F633" s="355"/>
      <c r="G633" s="354">
        <f t="shared" si="10"/>
        <v>0</v>
      </c>
      <c r="H633" s="336"/>
    </row>
    <row r="634" spans="1:8" ht="15" x14ac:dyDescent="0.2">
      <c r="A634" s="335">
        <v>602</v>
      </c>
      <c r="B634" s="313"/>
      <c r="C634" s="174"/>
      <c r="D634" s="356"/>
      <c r="E634" s="348"/>
      <c r="F634" s="355"/>
      <c r="G634" s="354">
        <f t="shared" si="10"/>
        <v>0</v>
      </c>
      <c r="H634" s="336"/>
    </row>
    <row r="635" spans="1:8" ht="15" x14ac:dyDescent="0.2">
      <c r="A635" s="335">
        <v>603</v>
      </c>
      <c r="B635" s="313"/>
      <c r="C635" s="174"/>
      <c r="D635" s="356"/>
      <c r="E635" s="348"/>
      <c r="F635" s="355"/>
      <c r="G635" s="354">
        <f t="shared" si="10"/>
        <v>0</v>
      </c>
      <c r="H635" s="336"/>
    </row>
    <row r="636" spans="1:8" ht="15" x14ac:dyDescent="0.2">
      <c r="A636" s="335">
        <v>604</v>
      </c>
      <c r="B636" s="313"/>
      <c r="C636" s="174"/>
      <c r="D636" s="356"/>
      <c r="E636" s="348"/>
      <c r="F636" s="355"/>
      <c r="G636" s="354">
        <f t="shared" si="10"/>
        <v>0</v>
      </c>
      <c r="H636" s="336"/>
    </row>
    <row r="637" spans="1:8" ht="15" x14ac:dyDescent="0.2">
      <c r="A637" s="335">
        <v>605</v>
      </c>
      <c r="B637" s="313"/>
      <c r="C637" s="174"/>
      <c r="D637" s="356"/>
      <c r="E637" s="348"/>
      <c r="F637" s="355"/>
      <c r="G637" s="354">
        <f t="shared" si="10"/>
        <v>0</v>
      </c>
      <c r="H637" s="336"/>
    </row>
    <row r="638" spans="1:8" ht="15" x14ac:dyDescent="0.2">
      <c r="A638" s="335">
        <v>606</v>
      </c>
      <c r="B638" s="313"/>
      <c r="C638" s="174"/>
      <c r="D638" s="356"/>
      <c r="E638" s="348"/>
      <c r="F638" s="355"/>
      <c r="G638" s="354">
        <f t="shared" si="10"/>
        <v>0</v>
      </c>
      <c r="H638" s="336"/>
    </row>
    <row r="639" spans="1:8" ht="15" x14ac:dyDescent="0.2">
      <c r="A639" s="335">
        <v>607</v>
      </c>
      <c r="B639" s="313"/>
      <c r="C639" s="174"/>
      <c r="D639" s="356"/>
      <c r="E639" s="348"/>
      <c r="F639" s="355"/>
      <c r="G639" s="354">
        <f t="shared" si="10"/>
        <v>0</v>
      </c>
      <c r="H639" s="336"/>
    </row>
    <row r="640" spans="1:8" ht="15" x14ac:dyDescent="0.2">
      <c r="A640" s="335">
        <v>608</v>
      </c>
      <c r="B640" s="313"/>
      <c r="C640" s="174"/>
      <c r="D640" s="356"/>
      <c r="E640" s="348"/>
      <c r="F640" s="355"/>
      <c r="G640" s="354">
        <f t="shared" si="10"/>
        <v>0</v>
      </c>
      <c r="H640" s="336"/>
    </row>
    <row r="641" spans="1:8" ht="15" x14ac:dyDescent="0.2">
      <c r="A641" s="335">
        <v>609</v>
      </c>
      <c r="B641" s="313"/>
      <c r="C641" s="174"/>
      <c r="D641" s="356"/>
      <c r="E641" s="348"/>
      <c r="F641" s="355"/>
      <c r="G641" s="354">
        <f t="shared" si="10"/>
        <v>0</v>
      </c>
      <c r="H641" s="336"/>
    </row>
    <row r="642" spans="1:8" ht="15" x14ac:dyDescent="0.2">
      <c r="A642" s="335">
        <v>610</v>
      </c>
      <c r="B642" s="313"/>
      <c r="C642" s="174"/>
      <c r="D642" s="356"/>
      <c r="E642" s="348"/>
      <c r="F642" s="355"/>
      <c r="G642" s="354">
        <f t="shared" si="10"/>
        <v>0</v>
      </c>
      <c r="H642" s="336"/>
    </row>
    <row r="643" spans="1:8" ht="15" x14ac:dyDescent="0.2">
      <c r="A643" s="335">
        <v>611</v>
      </c>
      <c r="B643" s="313"/>
      <c r="C643" s="174"/>
      <c r="D643" s="356"/>
      <c r="E643" s="348"/>
      <c r="F643" s="355"/>
      <c r="G643" s="354">
        <f t="shared" si="10"/>
        <v>0</v>
      </c>
      <c r="H643" s="336"/>
    </row>
    <row r="644" spans="1:8" ht="15" x14ac:dyDescent="0.2">
      <c r="A644" s="335">
        <v>612</v>
      </c>
      <c r="B644" s="313"/>
      <c r="C644" s="174"/>
      <c r="D644" s="356"/>
      <c r="E644" s="348"/>
      <c r="F644" s="355"/>
      <c r="G644" s="354">
        <f t="shared" si="10"/>
        <v>0</v>
      </c>
      <c r="H644" s="336"/>
    </row>
    <row r="645" spans="1:8" ht="15" x14ac:dyDescent="0.2">
      <c r="A645" s="335">
        <v>613</v>
      </c>
      <c r="B645" s="313"/>
      <c r="C645" s="174"/>
      <c r="D645" s="356"/>
      <c r="E645" s="348"/>
      <c r="F645" s="355"/>
      <c r="G645" s="354">
        <f t="shared" si="10"/>
        <v>0</v>
      </c>
      <c r="H645" s="336"/>
    </row>
    <row r="646" spans="1:8" ht="15" x14ac:dyDescent="0.2">
      <c r="A646" s="335">
        <v>614</v>
      </c>
      <c r="B646" s="313"/>
      <c r="C646" s="174"/>
      <c r="D646" s="356"/>
      <c r="E646" s="348"/>
      <c r="F646" s="355"/>
      <c r="G646" s="354">
        <f t="shared" si="10"/>
        <v>0</v>
      </c>
      <c r="H646" s="336"/>
    </row>
    <row r="647" spans="1:8" ht="15" x14ac:dyDescent="0.2">
      <c r="A647" s="335">
        <v>615</v>
      </c>
      <c r="B647" s="313"/>
      <c r="C647" s="174"/>
      <c r="D647" s="356"/>
      <c r="E647" s="348"/>
      <c r="F647" s="355"/>
      <c r="G647" s="354">
        <f t="shared" si="10"/>
        <v>0</v>
      </c>
      <c r="H647" s="336"/>
    </row>
    <row r="648" spans="1:8" ht="15" x14ac:dyDescent="0.2">
      <c r="A648" s="335">
        <v>616</v>
      </c>
      <c r="B648" s="313"/>
      <c r="C648" s="174"/>
      <c r="D648" s="356"/>
      <c r="E648" s="348"/>
      <c r="F648" s="355"/>
      <c r="G648" s="354">
        <f t="shared" si="10"/>
        <v>0</v>
      </c>
      <c r="H648" s="336"/>
    </row>
    <row r="649" spans="1:8" ht="15" x14ac:dyDescent="0.2">
      <c r="A649" s="335">
        <v>617</v>
      </c>
      <c r="B649" s="313"/>
      <c r="C649" s="174"/>
      <c r="D649" s="356"/>
      <c r="E649" s="348"/>
      <c r="F649" s="355"/>
      <c r="G649" s="354">
        <f t="shared" si="10"/>
        <v>0</v>
      </c>
      <c r="H649" s="336"/>
    </row>
    <row r="650" spans="1:8" ht="15" x14ac:dyDescent="0.2">
      <c r="A650" s="335">
        <v>618</v>
      </c>
      <c r="B650" s="313"/>
      <c r="C650" s="174"/>
      <c r="D650" s="356"/>
      <c r="E650" s="348"/>
      <c r="F650" s="355"/>
      <c r="G650" s="354">
        <f t="shared" si="10"/>
        <v>0</v>
      </c>
      <c r="H650" s="336"/>
    </row>
    <row r="651" spans="1:8" ht="15" x14ac:dyDescent="0.2">
      <c r="A651" s="335">
        <v>619</v>
      </c>
      <c r="B651" s="313"/>
      <c r="C651" s="174"/>
      <c r="D651" s="356"/>
      <c r="E651" s="348"/>
      <c r="F651" s="355"/>
      <c r="G651" s="354">
        <f t="shared" si="10"/>
        <v>0</v>
      </c>
      <c r="H651" s="336"/>
    </row>
    <row r="652" spans="1:8" ht="15" x14ac:dyDescent="0.2">
      <c r="A652" s="335">
        <v>620</v>
      </c>
      <c r="B652" s="313"/>
      <c r="C652" s="174"/>
      <c r="D652" s="356"/>
      <c r="E652" s="348"/>
      <c r="F652" s="355"/>
      <c r="G652" s="354">
        <f t="shared" si="10"/>
        <v>0</v>
      </c>
      <c r="H652" s="336"/>
    </row>
    <row r="653" spans="1:8" ht="15" x14ac:dyDescent="0.2">
      <c r="A653" s="335">
        <v>621</v>
      </c>
      <c r="B653" s="313"/>
      <c r="C653" s="174"/>
      <c r="D653" s="356"/>
      <c r="E653" s="348"/>
      <c r="F653" s="355"/>
      <c r="G653" s="354">
        <f t="shared" si="10"/>
        <v>0</v>
      </c>
      <c r="H653" s="336"/>
    </row>
    <row r="654" spans="1:8" ht="15" x14ac:dyDescent="0.2">
      <c r="A654" s="335">
        <v>622</v>
      </c>
      <c r="B654" s="313"/>
      <c r="C654" s="174"/>
      <c r="D654" s="356"/>
      <c r="E654" s="348"/>
      <c r="F654" s="355"/>
      <c r="G654" s="354">
        <f t="shared" si="10"/>
        <v>0</v>
      </c>
      <c r="H654" s="336"/>
    </row>
    <row r="655" spans="1:8" ht="15" x14ac:dyDescent="0.2">
      <c r="A655" s="335">
        <v>623</v>
      </c>
      <c r="B655" s="313"/>
      <c r="C655" s="174"/>
      <c r="D655" s="356"/>
      <c r="E655" s="348"/>
      <c r="F655" s="355"/>
      <c r="G655" s="354">
        <f t="shared" si="10"/>
        <v>0</v>
      </c>
      <c r="H655" s="336"/>
    </row>
    <row r="656" spans="1:8" ht="15" x14ac:dyDescent="0.2">
      <c r="A656" s="335">
        <v>624</v>
      </c>
      <c r="B656" s="313"/>
      <c r="C656" s="174"/>
      <c r="D656" s="356"/>
      <c r="E656" s="348"/>
      <c r="F656" s="355"/>
      <c r="G656" s="354">
        <f t="shared" si="10"/>
        <v>0</v>
      </c>
      <c r="H656" s="336"/>
    </row>
    <row r="657" spans="1:8" ht="15" x14ac:dyDescent="0.2">
      <c r="A657" s="335">
        <v>625</v>
      </c>
      <c r="B657" s="313"/>
      <c r="C657" s="174"/>
      <c r="D657" s="356"/>
      <c r="E657" s="348"/>
      <c r="F657" s="355"/>
      <c r="G657" s="354">
        <f t="shared" si="10"/>
        <v>0</v>
      </c>
      <c r="H657" s="336"/>
    </row>
    <row r="658" spans="1:8" ht="15" x14ac:dyDescent="0.2">
      <c r="A658" s="335">
        <v>626</v>
      </c>
      <c r="B658" s="313"/>
      <c r="C658" s="174"/>
      <c r="D658" s="356"/>
      <c r="E658" s="348"/>
      <c r="F658" s="355"/>
      <c r="G658" s="354">
        <f t="shared" si="10"/>
        <v>0</v>
      </c>
      <c r="H658" s="336"/>
    </row>
    <row r="659" spans="1:8" ht="15" x14ac:dyDescent="0.2">
      <c r="A659" s="335">
        <v>627</v>
      </c>
      <c r="B659" s="313"/>
      <c r="C659" s="174"/>
      <c r="D659" s="356"/>
      <c r="E659" s="348"/>
      <c r="F659" s="355"/>
      <c r="G659" s="354">
        <f t="shared" si="10"/>
        <v>0</v>
      </c>
      <c r="H659" s="336"/>
    </row>
    <row r="660" spans="1:8" ht="15" x14ac:dyDescent="0.2">
      <c r="A660" s="335">
        <v>628</v>
      </c>
      <c r="B660" s="313"/>
      <c r="C660" s="174"/>
      <c r="D660" s="356"/>
      <c r="E660" s="348"/>
      <c r="F660" s="355"/>
      <c r="G660" s="354">
        <f t="shared" si="10"/>
        <v>0</v>
      </c>
      <c r="H660" s="336"/>
    </row>
    <row r="661" spans="1:8" ht="15" x14ac:dyDescent="0.2">
      <c r="A661" s="335">
        <v>629</v>
      </c>
      <c r="B661" s="313"/>
      <c r="C661" s="174"/>
      <c r="D661" s="356"/>
      <c r="E661" s="348"/>
      <c r="F661" s="355"/>
      <c r="G661" s="354">
        <f t="shared" si="10"/>
        <v>0</v>
      </c>
      <c r="H661" s="336"/>
    </row>
    <row r="662" spans="1:8" ht="15" x14ac:dyDescent="0.2">
      <c r="A662" s="335">
        <v>630</v>
      </c>
      <c r="B662" s="313"/>
      <c r="C662" s="174"/>
      <c r="D662" s="356"/>
      <c r="E662" s="348"/>
      <c r="F662" s="355"/>
      <c r="G662" s="354">
        <f t="shared" si="10"/>
        <v>0</v>
      </c>
      <c r="H662" s="336"/>
    </row>
    <row r="663" spans="1:8" ht="15" x14ac:dyDescent="0.2">
      <c r="A663" s="335">
        <v>631</v>
      </c>
      <c r="B663" s="313"/>
      <c r="C663" s="174"/>
      <c r="D663" s="356"/>
      <c r="E663" s="348"/>
      <c r="F663" s="355"/>
      <c r="G663" s="354">
        <f t="shared" si="10"/>
        <v>0</v>
      </c>
      <c r="H663" s="336"/>
    </row>
    <row r="664" spans="1:8" ht="15" x14ac:dyDescent="0.2">
      <c r="A664" s="335">
        <v>632</v>
      </c>
      <c r="B664" s="313"/>
      <c r="C664" s="174"/>
      <c r="D664" s="356"/>
      <c r="E664" s="348"/>
      <c r="F664" s="355"/>
      <c r="G664" s="354">
        <f t="shared" si="10"/>
        <v>0</v>
      </c>
      <c r="H664" s="336"/>
    </row>
    <row r="665" spans="1:8" ht="15" x14ac:dyDescent="0.2">
      <c r="A665" s="335">
        <v>633</v>
      </c>
      <c r="B665" s="313"/>
      <c r="C665" s="174"/>
      <c r="D665" s="356"/>
      <c r="E665" s="348"/>
      <c r="F665" s="355"/>
      <c r="G665" s="354">
        <f t="shared" si="10"/>
        <v>0</v>
      </c>
      <c r="H665" s="336"/>
    </row>
    <row r="666" spans="1:8" ht="15" x14ac:dyDescent="0.2">
      <c r="A666" s="335">
        <v>634</v>
      </c>
      <c r="B666" s="313"/>
      <c r="C666" s="174"/>
      <c r="D666" s="356"/>
      <c r="E666" s="348"/>
      <c r="F666" s="355"/>
      <c r="G666" s="354">
        <f t="shared" si="10"/>
        <v>0</v>
      </c>
      <c r="H666" s="336"/>
    </row>
    <row r="667" spans="1:8" ht="15" x14ac:dyDescent="0.2">
      <c r="A667" s="335">
        <v>635</v>
      </c>
      <c r="B667" s="313"/>
      <c r="C667" s="174"/>
      <c r="D667" s="356"/>
      <c r="E667" s="348"/>
      <c r="F667" s="355"/>
      <c r="G667" s="354">
        <f t="shared" si="10"/>
        <v>0</v>
      </c>
      <c r="H667" s="336"/>
    </row>
    <row r="668" spans="1:8" ht="15" x14ac:dyDescent="0.2">
      <c r="A668" s="335">
        <v>636</v>
      </c>
      <c r="B668" s="313"/>
      <c r="C668" s="174"/>
      <c r="D668" s="356"/>
      <c r="E668" s="348"/>
      <c r="F668" s="355"/>
      <c r="G668" s="354">
        <f t="shared" si="10"/>
        <v>0</v>
      </c>
      <c r="H668" s="336"/>
    </row>
    <row r="669" spans="1:8" ht="15" x14ac:dyDescent="0.2">
      <c r="A669" s="335">
        <v>637</v>
      </c>
      <c r="B669" s="313"/>
      <c r="C669" s="174"/>
      <c r="D669" s="356"/>
      <c r="E669" s="348"/>
      <c r="F669" s="355"/>
      <c r="G669" s="354">
        <f t="shared" si="10"/>
        <v>0</v>
      </c>
      <c r="H669" s="336"/>
    </row>
    <row r="670" spans="1:8" ht="15" x14ac:dyDescent="0.2">
      <c r="A670" s="335">
        <v>638</v>
      </c>
      <c r="B670" s="313"/>
      <c r="C670" s="174"/>
      <c r="D670" s="356"/>
      <c r="E670" s="348"/>
      <c r="F670" s="355"/>
      <c r="G670" s="354">
        <f t="shared" si="10"/>
        <v>0</v>
      </c>
      <c r="H670" s="336"/>
    </row>
    <row r="671" spans="1:8" ht="15" x14ac:dyDescent="0.2">
      <c r="A671" s="335">
        <v>639</v>
      </c>
      <c r="B671" s="313"/>
      <c r="C671" s="174"/>
      <c r="D671" s="356"/>
      <c r="E671" s="348"/>
      <c r="F671" s="355"/>
      <c r="G671" s="354">
        <f t="shared" si="10"/>
        <v>0</v>
      </c>
      <c r="H671" s="336"/>
    </row>
    <row r="672" spans="1:8" ht="15" x14ac:dyDescent="0.2">
      <c r="A672" s="335">
        <v>640</v>
      </c>
      <c r="B672" s="313"/>
      <c r="C672" s="174"/>
      <c r="D672" s="356"/>
      <c r="E672" s="348"/>
      <c r="F672" s="355"/>
      <c r="G672" s="354">
        <f t="shared" si="10"/>
        <v>0</v>
      </c>
      <c r="H672" s="336"/>
    </row>
    <row r="673" spans="1:8" ht="15" x14ac:dyDescent="0.2">
      <c r="A673" s="335">
        <v>641</v>
      </c>
      <c r="B673" s="313"/>
      <c r="C673" s="174"/>
      <c r="D673" s="356"/>
      <c r="E673" s="348"/>
      <c r="F673" s="355"/>
      <c r="G673" s="354">
        <f t="shared" si="10"/>
        <v>0</v>
      </c>
      <c r="H673" s="336"/>
    </row>
    <row r="674" spans="1:8" ht="15" x14ac:dyDescent="0.2">
      <c r="A674" s="335">
        <v>642</v>
      </c>
      <c r="B674" s="313"/>
      <c r="C674" s="174"/>
      <c r="D674" s="356"/>
      <c r="E674" s="348"/>
      <c r="F674" s="355"/>
      <c r="G674" s="354">
        <f t="shared" ref="G674:G737" si="11">IF(AND(D674&lt;&gt;"",E674&lt;&gt;""),ROUND(ROUNDDOWN(F674,0)*1.5,2),0)</f>
        <v>0</v>
      </c>
      <c r="H674" s="336"/>
    </row>
    <row r="675" spans="1:8" ht="15" x14ac:dyDescent="0.2">
      <c r="A675" s="335">
        <v>643</v>
      </c>
      <c r="B675" s="313"/>
      <c r="C675" s="174"/>
      <c r="D675" s="356"/>
      <c r="E675" s="348"/>
      <c r="F675" s="355"/>
      <c r="G675" s="354">
        <f t="shared" si="11"/>
        <v>0</v>
      </c>
      <c r="H675" s="336"/>
    </row>
    <row r="676" spans="1:8" ht="15" x14ac:dyDescent="0.2">
      <c r="A676" s="335">
        <v>644</v>
      </c>
      <c r="B676" s="313"/>
      <c r="C676" s="174"/>
      <c r="D676" s="356"/>
      <c r="E676" s="348"/>
      <c r="F676" s="355"/>
      <c r="G676" s="354">
        <f t="shared" si="11"/>
        <v>0</v>
      </c>
      <c r="H676" s="336"/>
    </row>
    <row r="677" spans="1:8" ht="15" x14ac:dyDescent="0.2">
      <c r="A677" s="335">
        <v>645</v>
      </c>
      <c r="B677" s="313"/>
      <c r="C677" s="174"/>
      <c r="D677" s="356"/>
      <c r="E677" s="348"/>
      <c r="F677" s="355"/>
      <c r="G677" s="354">
        <f t="shared" si="11"/>
        <v>0</v>
      </c>
      <c r="H677" s="336"/>
    </row>
    <row r="678" spans="1:8" ht="15" x14ac:dyDescent="0.2">
      <c r="A678" s="335">
        <v>646</v>
      </c>
      <c r="B678" s="313"/>
      <c r="C678" s="174"/>
      <c r="D678" s="356"/>
      <c r="E678" s="348"/>
      <c r="F678" s="355"/>
      <c r="G678" s="354">
        <f t="shared" si="11"/>
        <v>0</v>
      </c>
      <c r="H678" s="336"/>
    </row>
    <row r="679" spans="1:8" ht="15" x14ac:dyDescent="0.2">
      <c r="A679" s="335">
        <v>647</v>
      </c>
      <c r="B679" s="313"/>
      <c r="C679" s="174"/>
      <c r="D679" s="356"/>
      <c r="E679" s="348"/>
      <c r="F679" s="355"/>
      <c r="G679" s="354">
        <f t="shared" si="11"/>
        <v>0</v>
      </c>
      <c r="H679" s="336"/>
    </row>
    <row r="680" spans="1:8" ht="15" x14ac:dyDescent="0.2">
      <c r="A680" s="335">
        <v>648</v>
      </c>
      <c r="B680" s="313"/>
      <c r="C680" s="174"/>
      <c r="D680" s="356"/>
      <c r="E680" s="348"/>
      <c r="F680" s="355"/>
      <c r="G680" s="354">
        <f t="shared" si="11"/>
        <v>0</v>
      </c>
      <c r="H680" s="336"/>
    </row>
    <row r="681" spans="1:8" ht="15" x14ac:dyDescent="0.2">
      <c r="A681" s="335">
        <v>649</v>
      </c>
      <c r="B681" s="313"/>
      <c r="C681" s="174"/>
      <c r="D681" s="356"/>
      <c r="E681" s="348"/>
      <c r="F681" s="355"/>
      <c r="G681" s="354">
        <f t="shared" si="11"/>
        <v>0</v>
      </c>
      <c r="H681" s="336"/>
    </row>
    <row r="682" spans="1:8" ht="15" x14ac:dyDescent="0.2">
      <c r="A682" s="335">
        <v>650</v>
      </c>
      <c r="B682" s="313"/>
      <c r="C682" s="174"/>
      <c r="D682" s="356"/>
      <c r="E682" s="348"/>
      <c r="F682" s="355"/>
      <c r="G682" s="354">
        <f t="shared" si="11"/>
        <v>0</v>
      </c>
      <c r="H682" s="336"/>
    </row>
    <row r="683" spans="1:8" ht="15" x14ac:dyDescent="0.2">
      <c r="A683" s="335">
        <v>651</v>
      </c>
      <c r="B683" s="313"/>
      <c r="C683" s="174"/>
      <c r="D683" s="356"/>
      <c r="E683" s="348"/>
      <c r="F683" s="355"/>
      <c r="G683" s="354">
        <f t="shared" si="11"/>
        <v>0</v>
      </c>
      <c r="H683" s="336"/>
    </row>
    <row r="684" spans="1:8" ht="15" x14ac:dyDescent="0.2">
      <c r="A684" s="335">
        <v>652</v>
      </c>
      <c r="B684" s="313"/>
      <c r="C684" s="174"/>
      <c r="D684" s="356"/>
      <c r="E684" s="348"/>
      <c r="F684" s="355"/>
      <c r="G684" s="354">
        <f t="shared" si="11"/>
        <v>0</v>
      </c>
      <c r="H684" s="336"/>
    </row>
    <row r="685" spans="1:8" ht="15" x14ac:dyDescent="0.2">
      <c r="A685" s="335">
        <v>653</v>
      </c>
      <c r="B685" s="313"/>
      <c r="C685" s="174"/>
      <c r="D685" s="356"/>
      <c r="E685" s="348"/>
      <c r="F685" s="355"/>
      <c r="G685" s="354">
        <f t="shared" si="11"/>
        <v>0</v>
      </c>
      <c r="H685" s="336"/>
    </row>
    <row r="686" spans="1:8" ht="15" x14ac:dyDescent="0.2">
      <c r="A686" s="335">
        <v>654</v>
      </c>
      <c r="B686" s="313"/>
      <c r="C686" s="174"/>
      <c r="D686" s="356"/>
      <c r="E686" s="348"/>
      <c r="F686" s="355"/>
      <c r="G686" s="354">
        <f t="shared" si="11"/>
        <v>0</v>
      </c>
      <c r="H686" s="336"/>
    </row>
    <row r="687" spans="1:8" ht="15" x14ac:dyDescent="0.2">
      <c r="A687" s="335">
        <v>655</v>
      </c>
      <c r="B687" s="313"/>
      <c r="C687" s="174"/>
      <c r="D687" s="356"/>
      <c r="E687" s="348"/>
      <c r="F687" s="355"/>
      <c r="G687" s="354">
        <f t="shared" si="11"/>
        <v>0</v>
      </c>
      <c r="H687" s="336"/>
    </row>
    <row r="688" spans="1:8" ht="15" x14ac:dyDescent="0.2">
      <c r="A688" s="335">
        <v>656</v>
      </c>
      <c r="B688" s="313"/>
      <c r="C688" s="174"/>
      <c r="D688" s="356"/>
      <c r="E688" s="348"/>
      <c r="F688" s="355"/>
      <c r="G688" s="354">
        <f t="shared" si="11"/>
        <v>0</v>
      </c>
      <c r="H688" s="336"/>
    </row>
    <row r="689" spans="1:8" ht="15" x14ac:dyDescent="0.2">
      <c r="A689" s="335">
        <v>657</v>
      </c>
      <c r="B689" s="313"/>
      <c r="C689" s="174"/>
      <c r="D689" s="356"/>
      <c r="E689" s="348"/>
      <c r="F689" s="355"/>
      <c r="G689" s="354">
        <f t="shared" si="11"/>
        <v>0</v>
      </c>
      <c r="H689" s="336"/>
    </row>
    <row r="690" spans="1:8" ht="15" x14ac:dyDescent="0.2">
      <c r="A690" s="335">
        <v>658</v>
      </c>
      <c r="B690" s="313"/>
      <c r="C690" s="174"/>
      <c r="D690" s="356"/>
      <c r="E690" s="348"/>
      <c r="F690" s="355"/>
      <c r="G690" s="354">
        <f t="shared" si="11"/>
        <v>0</v>
      </c>
      <c r="H690" s="336"/>
    </row>
    <row r="691" spans="1:8" ht="15" x14ac:dyDescent="0.2">
      <c r="A691" s="335">
        <v>659</v>
      </c>
      <c r="B691" s="313"/>
      <c r="C691" s="174"/>
      <c r="D691" s="356"/>
      <c r="E691" s="348"/>
      <c r="F691" s="355"/>
      <c r="G691" s="354">
        <f t="shared" si="11"/>
        <v>0</v>
      </c>
      <c r="H691" s="336"/>
    </row>
    <row r="692" spans="1:8" ht="15" x14ac:dyDescent="0.2">
      <c r="A692" s="335">
        <v>660</v>
      </c>
      <c r="B692" s="313"/>
      <c r="C692" s="174"/>
      <c r="D692" s="356"/>
      <c r="E692" s="348"/>
      <c r="F692" s="355"/>
      <c r="G692" s="354">
        <f t="shared" si="11"/>
        <v>0</v>
      </c>
      <c r="H692" s="336"/>
    </row>
    <row r="693" spans="1:8" ht="15" x14ac:dyDescent="0.2">
      <c r="A693" s="335">
        <v>661</v>
      </c>
      <c r="B693" s="313"/>
      <c r="C693" s="174"/>
      <c r="D693" s="356"/>
      <c r="E693" s="348"/>
      <c r="F693" s="355"/>
      <c r="G693" s="354">
        <f t="shared" si="11"/>
        <v>0</v>
      </c>
      <c r="H693" s="336"/>
    </row>
    <row r="694" spans="1:8" ht="15" x14ac:dyDescent="0.2">
      <c r="A694" s="335">
        <v>662</v>
      </c>
      <c r="B694" s="313"/>
      <c r="C694" s="174"/>
      <c r="D694" s="356"/>
      <c r="E694" s="348"/>
      <c r="F694" s="355"/>
      <c r="G694" s="354">
        <f t="shared" si="11"/>
        <v>0</v>
      </c>
      <c r="H694" s="336"/>
    </row>
    <row r="695" spans="1:8" ht="15" x14ac:dyDescent="0.2">
      <c r="A695" s="335">
        <v>663</v>
      </c>
      <c r="B695" s="313"/>
      <c r="C695" s="174"/>
      <c r="D695" s="356"/>
      <c r="E695" s="348"/>
      <c r="F695" s="355"/>
      <c r="G695" s="354">
        <f t="shared" si="11"/>
        <v>0</v>
      </c>
      <c r="H695" s="336"/>
    </row>
    <row r="696" spans="1:8" ht="15" x14ac:dyDescent="0.2">
      <c r="A696" s="335">
        <v>664</v>
      </c>
      <c r="B696" s="313"/>
      <c r="C696" s="174"/>
      <c r="D696" s="356"/>
      <c r="E696" s="348"/>
      <c r="F696" s="355"/>
      <c r="G696" s="354">
        <f t="shared" si="11"/>
        <v>0</v>
      </c>
      <c r="H696" s="336"/>
    </row>
    <row r="697" spans="1:8" ht="15" x14ac:dyDescent="0.2">
      <c r="A697" s="335">
        <v>665</v>
      </c>
      <c r="B697" s="313"/>
      <c r="C697" s="174"/>
      <c r="D697" s="356"/>
      <c r="E697" s="348"/>
      <c r="F697" s="355"/>
      <c r="G697" s="354">
        <f t="shared" si="11"/>
        <v>0</v>
      </c>
      <c r="H697" s="336"/>
    </row>
    <row r="698" spans="1:8" ht="15" x14ac:dyDescent="0.2">
      <c r="A698" s="335">
        <v>666</v>
      </c>
      <c r="B698" s="313"/>
      <c r="C698" s="174"/>
      <c r="D698" s="356"/>
      <c r="E698" s="348"/>
      <c r="F698" s="355"/>
      <c r="G698" s="354">
        <f t="shared" si="11"/>
        <v>0</v>
      </c>
      <c r="H698" s="336"/>
    </row>
    <row r="699" spans="1:8" ht="15" x14ac:dyDescent="0.2">
      <c r="A699" s="335">
        <v>667</v>
      </c>
      <c r="B699" s="313"/>
      <c r="C699" s="174"/>
      <c r="D699" s="356"/>
      <c r="E699" s="348"/>
      <c r="F699" s="355"/>
      <c r="G699" s="354">
        <f t="shared" si="11"/>
        <v>0</v>
      </c>
      <c r="H699" s="336"/>
    </row>
    <row r="700" spans="1:8" ht="15" x14ac:dyDescent="0.2">
      <c r="A700" s="335">
        <v>668</v>
      </c>
      <c r="B700" s="313"/>
      <c r="C700" s="174"/>
      <c r="D700" s="356"/>
      <c r="E700" s="348"/>
      <c r="F700" s="355"/>
      <c r="G700" s="354">
        <f t="shared" si="11"/>
        <v>0</v>
      </c>
      <c r="H700" s="336"/>
    </row>
    <row r="701" spans="1:8" ht="15" x14ac:dyDescent="0.2">
      <c r="A701" s="335">
        <v>669</v>
      </c>
      <c r="B701" s="313"/>
      <c r="C701" s="174"/>
      <c r="D701" s="356"/>
      <c r="E701" s="348"/>
      <c r="F701" s="355"/>
      <c r="G701" s="354">
        <f t="shared" si="11"/>
        <v>0</v>
      </c>
      <c r="H701" s="336"/>
    </row>
    <row r="702" spans="1:8" ht="15" x14ac:dyDescent="0.2">
      <c r="A702" s="335">
        <v>670</v>
      </c>
      <c r="B702" s="313"/>
      <c r="C702" s="174"/>
      <c r="D702" s="356"/>
      <c r="E702" s="348"/>
      <c r="F702" s="355"/>
      <c r="G702" s="354">
        <f t="shared" si="11"/>
        <v>0</v>
      </c>
      <c r="H702" s="336"/>
    </row>
    <row r="703" spans="1:8" ht="15" x14ac:dyDescent="0.2">
      <c r="A703" s="335">
        <v>671</v>
      </c>
      <c r="B703" s="313"/>
      <c r="C703" s="174"/>
      <c r="D703" s="356"/>
      <c r="E703" s="348"/>
      <c r="F703" s="355"/>
      <c r="G703" s="354">
        <f t="shared" si="11"/>
        <v>0</v>
      </c>
      <c r="H703" s="336"/>
    </row>
    <row r="704" spans="1:8" ht="15" x14ac:dyDescent="0.2">
      <c r="A704" s="335">
        <v>672</v>
      </c>
      <c r="B704" s="313"/>
      <c r="C704" s="174"/>
      <c r="D704" s="356"/>
      <c r="E704" s="348"/>
      <c r="F704" s="355"/>
      <c r="G704" s="354">
        <f t="shared" si="11"/>
        <v>0</v>
      </c>
      <c r="H704" s="336"/>
    </row>
    <row r="705" spans="1:8" ht="15" x14ac:dyDescent="0.2">
      <c r="A705" s="335">
        <v>673</v>
      </c>
      <c r="B705" s="313"/>
      <c r="C705" s="174"/>
      <c r="D705" s="356"/>
      <c r="E705" s="348"/>
      <c r="F705" s="355"/>
      <c r="G705" s="354">
        <f t="shared" si="11"/>
        <v>0</v>
      </c>
      <c r="H705" s="336"/>
    </row>
    <row r="706" spans="1:8" ht="15" x14ac:dyDescent="0.2">
      <c r="A706" s="335">
        <v>674</v>
      </c>
      <c r="B706" s="313"/>
      <c r="C706" s="174"/>
      <c r="D706" s="356"/>
      <c r="E706" s="348"/>
      <c r="F706" s="355"/>
      <c r="G706" s="354">
        <f t="shared" si="11"/>
        <v>0</v>
      </c>
      <c r="H706" s="336"/>
    </row>
    <row r="707" spans="1:8" ht="15" x14ac:dyDescent="0.2">
      <c r="A707" s="335">
        <v>675</v>
      </c>
      <c r="B707" s="313"/>
      <c r="C707" s="174"/>
      <c r="D707" s="356"/>
      <c r="E707" s="348"/>
      <c r="F707" s="355"/>
      <c r="G707" s="354">
        <f t="shared" si="11"/>
        <v>0</v>
      </c>
      <c r="H707" s="336"/>
    </row>
    <row r="708" spans="1:8" ht="15" x14ac:dyDescent="0.2">
      <c r="A708" s="335">
        <v>676</v>
      </c>
      <c r="B708" s="313"/>
      <c r="C708" s="174"/>
      <c r="D708" s="356"/>
      <c r="E708" s="348"/>
      <c r="F708" s="355"/>
      <c r="G708" s="354">
        <f t="shared" si="11"/>
        <v>0</v>
      </c>
      <c r="H708" s="336"/>
    </row>
    <row r="709" spans="1:8" ht="15" x14ac:dyDescent="0.2">
      <c r="A709" s="335">
        <v>677</v>
      </c>
      <c r="B709" s="313"/>
      <c r="C709" s="174"/>
      <c r="D709" s="356"/>
      <c r="E709" s="348"/>
      <c r="F709" s="355"/>
      <c r="G709" s="354">
        <f t="shared" si="11"/>
        <v>0</v>
      </c>
      <c r="H709" s="336"/>
    </row>
    <row r="710" spans="1:8" ht="15" x14ac:dyDescent="0.2">
      <c r="A710" s="335">
        <v>678</v>
      </c>
      <c r="B710" s="313"/>
      <c r="C710" s="174"/>
      <c r="D710" s="356"/>
      <c r="E710" s="348"/>
      <c r="F710" s="355"/>
      <c r="G710" s="354">
        <f t="shared" si="11"/>
        <v>0</v>
      </c>
      <c r="H710" s="336"/>
    </row>
    <row r="711" spans="1:8" ht="15" x14ac:dyDescent="0.2">
      <c r="A711" s="335">
        <v>679</v>
      </c>
      <c r="B711" s="313"/>
      <c r="C711" s="174"/>
      <c r="D711" s="356"/>
      <c r="E711" s="348"/>
      <c r="F711" s="355"/>
      <c r="G711" s="354">
        <f t="shared" si="11"/>
        <v>0</v>
      </c>
      <c r="H711" s="336"/>
    </row>
    <row r="712" spans="1:8" ht="15" x14ac:dyDescent="0.2">
      <c r="A712" s="335">
        <v>680</v>
      </c>
      <c r="B712" s="313"/>
      <c r="C712" s="174"/>
      <c r="D712" s="356"/>
      <c r="E712" s="348"/>
      <c r="F712" s="355"/>
      <c r="G712" s="354">
        <f t="shared" si="11"/>
        <v>0</v>
      </c>
      <c r="H712" s="336"/>
    </row>
    <row r="713" spans="1:8" ht="15" x14ac:dyDescent="0.2">
      <c r="A713" s="335">
        <v>681</v>
      </c>
      <c r="B713" s="313"/>
      <c r="C713" s="174"/>
      <c r="D713" s="356"/>
      <c r="E713" s="348"/>
      <c r="F713" s="355"/>
      <c r="G713" s="354">
        <f t="shared" si="11"/>
        <v>0</v>
      </c>
      <c r="H713" s="336"/>
    </row>
    <row r="714" spans="1:8" ht="15" x14ac:dyDescent="0.2">
      <c r="A714" s="335">
        <v>682</v>
      </c>
      <c r="B714" s="313"/>
      <c r="C714" s="174"/>
      <c r="D714" s="356"/>
      <c r="E714" s="348"/>
      <c r="F714" s="355"/>
      <c r="G714" s="354">
        <f t="shared" si="11"/>
        <v>0</v>
      </c>
      <c r="H714" s="336"/>
    </row>
    <row r="715" spans="1:8" ht="15" x14ac:dyDescent="0.2">
      <c r="A715" s="335">
        <v>683</v>
      </c>
      <c r="B715" s="313"/>
      <c r="C715" s="174"/>
      <c r="D715" s="356"/>
      <c r="E715" s="348"/>
      <c r="F715" s="355"/>
      <c r="G715" s="354">
        <f t="shared" si="11"/>
        <v>0</v>
      </c>
      <c r="H715" s="336"/>
    </row>
    <row r="716" spans="1:8" ht="15" x14ac:dyDescent="0.2">
      <c r="A716" s="335">
        <v>684</v>
      </c>
      <c r="B716" s="313"/>
      <c r="C716" s="174"/>
      <c r="D716" s="356"/>
      <c r="E716" s="348"/>
      <c r="F716" s="355"/>
      <c r="G716" s="354">
        <f t="shared" si="11"/>
        <v>0</v>
      </c>
      <c r="H716" s="336"/>
    </row>
    <row r="717" spans="1:8" ht="15" x14ac:dyDescent="0.2">
      <c r="A717" s="335">
        <v>685</v>
      </c>
      <c r="B717" s="313"/>
      <c r="C717" s="174"/>
      <c r="D717" s="356"/>
      <c r="E717" s="348"/>
      <c r="F717" s="355"/>
      <c r="G717" s="354">
        <f t="shared" si="11"/>
        <v>0</v>
      </c>
      <c r="H717" s="336"/>
    </row>
    <row r="718" spans="1:8" ht="15" x14ac:dyDescent="0.2">
      <c r="A718" s="335">
        <v>686</v>
      </c>
      <c r="B718" s="313"/>
      <c r="C718" s="174"/>
      <c r="D718" s="356"/>
      <c r="E718" s="348"/>
      <c r="F718" s="355"/>
      <c r="G718" s="354">
        <f t="shared" si="11"/>
        <v>0</v>
      </c>
      <c r="H718" s="336"/>
    </row>
    <row r="719" spans="1:8" ht="15" x14ac:dyDescent="0.2">
      <c r="A719" s="335">
        <v>687</v>
      </c>
      <c r="B719" s="313"/>
      <c r="C719" s="174"/>
      <c r="D719" s="356"/>
      <c r="E719" s="348"/>
      <c r="F719" s="355"/>
      <c r="G719" s="354">
        <f t="shared" si="11"/>
        <v>0</v>
      </c>
      <c r="H719" s="336"/>
    </row>
    <row r="720" spans="1:8" ht="15" x14ac:dyDescent="0.2">
      <c r="A720" s="335">
        <v>688</v>
      </c>
      <c r="B720" s="313"/>
      <c r="C720" s="174"/>
      <c r="D720" s="356"/>
      <c r="E720" s="348"/>
      <c r="F720" s="355"/>
      <c r="G720" s="354">
        <f t="shared" si="11"/>
        <v>0</v>
      </c>
      <c r="H720" s="336"/>
    </row>
    <row r="721" spans="1:8" ht="15" x14ac:dyDescent="0.2">
      <c r="A721" s="335">
        <v>689</v>
      </c>
      <c r="B721" s="313"/>
      <c r="C721" s="174"/>
      <c r="D721" s="356"/>
      <c r="E721" s="348"/>
      <c r="F721" s="355"/>
      <c r="G721" s="354">
        <f t="shared" si="11"/>
        <v>0</v>
      </c>
      <c r="H721" s="336"/>
    </row>
    <row r="722" spans="1:8" ht="15" x14ac:dyDescent="0.2">
      <c r="A722" s="335">
        <v>690</v>
      </c>
      <c r="B722" s="313"/>
      <c r="C722" s="174"/>
      <c r="D722" s="356"/>
      <c r="E722" s="348"/>
      <c r="F722" s="355"/>
      <c r="G722" s="354">
        <f t="shared" si="11"/>
        <v>0</v>
      </c>
      <c r="H722" s="336"/>
    </row>
    <row r="723" spans="1:8" ht="15" x14ac:dyDescent="0.2">
      <c r="A723" s="335">
        <v>691</v>
      </c>
      <c r="B723" s="313"/>
      <c r="C723" s="174"/>
      <c r="D723" s="356"/>
      <c r="E723" s="348"/>
      <c r="F723" s="355"/>
      <c r="G723" s="354">
        <f t="shared" si="11"/>
        <v>0</v>
      </c>
      <c r="H723" s="336"/>
    </row>
    <row r="724" spans="1:8" ht="15" x14ac:dyDescent="0.2">
      <c r="A724" s="335">
        <v>692</v>
      </c>
      <c r="B724" s="313"/>
      <c r="C724" s="174"/>
      <c r="D724" s="356"/>
      <c r="E724" s="348"/>
      <c r="F724" s="355"/>
      <c r="G724" s="354">
        <f t="shared" si="11"/>
        <v>0</v>
      </c>
      <c r="H724" s="336"/>
    </row>
    <row r="725" spans="1:8" ht="15" x14ac:dyDescent="0.2">
      <c r="A725" s="335">
        <v>693</v>
      </c>
      <c r="B725" s="313"/>
      <c r="C725" s="174"/>
      <c r="D725" s="356"/>
      <c r="E725" s="348"/>
      <c r="F725" s="355"/>
      <c r="G725" s="354">
        <f t="shared" si="11"/>
        <v>0</v>
      </c>
      <c r="H725" s="336"/>
    </row>
    <row r="726" spans="1:8" ht="15" x14ac:dyDescent="0.2">
      <c r="A726" s="335">
        <v>694</v>
      </c>
      <c r="B726" s="313"/>
      <c r="C726" s="174"/>
      <c r="D726" s="356"/>
      <c r="E726" s="348"/>
      <c r="F726" s="355"/>
      <c r="G726" s="354">
        <f t="shared" si="11"/>
        <v>0</v>
      </c>
      <c r="H726" s="336"/>
    </row>
    <row r="727" spans="1:8" ht="15" x14ac:dyDescent="0.2">
      <c r="A727" s="335">
        <v>695</v>
      </c>
      <c r="B727" s="313"/>
      <c r="C727" s="174"/>
      <c r="D727" s="356"/>
      <c r="E727" s="348"/>
      <c r="F727" s="355"/>
      <c r="G727" s="354">
        <f t="shared" si="11"/>
        <v>0</v>
      </c>
      <c r="H727" s="336"/>
    </row>
    <row r="728" spans="1:8" ht="15" x14ac:dyDescent="0.2">
      <c r="A728" s="335">
        <v>696</v>
      </c>
      <c r="B728" s="313"/>
      <c r="C728" s="174"/>
      <c r="D728" s="356"/>
      <c r="E728" s="348"/>
      <c r="F728" s="355"/>
      <c r="G728" s="354">
        <f t="shared" si="11"/>
        <v>0</v>
      </c>
      <c r="H728" s="336"/>
    </row>
    <row r="729" spans="1:8" ht="15" x14ac:dyDescent="0.2">
      <c r="A729" s="335">
        <v>697</v>
      </c>
      <c r="B729" s="313"/>
      <c r="C729" s="174"/>
      <c r="D729" s="356"/>
      <c r="E729" s="348"/>
      <c r="F729" s="355"/>
      <c r="G729" s="354">
        <f t="shared" si="11"/>
        <v>0</v>
      </c>
      <c r="H729" s="336"/>
    </row>
    <row r="730" spans="1:8" ht="15" x14ac:dyDescent="0.2">
      <c r="A730" s="335">
        <v>698</v>
      </c>
      <c r="B730" s="313"/>
      <c r="C730" s="174"/>
      <c r="D730" s="356"/>
      <c r="E730" s="348"/>
      <c r="F730" s="355"/>
      <c r="G730" s="354">
        <f t="shared" si="11"/>
        <v>0</v>
      </c>
      <c r="H730" s="336"/>
    </row>
    <row r="731" spans="1:8" ht="15" x14ac:dyDescent="0.2">
      <c r="A731" s="335">
        <v>699</v>
      </c>
      <c r="B731" s="313"/>
      <c r="C731" s="174"/>
      <c r="D731" s="356"/>
      <c r="E731" s="348"/>
      <c r="F731" s="355"/>
      <c r="G731" s="354">
        <f t="shared" si="11"/>
        <v>0</v>
      </c>
      <c r="H731" s="336"/>
    </row>
    <row r="732" spans="1:8" ht="15" x14ac:dyDescent="0.2">
      <c r="A732" s="335">
        <v>700</v>
      </c>
      <c r="B732" s="313"/>
      <c r="C732" s="174"/>
      <c r="D732" s="356"/>
      <c r="E732" s="348"/>
      <c r="F732" s="355"/>
      <c r="G732" s="354">
        <f t="shared" si="11"/>
        <v>0</v>
      </c>
      <c r="H732" s="336"/>
    </row>
    <row r="733" spans="1:8" ht="15" x14ac:dyDescent="0.2">
      <c r="A733" s="335">
        <v>701</v>
      </c>
      <c r="B733" s="313"/>
      <c r="C733" s="174"/>
      <c r="D733" s="356"/>
      <c r="E733" s="348"/>
      <c r="F733" s="355"/>
      <c r="G733" s="354">
        <f t="shared" si="11"/>
        <v>0</v>
      </c>
      <c r="H733" s="336"/>
    </row>
    <row r="734" spans="1:8" ht="15" x14ac:dyDescent="0.2">
      <c r="A734" s="335">
        <v>702</v>
      </c>
      <c r="B734" s="313"/>
      <c r="C734" s="174"/>
      <c r="D734" s="356"/>
      <c r="E734" s="348"/>
      <c r="F734" s="355"/>
      <c r="G734" s="354">
        <f t="shared" si="11"/>
        <v>0</v>
      </c>
      <c r="H734" s="336"/>
    </row>
    <row r="735" spans="1:8" ht="15" x14ac:dyDescent="0.2">
      <c r="A735" s="335">
        <v>703</v>
      </c>
      <c r="B735" s="313"/>
      <c r="C735" s="174"/>
      <c r="D735" s="356"/>
      <c r="E735" s="348"/>
      <c r="F735" s="355"/>
      <c r="G735" s="354">
        <f t="shared" si="11"/>
        <v>0</v>
      </c>
      <c r="H735" s="336"/>
    </row>
    <row r="736" spans="1:8" ht="15" x14ac:dyDescent="0.2">
      <c r="A736" s="335">
        <v>704</v>
      </c>
      <c r="B736" s="313"/>
      <c r="C736" s="174"/>
      <c r="D736" s="356"/>
      <c r="E736" s="348"/>
      <c r="F736" s="355"/>
      <c r="G736" s="354">
        <f t="shared" si="11"/>
        <v>0</v>
      </c>
      <c r="H736" s="336"/>
    </row>
    <row r="737" spans="1:8" ht="15" x14ac:dyDescent="0.2">
      <c r="A737" s="335">
        <v>705</v>
      </c>
      <c r="B737" s="313"/>
      <c r="C737" s="174"/>
      <c r="D737" s="356"/>
      <c r="E737" s="348"/>
      <c r="F737" s="355"/>
      <c r="G737" s="354">
        <f t="shared" si="11"/>
        <v>0</v>
      </c>
      <c r="H737" s="336"/>
    </row>
    <row r="738" spans="1:8" ht="15" x14ac:dyDescent="0.2">
      <c r="A738" s="335">
        <v>706</v>
      </c>
      <c r="B738" s="313"/>
      <c r="C738" s="174"/>
      <c r="D738" s="356"/>
      <c r="E738" s="348"/>
      <c r="F738" s="355"/>
      <c r="G738" s="354">
        <f t="shared" ref="G738:G801" si="12">IF(AND(D738&lt;&gt;"",E738&lt;&gt;""),ROUND(ROUNDDOWN(F738,0)*1.5,2),0)</f>
        <v>0</v>
      </c>
      <c r="H738" s="336"/>
    </row>
    <row r="739" spans="1:8" ht="15" x14ac:dyDescent="0.2">
      <c r="A739" s="335">
        <v>707</v>
      </c>
      <c r="B739" s="313"/>
      <c r="C739" s="174"/>
      <c r="D739" s="356"/>
      <c r="E739" s="348"/>
      <c r="F739" s="355"/>
      <c r="G739" s="354">
        <f t="shared" si="12"/>
        <v>0</v>
      </c>
      <c r="H739" s="336"/>
    </row>
    <row r="740" spans="1:8" ht="15" x14ac:dyDescent="0.2">
      <c r="A740" s="335">
        <v>708</v>
      </c>
      <c r="B740" s="313"/>
      <c r="C740" s="174"/>
      <c r="D740" s="356"/>
      <c r="E740" s="348"/>
      <c r="F740" s="355"/>
      <c r="G740" s="354">
        <f t="shared" si="12"/>
        <v>0</v>
      </c>
      <c r="H740" s="336"/>
    </row>
    <row r="741" spans="1:8" ht="15" x14ac:dyDescent="0.2">
      <c r="A741" s="335">
        <v>709</v>
      </c>
      <c r="B741" s="313"/>
      <c r="C741" s="174"/>
      <c r="D741" s="356"/>
      <c r="E741" s="348"/>
      <c r="F741" s="355"/>
      <c r="G741" s="354">
        <f t="shared" si="12"/>
        <v>0</v>
      </c>
      <c r="H741" s="336"/>
    </row>
    <row r="742" spans="1:8" ht="15" x14ac:dyDescent="0.2">
      <c r="A742" s="335">
        <v>710</v>
      </c>
      <c r="B742" s="313"/>
      <c r="C742" s="174"/>
      <c r="D742" s="356"/>
      <c r="E742" s="348"/>
      <c r="F742" s="355"/>
      <c r="G742" s="354">
        <f t="shared" si="12"/>
        <v>0</v>
      </c>
      <c r="H742" s="336"/>
    </row>
    <row r="743" spans="1:8" ht="15" x14ac:dyDescent="0.2">
      <c r="A743" s="335">
        <v>711</v>
      </c>
      <c r="B743" s="313"/>
      <c r="C743" s="174"/>
      <c r="D743" s="356"/>
      <c r="E743" s="348"/>
      <c r="F743" s="355"/>
      <c r="G743" s="354">
        <f t="shared" si="12"/>
        <v>0</v>
      </c>
      <c r="H743" s="336"/>
    </row>
    <row r="744" spans="1:8" ht="15" x14ac:dyDescent="0.2">
      <c r="A744" s="335">
        <v>712</v>
      </c>
      <c r="B744" s="313"/>
      <c r="C744" s="174"/>
      <c r="D744" s="356"/>
      <c r="E744" s="348"/>
      <c r="F744" s="355"/>
      <c r="G744" s="354">
        <f t="shared" si="12"/>
        <v>0</v>
      </c>
      <c r="H744" s="336"/>
    </row>
    <row r="745" spans="1:8" ht="15" x14ac:dyDescent="0.2">
      <c r="A745" s="335">
        <v>713</v>
      </c>
      <c r="B745" s="313"/>
      <c r="C745" s="174"/>
      <c r="D745" s="356"/>
      <c r="E745" s="348"/>
      <c r="F745" s="355"/>
      <c r="G745" s="354">
        <f t="shared" si="12"/>
        <v>0</v>
      </c>
      <c r="H745" s="336"/>
    </row>
    <row r="746" spans="1:8" ht="15" x14ac:dyDescent="0.2">
      <c r="A746" s="335">
        <v>714</v>
      </c>
      <c r="B746" s="313"/>
      <c r="C746" s="174"/>
      <c r="D746" s="356"/>
      <c r="E746" s="348"/>
      <c r="F746" s="355"/>
      <c r="G746" s="354">
        <f t="shared" si="12"/>
        <v>0</v>
      </c>
      <c r="H746" s="336"/>
    </row>
    <row r="747" spans="1:8" ht="15" x14ac:dyDescent="0.2">
      <c r="A747" s="335">
        <v>715</v>
      </c>
      <c r="B747" s="313"/>
      <c r="C747" s="174"/>
      <c r="D747" s="356"/>
      <c r="E747" s="348"/>
      <c r="F747" s="355"/>
      <c r="G747" s="354">
        <f t="shared" si="12"/>
        <v>0</v>
      </c>
      <c r="H747" s="336"/>
    </row>
    <row r="748" spans="1:8" ht="15" x14ac:dyDescent="0.2">
      <c r="A748" s="335">
        <v>716</v>
      </c>
      <c r="B748" s="313"/>
      <c r="C748" s="174"/>
      <c r="D748" s="356"/>
      <c r="E748" s="348"/>
      <c r="F748" s="355"/>
      <c r="G748" s="354">
        <f t="shared" si="12"/>
        <v>0</v>
      </c>
      <c r="H748" s="336"/>
    </row>
    <row r="749" spans="1:8" ht="15" x14ac:dyDescent="0.2">
      <c r="A749" s="335">
        <v>717</v>
      </c>
      <c r="B749" s="313"/>
      <c r="C749" s="174"/>
      <c r="D749" s="356"/>
      <c r="E749" s="348"/>
      <c r="F749" s="355"/>
      <c r="G749" s="354">
        <f t="shared" si="12"/>
        <v>0</v>
      </c>
      <c r="H749" s="336"/>
    </row>
    <row r="750" spans="1:8" ht="15" x14ac:dyDescent="0.2">
      <c r="A750" s="335">
        <v>718</v>
      </c>
      <c r="B750" s="313"/>
      <c r="C750" s="174"/>
      <c r="D750" s="356"/>
      <c r="E750" s="348"/>
      <c r="F750" s="355"/>
      <c r="G750" s="354">
        <f t="shared" si="12"/>
        <v>0</v>
      </c>
      <c r="H750" s="336"/>
    </row>
    <row r="751" spans="1:8" ht="15" x14ac:dyDescent="0.2">
      <c r="A751" s="335">
        <v>719</v>
      </c>
      <c r="B751" s="313"/>
      <c r="C751" s="174"/>
      <c r="D751" s="356"/>
      <c r="E751" s="348"/>
      <c r="F751" s="355"/>
      <c r="G751" s="354">
        <f t="shared" si="12"/>
        <v>0</v>
      </c>
      <c r="H751" s="336"/>
    </row>
    <row r="752" spans="1:8" ht="15" x14ac:dyDescent="0.2">
      <c r="A752" s="335">
        <v>720</v>
      </c>
      <c r="B752" s="313"/>
      <c r="C752" s="174"/>
      <c r="D752" s="356"/>
      <c r="E752" s="348"/>
      <c r="F752" s="355"/>
      <c r="G752" s="354">
        <f t="shared" si="12"/>
        <v>0</v>
      </c>
      <c r="H752" s="336"/>
    </row>
    <row r="753" spans="1:8" ht="15" x14ac:dyDescent="0.2">
      <c r="A753" s="335">
        <v>721</v>
      </c>
      <c r="B753" s="313"/>
      <c r="C753" s="174"/>
      <c r="D753" s="356"/>
      <c r="E753" s="348"/>
      <c r="F753" s="355"/>
      <c r="G753" s="354">
        <f t="shared" si="12"/>
        <v>0</v>
      </c>
      <c r="H753" s="336"/>
    </row>
    <row r="754" spans="1:8" ht="15" x14ac:dyDescent="0.2">
      <c r="A754" s="335">
        <v>722</v>
      </c>
      <c r="B754" s="313"/>
      <c r="C754" s="174"/>
      <c r="D754" s="356"/>
      <c r="E754" s="348"/>
      <c r="F754" s="355"/>
      <c r="G754" s="354">
        <f t="shared" si="12"/>
        <v>0</v>
      </c>
      <c r="H754" s="336"/>
    </row>
    <row r="755" spans="1:8" ht="15" x14ac:dyDescent="0.2">
      <c r="A755" s="335">
        <v>723</v>
      </c>
      <c r="B755" s="313"/>
      <c r="C755" s="174"/>
      <c r="D755" s="356"/>
      <c r="E755" s="348"/>
      <c r="F755" s="355"/>
      <c r="G755" s="354">
        <f t="shared" si="12"/>
        <v>0</v>
      </c>
      <c r="H755" s="336"/>
    </row>
    <row r="756" spans="1:8" ht="15" x14ac:dyDescent="0.2">
      <c r="A756" s="335">
        <v>724</v>
      </c>
      <c r="B756" s="313"/>
      <c r="C756" s="174"/>
      <c r="D756" s="356"/>
      <c r="E756" s="348"/>
      <c r="F756" s="355"/>
      <c r="G756" s="354">
        <f t="shared" si="12"/>
        <v>0</v>
      </c>
      <c r="H756" s="336"/>
    </row>
    <row r="757" spans="1:8" ht="15" x14ac:dyDescent="0.2">
      <c r="A757" s="335">
        <v>725</v>
      </c>
      <c r="B757" s="313"/>
      <c r="C757" s="174"/>
      <c r="D757" s="356"/>
      <c r="E757" s="348"/>
      <c r="F757" s="355"/>
      <c r="G757" s="354">
        <f t="shared" si="12"/>
        <v>0</v>
      </c>
      <c r="H757" s="336"/>
    </row>
    <row r="758" spans="1:8" ht="15" x14ac:dyDescent="0.2">
      <c r="A758" s="335">
        <v>726</v>
      </c>
      <c r="B758" s="313"/>
      <c r="C758" s="174"/>
      <c r="D758" s="356"/>
      <c r="E758" s="348"/>
      <c r="F758" s="355"/>
      <c r="G758" s="354">
        <f t="shared" si="12"/>
        <v>0</v>
      </c>
      <c r="H758" s="336"/>
    </row>
    <row r="759" spans="1:8" ht="15" x14ac:dyDescent="0.2">
      <c r="A759" s="335">
        <v>727</v>
      </c>
      <c r="B759" s="313"/>
      <c r="C759" s="174"/>
      <c r="D759" s="356"/>
      <c r="E759" s="348"/>
      <c r="F759" s="355"/>
      <c r="G759" s="354">
        <f t="shared" si="12"/>
        <v>0</v>
      </c>
      <c r="H759" s="336"/>
    </row>
    <row r="760" spans="1:8" ht="15" x14ac:dyDescent="0.2">
      <c r="A760" s="335">
        <v>728</v>
      </c>
      <c r="B760" s="313"/>
      <c r="C760" s="174"/>
      <c r="D760" s="356"/>
      <c r="E760" s="348"/>
      <c r="F760" s="355"/>
      <c r="G760" s="354">
        <f t="shared" si="12"/>
        <v>0</v>
      </c>
      <c r="H760" s="336"/>
    </row>
    <row r="761" spans="1:8" ht="15" x14ac:dyDescent="0.2">
      <c r="A761" s="335">
        <v>729</v>
      </c>
      <c r="B761" s="313"/>
      <c r="C761" s="174"/>
      <c r="D761" s="356"/>
      <c r="E761" s="348"/>
      <c r="F761" s="355"/>
      <c r="G761" s="354">
        <f t="shared" si="12"/>
        <v>0</v>
      </c>
      <c r="H761" s="336"/>
    </row>
    <row r="762" spans="1:8" ht="15" x14ac:dyDescent="0.2">
      <c r="A762" s="335">
        <v>730</v>
      </c>
      <c r="B762" s="313"/>
      <c r="C762" s="174"/>
      <c r="D762" s="356"/>
      <c r="E762" s="348"/>
      <c r="F762" s="355"/>
      <c r="G762" s="354">
        <f t="shared" si="12"/>
        <v>0</v>
      </c>
      <c r="H762" s="336"/>
    </row>
    <row r="763" spans="1:8" ht="15" x14ac:dyDescent="0.2">
      <c r="A763" s="335">
        <v>731</v>
      </c>
      <c r="B763" s="313"/>
      <c r="C763" s="174"/>
      <c r="D763" s="356"/>
      <c r="E763" s="348"/>
      <c r="F763" s="355"/>
      <c r="G763" s="354">
        <f t="shared" si="12"/>
        <v>0</v>
      </c>
      <c r="H763" s="336"/>
    </row>
    <row r="764" spans="1:8" ht="15" x14ac:dyDescent="0.2">
      <c r="A764" s="335">
        <v>732</v>
      </c>
      <c r="B764" s="313"/>
      <c r="C764" s="174"/>
      <c r="D764" s="356"/>
      <c r="E764" s="348"/>
      <c r="F764" s="355"/>
      <c r="G764" s="354">
        <f t="shared" si="12"/>
        <v>0</v>
      </c>
      <c r="H764" s="336"/>
    </row>
    <row r="765" spans="1:8" ht="15" x14ac:dyDescent="0.2">
      <c r="A765" s="335">
        <v>733</v>
      </c>
      <c r="B765" s="313"/>
      <c r="C765" s="174"/>
      <c r="D765" s="356"/>
      <c r="E765" s="348"/>
      <c r="F765" s="355"/>
      <c r="G765" s="354">
        <f t="shared" si="12"/>
        <v>0</v>
      </c>
      <c r="H765" s="336"/>
    </row>
    <row r="766" spans="1:8" ht="15" x14ac:dyDescent="0.2">
      <c r="A766" s="335">
        <v>734</v>
      </c>
      <c r="B766" s="313"/>
      <c r="C766" s="174"/>
      <c r="D766" s="356"/>
      <c r="E766" s="348"/>
      <c r="F766" s="355"/>
      <c r="G766" s="354">
        <f t="shared" si="12"/>
        <v>0</v>
      </c>
      <c r="H766" s="336"/>
    </row>
    <row r="767" spans="1:8" ht="15" x14ac:dyDescent="0.2">
      <c r="A767" s="335">
        <v>735</v>
      </c>
      <c r="B767" s="313"/>
      <c r="C767" s="174"/>
      <c r="D767" s="356"/>
      <c r="E767" s="348"/>
      <c r="F767" s="355"/>
      <c r="G767" s="354">
        <f t="shared" si="12"/>
        <v>0</v>
      </c>
      <c r="H767" s="336"/>
    </row>
    <row r="768" spans="1:8" ht="15" x14ac:dyDescent="0.2">
      <c r="A768" s="335">
        <v>736</v>
      </c>
      <c r="B768" s="313"/>
      <c r="C768" s="174"/>
      <c r="D768" s="356"/>
      <c r="E768" s="348"/>
      <c r="F768" s="355"/>
      <c r="G768" s="354">
        <f t="shared" si="12"/>
        <v>0</v>
      </c>
      <c r="H768" s="336"/>
    </row>
    <row r="769" spans="1:8" ht="15" x14ac:dyDescent="0.2">
      <c r="A769" s="335">
        <v>737</v>
      </c>
      <c r="B769" s="313"/>
      <c r="C769" s="174"/>
      <c r="D769" s="356"/>
      <c r="E769" s="348"/>
      <c r="F769" s="355"/>
      <c r="G769" s="354">
        <f t="shared" si="12"/>
        <v>0</v>
      </c>
      <c r="H769" s="336"/>
    </row>
    <row r="770" spans="1:8" ht="15" x14ac:dyDescent="0.2">
      <c r="A770" s="335">
        <v>738</v>
      </c>
      <c r="B770" s="313"/>
      <c r="C770" s="174"/>
      <c r="D770" s="356"/>
      <c r="E770" s="348"/>
      <c r="F770" s="355"/>
      <c r="G770" s="354">
        <f t="shared" si="12"/>
        <v>0</v>
      </c>
      <c r="H770" s="336"/>
    </row>
    <row r="771" spans="1:8" ht="15" x14ac:dyDescent="0.2">
      <c r="A771" s="335">
        <v>739</v>
      </c>
      <c r="B771" s="313"/>
      <c r="C771" s="174"/>
      <c r="D771" s="356"/>
      <c r="E771" s="348"/>
      <c r="F771" s="355"/>
      <c r="G771" s="354">
        <f t="shared" si="12"/>
        <v>0</v>
      </c>
      <c r="H771" s="336"/>
    </row>
    <row r="772" spans="1:8" ht="15" x14ac:dyDescent="0.2">
      <c r="A772" s="335">
        <v>740</v>
      </c>
      <c r="B772" s="313"/>
      <c r="C772" s="174"/>
      <c r="D772" s="356"/>
      <c r="E772" s="348"/>
      <c r="F772" s="355"/>
      <c r="G772" s="354">
        <f t="shared" si="12"/>
        <v>0</v>
      </c>
      <c r="H772" s="336"/>
    </row>
    <row r="773" spans="1:8" ht="15" x14ac:dyDescent="0.2">
      <c r="A773" s="335">
        <v>741</v>
      </c>
      <c r="B773" s="313"/>
      <c r="C773" s="174"/>
      <c r="D773" s="356"/>
      <c r="E773" s="348"/>
      <c r="F773" s="355"/>
      <c r="G773" s="354">
        <f t="shared" si="12"/>
        <v>0</v>
      </c>
      <c r="H773" s="336"/>
    </row>
    <row r="774" spans="1:8" ht="15" x14ac:dyDescent="0.2">
      <c r="A774" s="335">
        <v>742</v>
      </c>
      <c r="B774" s="313"/>
      <c r="C774" s="174"/>
      <c r="D774" s="356"/>
      <c r="E774" s="348"/>
      <c r="F774" s="355"/>
      <c r="G774" s="354">
        <f t="shared" si="12"/>
        <v>0</v>
      </c>
      <c r="H774" s="336"/>
    </row>
    <row r="775" spans="1:8" ht="15" x14ac:dyDescent="0.2">
      <c r="A775" s="335">
        <v>743</v>
      </c>
      <c r="B775" s="313"/>
      <c r="C775" s="174"/>
      <c r="D775" s="356"/>
      <c r="E775" s="348"/>
      <c r="F775" s="355"/>
      <c r="G775" s="354">
        <f t="shared" si="12"/>
        <v>0</v>
      </c>
      <c r="H775" s="336"/>
    </row>
    <row r="776" spans="1:8" ht="15" x14ac:dyDescent="0.2">
      <c r="A776" s="335">
        <v>744</v>
      </c>
      <c r="B776" s="313"/>
      <c r="C776" s="174"/>
      <c r="D776" s="356"/>
      <c r="E776" s="348"/>
      <c r="F776" s="355"/>
      <c r="G776" s="354">
        <f t="shared" si="12"/>
        <v>0</v>
      </c>
      <c r="H776" s="336"/>
    </row>
    <row r="777" spans="1:8" ht="15" x14ac:dyDescent="0.2">
      <c r="A777" s="335">
        <v>745</v>
      </c>
      <c r="B777" s="313"/>
      <c r="C777" s="174"/>
      <c r="D777" s="356"/>
      <c r="E777" s="348"/>
      <c r="F777" s="355"/>
      <c r="G777" s="354">
        <f t="shared" si="12"/>
        <v>0</v>
      </c>
      <c r="H777" s="336"/>
    </row>
    <row r="778" spans="1:8" ht="15" x14ac:dyDescent="0.2">
      <c r="A778" s="335">
        <v>746</v>
      </c>
      <c r="B778" s="313"/>
      <c r="C778" s="174"/>
      <c r="D778" s="356"/>
      <c r="E778" s="348"/>
      <c r="F778" s="355"/>
      <c r="G778" s="354">
        <f t="shared" si="12"/>
        <v>0</v>
      </c>
      <c r="H778" s="336"/>
    </row>
    <row r="779" spans="1:8" ht="15" x14ac:dyDescent="0.2">
      <c r="A779" s="335">
        <v>747</v>
      </c>
      <c r="B779" s="313"/>
      <c r="C779" s="174"/>
      <c r="D779" s="356"/>
      <c r="E779" s="348"/>
      <c r="F779" s="355"/>
      <c r="G779" s="354">
        <f t="shared" si="12"/>
        <v>0</v>
      </c>
      <c r="H779" s="336"/>
    </row>
    <row r="780" spans="1:8" ht="15" x14ac:dyDescent="0.2">
      <c r="A780" s="335">
        <v>748</v>
      </c>
      <c r="B780" s="313"/>
      <c r="C780" s="174"/>
      <c r="D780" s="356"/>
      <c r="E780" s="348"/>
      <c r="F780" s="355"/>
      <c r="G780" s="354">
        <f t="shared" si="12"/>
        <v>0</v>
      </c>
      <c r="H780" s="336"/>
    </row>
    <row r="781" spans="1:8" ht="15" x14ac:dyDescent="0.2">
      <c r="A781" s="335">
        <v>749</v>
      </c>
      <c r="B781" s="313"/>
      <c r="C781" s="174"/>
      <c r="D781" s="356"/>
      <c r="E781" s="348"/>
      <c r="F781" s="355"/>
      <c r="G781" s="354">
        <f t="shared" si="12"/>
        <v>0</v>
      </c>
      <c r="H781" s="336"/>
    </row>
    <row r="782" spans="1:8" ht="15" x14ac:dyDescent="0.2">
      <c r="A782" s="335">
        <v>750</v>
      </c>
      <c r="B782" s="313"/>
      <c r="C782" s="174"/>
      <c r="D782" s="356"/>
      <c r="E782" s="348"/>
      <c r="F782" s="355"/>
      <c r="G782" s="354">
        <f t="shared" si="12"/>
        <v>0</v>
      </c>
      <c r="H782" s="336"/>
    </row>
    <row r="783" spans="1:8" ht="15" x14ac:dyDescent="0.2">
      <c r="A783" s="335">
        <v>751</v>
      </c>
      <c r="B783" s="313"/>
      <c r="C783" s="174"/>
      <c r="D783" s="356"/>
      <c r="E783" s="348"/>
      <c r="F783" s="355"/>
      <c r="G783" s="354">
        <f t="shared" si="12"/>
        <v>0</v>
      </c>
      <c r="H783" s="336"/>
    </row>
    <row r="784" spans="1:8" ht="15" x14ac:dyDescent="0.2">
      <c r="A784" s="335">
        <v>752</v>
      </c>
      <c r="B784" s="313"/>
      <c r="C784" s="174"/>
      <c r="D784" s="356"/>
      <c r="E784" s="348"/>
      <c r="F784" s="355"/>
      <c r="G784" s="354">
        <f t="shared" si="12"/>
        <v>0</v>
      </c>
      <c r="H784" s="336"/>
    </row>
    <row r="785" spans="1:8" ht="15" x14ac:dyDescent="0.2">
      <c r="A785" s="335">
        <v>753</v>
      </c>
      <c r="B785" s="313"/>
      <c r="C785" s="174"/>
      <c r="D785" s="356"/>
      <c r="E785" s="348"/>
      <c r="F785" s="355"/>
      <c r="G785" s="354">
        <f t="shared" si="12"/>
        <v>0</v>
      </c>
      <c r="H785" s="336"/>
    </row>
    <row r="786" spans="1:8" ht="15" x14ac:dyDescent="0.2">
      <c r="A786" s="335">
        <v>754</v>
      </c>
      <c r="B786" s="313"/>
      <c r="C786" s="174"/>
      <c r="D786" s="356"/>
      <c r="E786" s="348"/>
      <c r="F786" s="355"/>
      <c r="G786" s="354">
        <f t="shared" si="12"/>
        <v>0</v>
      </c>
      <c r="H786" s="336"/>
    </row>
    <row r="787" spans="1:8" ht="15" x14ac:dyDescent="0.2">
      <c r="A787" s="335">
        <v>755</v>
      </c>
      <c r="B787" s="313"/>
      <c r="C787" s="174"/>
      <c r="D787" s="356"/>
      <c r="E787" s="348"/>
      <c r="F787" s="355"/>
      <c r="G787" s="354">
        <f t="shared" si="12"/>
        <v>0</v>
      </c>
      <c r="H787" s="336"/>
    </row>
    <row r="788" spans="1:8" ht="15" x14ac:dyDescent="0.2">
      <c r="A788" s="335">
        <v>756</v>
      </c>
      <c r="B788" s="313"/>
      <c r="C788" s="174"/>
      <c r="D788" s="356"/>
      <c r="E788" s="348"/>
      <c r="F788" s="355"/>
      <c r="G788" s="354">
        <f t="shared" si="12"/>
        <v>0</v>
      </c>
      <c r="H788" s="336"/>
    </row>
    <row r="789" spans="1:8" ht="15" x14ac:dyDescent="0.2">
      <c r="A789" s="335">
        <v>757</v>
      </c>
      <c r="B789" s="313"/>
      <c r="C789" s="174"/>
      <c r="D789" s="356"/>
      <c r="E789" s="348"/>
      <c r="F789" s="355"/>
      <c r="G789" s="354">
        <f t="shared" si="12"/>
        <v>0</v>
      </c>
      <c r="H789" s="336"/>
    </row>
    <row r="790" spans="1:8" ht="15" x14ac:dyDescent="0.2">
      <c r="A790" s="335">
        <v>758</v>
      </c>
      <c r="B790" s="313"/>
      <c r="C790" s="174"/>
      <c r="D790" s="356"/>
      <c r="E790" s="348"/>
      <c r="F790" s="355"/>
      <c r="G790" s="354">
        <f t="shared" si="12"/>
        <v>0</v>
      </c>
      <c r="H790" s="336"/>
    </row>
    <row r="791" spans="1:8" ht="15" x14ac:dyDescent="0.2">
      <c r="A791" s="335">
        <v>759</v>
      </c>
      <c r="B791" s="313"/>
      <c r="C791" s="174"/>
      <c r="D791" s="356"/>
      <c r="E791" s="348"/>
      <c r="F791" s="355"/>
      <c r="G791" s="354">
        <f t="shared" si="12"/>
        <v>0</v>
      </c>
      <c r="H791" s="336"/>
    </row>
    <row r="792" spans="1:8" ht="15" x14ac:dyDescent="0.2">
      <c r="A792" s="335">
        <v>760</v>
      </c>
      <c r="B792" s="313"/>
      <c r="C792" s="174"/>
      <c r="D792" s="356"/>
      <c r="E792" s="348"/>
      <c r="F792" s="355"/>
      <c r="G792" s="354">
        <f t="shared" si="12"/>
        <v>0</v>
      </c>
      <c r="H792" s="336"/>
    </row>
    <row r="793" spans="1:8" ht="15" x14ac:dyDescent="0.2">
      <c r="A793" s="335">
        <v>761</v>
      </c>
      <c r="B793" s="313"/>
      <c r="C793" s="174"/>
      <c r="D793" s="356"/>
      <c r="E793" s="348"/>
      <c r="F793" s="355"/>
      <c r="G793" s="354">
        <f t="shared" si="12"/>
        <v>0</v>
      </c>
      <c r="H793" s="336"/>
    </row>
    <row r="794" spans="1:8" ht="15" x14ac:dyDescent="0.2">
      <c r="A794" s="335">
        <v>762</v>
      </c>
      <c r="B794" s="313"/>
      <c r="C794" s="174"/>
      <c r="D794" s="356"/>
      <c r="E794" s="348"/>
      <c r="F794" s="355"/>
      <c r="G794" s="354">
        <f t="shared" si="12"/>
        <v>0</v>
      </c>
      <c r="H794" s="336"/>
    </row>
    <row r="795" spans="1:8" ht="15" x14ac:dyDescent="0.2">
      <c r="A795" s="335">
        <v>763</v>
      </c>
      <c r="B795" s="313"/>
      <c r="C795" s="174"/>
      <c r="D795" s="356"/>
      <c r="E795" s="348"/>
      <c r="F795" s="355"/>
      <c r="G795" s="354">
        <f t="shared" si="12"/>
        <v>0</v>
      </c>
      <c r="H795" s="336"/>
    </row>
    <row r="796" spans="1:8" ht="15" x14ac:dyDescent="0.2">
      <c r="A796" s="335">
        <v>764</v>
      </c>
      <c r="B796" s="313"/>
      <c r="C796" s="174"/>
      <c r="D796" s="356"/>
      <c r="E796" s="348"/>
      <c r="F796" s="355"/>
      <c r="G796" s="354">
        <f t="shared" si="12"/>
        <v>0</v>
      </c>
      <c r="H796" s="336"/>
    </row>
    <row r="797" spans="1:8" ht="15" x14ac:dyDescent="0.2">
      <c r="A797" s="335">
        <v>765</v>
      </c>
      <c r="B797" s="313"/>
      <c r="C797" s="174"/>
      <c r="D797" s="356"/>
      <c r="E797" s="348"/>
      <c r="F797" s="355"/>
      <c r="G797" s="354">
        <f t="shared" si="12"/>
        <v>0</v>
      </c>
      <c r="H797" s="336"/>
    </row>
    <row r="798" spans="1:8" ht="15" x14ac:dyDescent="0.2">
      <c r="A798" s="335">
        <v>766</v>
      </c>
      <c r="B798" s="313"/>
      <c r="C798" s="174"/>
      <c r="D798" s="356"/>
      <c r="E798" s="348"/>
      <c r="F798" s="355"/>
      <c r="G798" s="354">
        <f t="shared" si="12"/>
        <v>0</v>
      </c>
      <c r="H798" s="336"/>
    </row>
    <row r="799" spans="1:8" ht="15" x14ac:dyDescent="0.2">
      <c r="A799" s="335">
        <v>767</v>
      </c>
      <c r="B799" s="313"/>
      <c r="C799" s="174"/>
      <c r="D799" s="356"/>
      <c r="E799" s="348"/>
      <c r="F799" s="355"/>
      <c r="G799" s="354">
        <f t="shared" si="12"/>
        <v>0</v>
      </c>
      <c r="H799" s="336"/>
    </row>
    <row r="800" spans="1:8" ht="15" x14ac:dyDescent="0.2">
      <c r="A800" s="335">
        <v>768</v>
      </c>
      <c r="B800" s="313"/>
      <c r="C800" s="174"/>
      <c r="D800" s="356"/>
      <c r="E800" s="348"/>
      <c r="F800" s="355"/>
      <c r="G800" s="354">
        <f t="shared" si="12"/>
        <v>0</v>
      </c>
      <c r="H800" s="336"/>
    </row>
    <row r="801" spans="1:8" ht="15" x14ac:dyDescent="0.2">
      <c r="A801" s="335">
        <v>769</v>
      </c>
      <c r="B801" s="313"/>
      <c r="C801" s="174"/>
      <c r="D801" s="356"/>
      <c r="E801" s="348"/>
      <c r="F801" s="355"/>
      <c r="G801" s="354">
        <f t="shared" si="12"/>
        <v>0</v>
      </c>
      <c r="H801" s="336"/>
    </row>
    <row r="802" spans="1:8" ht="15" x14ac:dyDescent="0.2">
      <c r="A802" s="335">
        <v>770</v>
      </c>
      <c r="B802" s="313"/>
      <c r="C802" s="174"/>
      <c r="D802" s="356"/>
      <c r="E802" s="348"/>
      <c r="F802" s="355"/>
      <c r="G802" s="354">
        <f t="shared" ref="G802:G865" si="13">IF(AND(D802&lt;&gt;"",E802&lt;&gt;""),ROUND(ROUNDDOWN(F802,0)*1.5,2),0)</f>
        <v>0</v>
      </c>
      <c r="H802" s="336"/>
    </row>
    <row r="803" spans="1:8" ht="15" x14ac:dyDescent="0.2">
      <c r="A803" s="335">
        <v>771</v>
      </c>
      <c r="B803" s="313"/>
      <c r="C803" s="174"/>
      <c r="D803" s="356"/>
      <c r="E803" s="348"/>
      <c r="F803" s="355"/>
      <c r="G803" s="354">
        <f t="shared" si="13"/>
        <v>0</v>
      </c>
      <c r="H803" s="336"/>
    </row>
    <row r="804" spans="1:8" ht="15" x14ac:dyDescent="0.2">
      <c r="A804" s="335">
        <v>772</v>
      </c>
      <c r="B804" s="313"/>
      <c r="C804" s="174"/>
      <c r="D804" s="356"/>
      <c r="E804" s="348"/>
      <c r="F804" s="355"/>
      <c r="G804" s="354">
        <f t="shared" si="13"/>
        <v>0</v>
      </c>
      <c r="H804" s="336"/>
    </row>
    <row r="805" spans="1:8" ht="15" x14ac:dyDescent="0.2">
      <c r="A805" s="335">
        <v>773</v>
      </c>
      <c r="B805" s="313"/>
      <c r="C805" s="174"/>
      <c r="D805" s="356"/>
      <c r="E805" s="348"/>
      <c r="F805" s="355"/>
      <c r="G805" s="354">
        <f t="shared" si="13"/>
        <v>0</v>
      </c>
      <c r="H805" s="336"/>
    </row>
    <row r="806" spans="1:8" ht="15" x14ac:dyDescent="0.2">
      <c r="A806" s="335">
        <v>774</v>
      </c>
      <c r="B806" s="313"/>
      <c r="C806" s="174"/>
      <c r="D806" s="356"/>
      <c r="E806" s="348"/>
      <c r="F806" s="355"/>
      <c r="G806" s="354">
        <f t="shared" si="13"/>
        <v>0</v>
      </c>
      <c r="H806" s="336"/>
    </row>
    <row r="807" spans="1:8" ht="15" x14ac:dyDescent="0.2">
      <c r="A807" s="335">
        <v>775</v>
      </c>
      <c r="B807" s="313"/>
      <c r="C807" s="174"/>
      <c r="D807" s="356"/>
      <c r="E807" s="348"/>
      <c r="F807" s="355"/>
      <c r="G807" s="354">
        <f t="shared" si="13"/>
        <v>0</v>
      </c>
      <c r="H807" s="336"/>
    </row>
    <row r="808" spans="1:8" ht="15" x14ac:dyDescent="0.2">
      <c r="A808" s="335">
        <v>776</v>
      </c>
      <c r="B808" s="313"/>
      <c r="C808" s="174"/>
      <c r="D808" s="356"/>
      <c r="E808" s="348"/>
      <c r="F808" s="355"/>
      <c r="G808" s="354">
        <f t="shared" si="13"/>
        <v>0</v>
      </c>
      <c r="H808" s="336"/>
    </row>
    <row r="809" spans="1:8" ht="15" x14ac:dyDescent="0.2">
      <c r="A809" s="335">
        <v>777</v>
      </c>
      <c r="B809" s="313"/>
      <c r="C809" s="174"/>
      <c r="D809" s="356"/>
      <c r="E809" s="348"/>
      <c r="F809" s="355"/>
      <c r="G809" s="354">
        <f t="shared" si="13"/>
        <v>0</v>
      </c>
      <c r="H809" s="336"/>
    </row>
    <row r="810" spans="1:8" ht="15" x14ac:dyDescent="0.2">
      <c r="A810" s="335">
        <v>778</v>
      </c>
      <c r="B810" s="313"/>
      <c r="C810" s="174"/>
      <c r="D810" s="356"/>
      <c r="E810" s="348"/>
      <c r="F810" s="355"/>
      <c r="G810" s="354">
        <f t="shared" si="13"/>
        <v>0</v>
      </c>
      <c r="H810" s="336"/>
    </row>
    <row r="811" spans="1:8" ht="15" x14ac:dyDescent="0.2">
      <c r="A811" s="335">
        <v>779</v>
      </c>
      <c r="B811" s="313"/>
      <c r="C811" s="174"/>
      <c r="D811" s="356"/>
      <c r="E811" s="348"/>
      <c r="F811" s="355"/>
      <c r="G811" s="354">
        <f t="shared" si="13"/>
        <v>0</v>
      </c>
      <c r="H811" s="336"/>
    </row>
    <row r="812" spans="1:8" ht="15" x14ac:dyDescent="0.2">
      <c r="A812" s="335">
        <v>780</v>
      </c>
      <c r="B812" s="313"/>
      <c r="C812" s="174"/>
      <c r="D812" s="356"/>
      <c r="E812" s="348"/>
      <c r="F812" s="355"/>
      <c r="G812" s="354">
        <f t="shared" si="13"/>
        <v>0</v>
      </c>
      <c r="H812" s="336"/>
    </row>
    <row r="813" spans="1:8" ht="15" x14ac:dyDescent="0.2">
      <c r="A813" s="335">
        <v>781</v>
      </c>
      <c r="B813" s="313"/>
      <c r="C813" s="174"/>
      <c r="D813" s="356"/>
      <c r="E813" s="348"/>
      <c r="F813" s="355"/>
      <c r="G813" s="354">
        <f t="shared" si="13"/>
        <v>0</v>
      </c>
      <c r="H813" s="336"/>
    </row>
    <row r="814" spans="1:8" ht="15" x14ac:dyDescent="0.2">
      <c r="A814" s="335">
        <v>782</v>
      </c>
      <c r="B814" s="313"/>
      <c r="C814" s="174"/>
      <c r="D814" s="356"/>
      <c r="E814" s="348"/>
      <c r="F814" s="355"/>
      <c r="G814" s="354">
        <f t="shared" si="13"/>
        <v>0</v>
      </c>
      <c r="H814" s="336"/>
    </row>
    <row r="815" spans="1:8" ht="15" x14ac:dyDescent="0.2">
      <c r="A815" s="335">
        <v>783</v>
      </c>
      <c r="B815" s="313"/>
      <c r="C815" s="174"/>
      <c r="D815" s="356"/>
      <c r="E815" s="348"/>
      <c r="F815" s="355"/>
      <c r="G815" s="354">
        <f t="shared" si="13"/>
        <v>0</v>
      </c>
      <c r="H815" s="336"/>
    </row>
    <row r="816" spans="1:8" ht="15" x14ac:dyDescent="0.2">
      <c r="A816" s="335">
        <v>784</v>
      </c>
      <c r="B816" s="313"/>
      <c r="C816" s="174"/>
      <c r="D816" s="356"/>
      <c r="E816" s="348"/>
      <c r="F816" s="355"/>
      <c r="G816" s="354">
        <f t="shared" si="13"/>
        <v>0</v>
      </c>
      <c r="H816" s="336"/>
    </row>
    <row r="817" spans="1:8" ht="15" x14ac:dyDescent="0.2">
      <c r="A817" s="335">
        <v>785</v>
      </c>
      <c r="B817" s="313"/>
      <c r="C817" s="174"/>
      <c r="D817" s="356"/>
      <c r="E817" s="348"/>
      <c r="F817" s="355"/>
      <c r="G817" s="354">
        <f t="shared" si="13"/>
        <v>0</v>
      </c>
      <c r="H817" s="336"/>
    </row>
    <row r="818" spans="1:8" ht="15" x14ac:dyDescent="0.2">
      <c r="A818" s="335">
        <v>786</v>
      </c>
      <c r="B818" s="313"/>
      <c r="C818" s="174"/>
      <c r="D818" s="356"/>
      <c r="E818" s="348"/>
      <c r="F818" s="355"/>
      <c r="G818" s="354">
        <f t="shared" si="13"/>
        <v>0</v>
      </c>
      <c r="H818" s="336"/>
    </row>
    <row r="819" spans="1:8" ht="15" x14ac:dyDescent="0.2">
      <c r="A819" s="335">
        <v>787</v>
      </c>
      <c r="B819" s="313"/>
      <c r="C819" s="174"/>
      <c r="D819" s="356"/>
      <c r="E819" s="348"/>
      <c r="F819" s="355"/>
      <c r="G819" s="354">
        <f t="shared" si="13"/>
        <v>0</v>
      </c>
      <c r="H819" s="336"/>
    </row>
    <row r="820" spans="1:8" ht="15" x14ac:dyDescent="0.2">
      <c r="A820" s="335">
        <v>788</v>
      </c>
      <c r="B820" s="313"/>
      <c r="C820" s="174"/>
      <c r="D820" s="356"/>
      <c r="E820" s="348"/>
      <c r="F820" s="355"/>
      <c r="G820" s="354">
        <f t="shared" si="13"/>
        <v>0</v>
      </c>
      <c r="H820" s="336"/>
    </row>
    <row r="821" spans="1:8" ht="15" x14ac:dyDescent="0.2">
      <c r="A821" s="335">
        <v>789</v>
      </c>
      <c r="B821" s="313"/>
      <c r="C821" s="174"/>
      <c r="D821" s="356"/>
      <c r="E821" s="348"/>
      <c r="F821" s="355"/>
      <c r="G821" s="354">
        <f t="shared" si="13"/>
        <v>0</v>
      </c>
      <c r="H821" s="336"/>
    </row>
    <row r="822" spans="1:8" ht="15" x14ac:dyDescent="0.2">
      <c r="A822" s="335">
        <v>790</v>
      </c>
      <c r="B822" s="313"/>
      <c r="C822" s="174"/>
      <c r="D822" s="356"/>
      <c r="E822" s="348"/>
      <c r="F822" s="355"/>
      <c r="G822" s="354">
        <f t="shared" si="13"/>
        <v>0</v>
      </c>
      <c r="H822" s="336"/>
    </row>
    <row r="823" spans="1:8" ht="15" x14ac:dyDescent="0.2">
      <c r="A823" s="335">
        <v>791</v>
      </c>
      <c r="B823" s="313"/>
      <c r="C823" s="174"/>
      <c r="D823" s="356"/>
      <c r="E823" s="348"/>
      <c r="F823" s="355"/>
      <c r="G823" s="354">
        <f t="shared" si="13"/>
        <v>0</v>
      </c>
      <c r="H823" s="336"/>
    </row>
    <row r="824" spans="1:8" ht="15" x14ac:dyDescent="0.2">
      <c r="A824" s="335">
        <v>792</v>
      </c>
      <c r="B824" s="313"/>
      <c r="C824" s="174"/>
      <c r="D824" s="356"/>
      <c r="E824" s="348"/>
      <c r="F824" s="355"/>
      <c r="G824" s="354">
        <f t="shared" si="13"/>
        <v>0</v>
      </c>
      <c r="H824" s="336"/>
    </row>
    <row r="825" spans="1:8" ht="15" x14ac:dyDescent="0.2">
      <c r="A825" s="335">
        <v>793</v>
      </c>
      <c r="B825" s="313"/>
      <c r="C825" s="174"/>
      <c r="D825" s="356"/>
      <c r="E825" s="348"/>
      <c r="F825" s="355"/>
      <c r="G825" s="354">
        <f t="shared" si="13"/>
        <v>0</v>
      </c>
      <c r="H825" s="336"/>
    </row>
    <row r="826" spans="1:8" ht="15" x14ac:dyDescent="0.2">
      <c r="A826" s="335">
        <v>794</v>
      </c>
      <c r="B826" s="313"/>
      <c r="C826" s="174"/>
      <c r="D826" s="356"/>
      <c r="E826" s="348"/>
      <c r="F826" s="355"/>
      <c r="G826" s="354">
        <f t="shared" si="13"/>
        <v>0</v>
      </c>
      <c r="H826" s="336"/>
    </row>
    <row r="827" spans="1:8" ht="15" x14ac:dyDescent="0.2">
      <c r="A827" s="335">
        <v>795</v>
      </c>
      <c r="B827" s="313"/>
      <c r="C827" s="174"/>
      <c r="D827" s="356"/>
      <c r="E827" s="348"/>
      <c r="F827" s="355"/>
      <c r="G827" s="354">
        <f t="shared" si="13"/>
        <v>0</v>
      </c>
      <c r="H827" s="336"/>
    </row>
    <row r="828" spans="1:8" ht="15" x14ac:dyDescent="0.2">
      <c r="A828" s="335">
        <v>796</v>
      </c>
      <c r="B828" s="313"/>
      <c r="C828" s="174"/>
      <c r="D828" s="356"/>
      <c r="E828" s="348"/>
      <c r="F828" s="355"/>
      <c r="G828" s="354">
        <f t="shared" si="13"/>
        <v>0</v>
      </c>
      <c r="H828" s="336"/>
    </row>
    <row r="829" spans="1:8" ht="15" x14ac:dyDescent="0.2">
      <c r="A829" s="335">
        <v>797</v>
      </c>
      <c r="B829" s="313"/>
      <c r="C829" s="174"/>
      <c r="D829" s="356"/>
      <c r="E829" s="348"/>
      <c r="F829" s="355"/>
      <c r="G829" s="354">
        <f t="shared" si="13"/>
        <v>0</v>
      </c>
      <c r="H829" s="336"/>
    </row>
    <row r="830" spans="1:8" ht="15" x14ac:dyDescent="0.2">
      <c r="A830" s="335">
        <v>798</v>
      </c>
      <c r="B830" s="313"/>
      <c r="C830" s="174"/>
      <c r="D830" s="356"/>
      <c r="E830" s="348"/>
      <c r="F830" s="355"/>
      <c r="G830" s="354">
        <f t="shared" si="13"/>
        <v>0</v>
      </c>
      <c r="H830" s="336"/>
    </row>
    <row r="831" spans="1:8" ht="15" x14ac:dyDescent="0.2">
      <c r="A831" s="335">
        <v>799</v>
      </c>
      <c r="B831" s="313"/>
      <c r="C831" s="174"/>
      <c r="D831" s="356"/>
      <c r="E831" s="348"/>
      <c r="F831" s="355"/>
      <c r="G831" s="354">
        <f t="shared" si="13"/>
        <v>0</v>
      </c>
      <c r="H831" s="336"/>
    </row>
    <row r="832" spans="1:8" ht="15" x14ac:dyDescent="0.2">
      <c r="A832" s="335">
        <v>800</v>
      </c>
      <c r="B832" s="313"/>
      <c r="C832" s="174"/>
      <c r="D832" s="356"/>
      <c r="E832" s="348"/>
      <c r="F832" s="355"/>
      <c r="G832" s="354">
        <f t="shared" si="13"/>
        <v>0</v>
      </c>
      <c r="H832" s="336"/>
    </row>
    <row r="833" spans="1:8" ht="15" x14ac:dyDescent="0.2">
      <c r="A833" s="335">
        <v>801</v>
      </c>
      <c r="B833" s="313"/>
      <c r="C833" s="174"/>
      <c r="D833" s="356"/>
      <c r="E833" s="348"/>
      <c r="F833" s="355"/>
      <c r="G833" s="354">
        <f t="shared" si="13"/>
        <v>0</v>
      </c>
      <c r="H833" s="336"/>
    </row>
    <row r="834" spans="1:8" ht="15" x14ac:dyDescent="0.2">
      <c r="A834" s="335">
        <v>802</v>
      </c>
      <c r="B834" s="313"/>
      <c r="C834" s="174"/>
      <c r="D834" s="356"/>
      <c r="E834" s="348"/>
      <c r="F834" s="355"/>
      <c r="G834" s="354">
        <f t="shared" si="13"/>
        <v>0</v>
      </c>
      <c r="H834" s="336"/>
    </row>
    <row r="835" spans="1:8" ht="15" x14ac:dyDescent="0.2">
      <c r="A835" s="335">
        <v>803</v>
      </c>
      <c r="B835" s="313"/>
      <c r="C835" s="174"/>
      <c r="D835" s="356"/>
      <c r="E835" s="348"/>
      <c r="F835" s="355"/>
      <c r="G835" s="354">
        <f t="shared" si="13"/>
        <v>0</v>
      </c>
      <c r="H835" s="336"/>
    </row>
    <row r="836" spans="1:8" ht="15" x14ac:dyDescent="0.2">
      <c r="A836" s="335">
        <v>804</v>
      </c>
      <c r="B836" s="313"/>
      <c r="C836" s="174"/>
      <c r="D836" s="356"/>
      <c r="E836" s="348"/>
      <c r="F836" s="355"/>
      <c r="G836" s="354">
        <f t="shared" si="13"/>
        <v>0</v>
      </c>
      <c r="H836" s="336"/>
    </row>
    <row r="837" spans="1:8" ht="15" x14ac:dyDescent="0.2">
      <c r="A837" s="335">
        <v>805</v>
      </c>
      <c r="B837" s="313"/>
      <c r="C837" s="174"/>
      <c r="D837" s="356"/>
      <c r="E837" s="348"/>
      <c r="F837" s="355"/>
      <c r="G837" s="354">
        <f t="shared" si="13"/>
        <v>0</v>
      </c>
      <c r="H837" s="336"/>
    </row>
    <row r="838" spans="1:8" ht="15" x14ac:dyDescent="0.2">
      <c r="A838" s="335">
        <v>806</v>
      </c>
      <c r="B838" s="313"/>
      <c r="C838" s="174"/>
      <c r="D838" s="356"/>
      <c r="E838" s="348"/>
      <c r="F838" s="355"/>
      <c r="G838" s="354">
        <f t="shared" si="13"/>
        <v>0</v>
      </c>
      <c r="H838" s="336"/>
    </row>
    <row r="839" spans="1:8" ht="15" x14ac:dyDescent="0.2">
      <c r="A839" s="335">
        <v>807</v>
      </c>
      <c r="B839" s="313"/>
      <c r="C839" s="174"/>
      <c r="D839" s="356"/>
      <c r="E839" s="348"/>
      <c r="F839" s="355"/>
      <c r="G839" s="354">
        <f t="shared" si="13"/>
        <v>0</v>
      </c>
      <c r="H839" s="336"/>
    </row>
    <row r="840" spans="1:8" ht="15" x14ac:dyDescent="0.2">
      <c r="A840" s="335">
        <v>808</v>
      </c>
      <c r="B840" s="313"/>
      <c r="C840" s="174"/>
      <c r="D840" s="356"/>
      <c r="E840" s="348"/>
      <c r="F840" s="355"/>
      <c r="G840" s="354">
        <f t="shared" si="13"/>
        <v>0</v>
      </c>
      <c r="H840" s="336"/>
    </row>
    <row r="841" spans="1:8" ht="15" x14ac:dyDescent="0.2">
      <c r="A841" s="335">
        <v>809</v>
      </c>
      <c r="B841" s="313"/>
      <c r="C841" s="174"/>
      <c r="D841" s="356"/>
      <c r="E841" s="348"/>
      <c r="F841" s="355"/>
      <c r="G841" s="354">
        <f t="shared" si="13"/>
        <v>0</v>
      </c>
      <c r="H841" s="336"/>
    </row>
    <row r="842" spans="1:8" ht="15" x14ac:dyDescent="0.2">
      <c r="A842" s="335">
        <v>810</v>
      </c>
      <c r="B842" s="313"/>
      <c r="C842" s="174"/>
      <c r="D842" s="356"/>
      <c r="E842" s="348"/>
      <c r="F842" s="355"/>
      <c r="G842" s="354">
        <f t="shared" si="13"/>
        <v>0</v>
      </c>
      <c r="H842" s="336"/>
    </row>
    <row r="843" spans="1:8" ht="15" x14ac:dyDescent="0.2">
      <c r="A843" s="335">
        <v>811</v>
      </c>
      <c r="B843" s="313"/>
      <c r="C843" s="174"/>
      <c r="D843" s="356"/>
      <c r="E843" s="348"/>
      <c r="F843" s="355"/>
      <c r="G843" s="354">
        <f t="shared" si="13"/>
        <v>0</v>
      </c>
      <c r="H843" s="336"/>
    </row>
    <row r="844" spans="1:8" ht="15" x14ac:dyDescent="0.2">
      <c r="A844" s="335">
        <v>812</v>
      </c>
      <c r="B844" s="313"/>
      <c r="C844" s="174"/>
      <c r="D844" s="356"/>
      <c r="E844" s="348"/>
      <c r="F844" s="355"/>
      <c r="G844" s="354">
        <f t="shared" si="13"/>
        <v>0</v>
      </c>
      <c r="H844" s="336"/>
    </row>
    <row r="845" spans="1:8" ht="15" x14ac:dyDescent="0.2">
      <c r="A845" s="335">
        <v>813</v>
      </c>
      <c r="B845" s="313"/>
      <c r="C845" s="174"/>
      <c r="D845" s="356"/>
      <c r="E845" s="348"/>
      <c r="F845" s="355"/>
      <c r="G845" s="354">
        <f t="shared" si="13"/>
        <v>0</v>
      </c>
      <c r="H845" s="336"/>
    </row>
    <row r="846" spans="1:8" ht="15" x14ac:dyDescent="0.2">
      <c r="A846" s="335">
        <v>814</v>
      </c>
      <c r="B846" s="313"/>
      <c r="C846" s="174"/>
      <c r="D846" s="356"/>
      <c r="E846" s="348"/>
      <c r="F846" s="355"/>
      <c r="G846" s="354">
        <f t="shared" si="13"/>
        <v>0</v>
      </c>
      <c r="H846" s="336"/>
    </row>
    <row r="847" spans="1:8" ht="15" x14ac:dyDescent="0.2">
      <c r="A847" s="335">
        <v>815</v>
      </c>
      <c r="B847" s="313"/>
      <c r="C847" s="174"/>
      <c r="D847" s="356"/>
      <c r="E847" s="348"/>
      <c r="F847" s="355"/>
      <c r="G847" s="354">
        <f t="shared" si="13"/>
        <v>0</v>
      </c>
      <c r="H847" s="336"/>
    </row>
    <row r="848" spans="1:8" ht="15" x14ac:dyDescent="0.2">
      <c r="A848" s="335">
        <v>816</v>
      </c>
      <c r="B848" s="313"/>
      <c r="C848" s="174"/>
      <c r="D848" s="356"/>
      <c r="E848" s="348"/>
      <c r="F848" s="355"/>
      <c r="G848" s="354">
        <f t="shared" si="13"/>
        <v>0</v>
      </c>
      <c r="H848" s="336"/>
    </row>
    <row r="849" spans="1:8" ht="15" x14ac:dyDescent="0.2">
      <c r="A849" s="335">
        <v>817</v>
      </c>
      <c r="B849" s="313"/>
      <c r="C849" s="174"/>
      <c r="D849" s="356"/>
      <c r="E849" s="348"/>
      <c r="F849" s="355"/>
      <c r="G849" s="354">
        <f t="shared" si="13"/>
        <v>0</v>
      </c>
      <c r="H849" s="336"/>
    </row>
    <row r="850" spans="1:8" ht="15" x14ac:dyDescent="0.2">
      <c r="A850" s="335">
        <v>818</v>
      </c>
      <c r="B850" s="313"/>
      <c r="C850" s="174"/>
      <c r="D850" s="356"/>
      <c r="E850" s="348"/>
      <c r="F850" s="355"/>
      <c r="G850" s="354">
        <f t="shared" si="13"/>
        <v>0</v>
      </c>
      <c r="H850" s="336"/>
    </row>
    <row r="851" spans="1:8" ht="15" x14ac:dyDescent="0.2">
      <c r="A851" s="335">
        <v>819</v>
      </c>
      <c r="B851" s="313"/>
      <c r="C851" s="174"/>
      <c r="D851" s="356"/>
      <c r="E851" s="348"/>
      <c r="F851" s="355"/>
      <c r="G851" s="354">
        <f t="shared" si="13"/>
        <v>0</v>
      </c>
      <c r="H851" s="336"/>
    </row>
    <row r="852" spans="1:8" ht="15" x14ac:dyDescent="0.2">
      <c r="A852" s="335">
        <v>820</v>
      </c>
      <c r="B852" s="313"/>
      <c r="C852" s="174"/>
      <c r="D852" s="356"/>
      <c r="E852" s="348"/>
      <c r="F852" s="355"/>
      <c r="G852" s="354">
        <f t="shared" si="13"/>
        <v>0</v>
      </c>
      <c r="H852" s="336"/>
    </row>
    <row r="853" spans="1:8" ht="15" x14ac:dyDescent="0.2">
      <c r="A853" s="335">
        <v>821</v>
      </c>
      <c r="B853" s="313"/>
      <c r="C853" s="174"/>
      <c r="D853" s="356"/>
      <c r="E853" s="348"/>
      <c r="F853" s="355"/>
      <c r="G853" s="354">
        <f t="shared" si="13"/>
        <v>0</v>
      </c>
      <c r="H853" s="336"/>
    </row>
    <row r="854" spans="1:8" ht="15" x14ac:dyDescent="0.2">
      <c r="A854" s="335">
        <v>822</v>
      </c>
      <c r="B854" s="313"/>
      <c r="C854" s="174"/>
      <c r="D854" s="356"/>
      <c r="E854" s="348"/>
      <c r="F854" s="355"/>
      <c r="G854" s="354">
        <f t="shared" si="13"/>
        <v>0</v>
      </c>
      <c r="H854" s="336"/>
    </row>
    <row r="855" spans="1:8" ht="15" x14ac:dyDescent="0.2">
      <c r="A855" s="335">
        <v>823</v>
      </c>
      <c r="B855" s="313"/>
      <c r="C855" s="174"/>
      <c r="D855" s="356"/>
      <c r="E855" s="348"/>
      <c r="F855" s="355"/>
      <c r="G855" s="354">
        <f t="shared" si="13"/>
        <v>0</v>
      </c>
      <c r="H855" s="336"/>
    </row>
    <row r="856" spans="1:8" ht="15" x14ac:dyDescent="0.2">
      <c r="A856" s="335">
        <v>824</v>
      </c>
      <c r="B856" s="313"/>
      <c r="C856" s="174"/>
      <c r="D856" s="356"/>
      <c r="E856" s="348"/>
      <c r="F856" s="355"/>
      <c r="G856" s="354">
        <f t="shared" si="13"/>
        <v>0</v>
      </c>
      <c r="H856" s="336"/>
    </row>
    <row r="857" spans="1:8" ht="15" x14ac:dyDescent="0.2">
      <c r="A857" s="335">
        <v>825</v>
      </c>
      <c r="B857" s="313"/>
      <c r="C857" s="174"/>
      <c r="D857" s="356"/>
      <c r="E857" s="348"/>
      <c r="F857" s="355"/>
      <c r="G857" s="354">
        <f t="shared" si="13"/>
        <v>0</v>
      </c>
      <c r="H857" s="336"/>
    </row>
    <row r="858" spans="1:8" ht="15" x14ac:dyDescent="0.2">
      <c r="A858" s="335">
        <v>826</v>
      </c>
      <c r="B858" s="313"/>
      <c r="C858" s="174"/>
      <c r="D858" s="356"/>
      <c r="E858" s="348"/>
      <c r="F858" s="355"/>
      <c r="G858" s="354">
        <f t="shared" si="13"/>
        <v>0</v>
      </c>
      <c r="H858" s="336"/>
    </row>
    <row r="859" spans="1:8" ht="15" x14ac:dyDescent="0.2">
      <c r="A859" s="335">
        <v>827</v>
      </c>
      <c r="B859" s="313"/>
      <c r="C859" s="174"/>
      <c r="D859" s="356"/>
      <c r="E859" s="348"/>
      <c r="F859" s="355"/>
      <c r="G859" s="354">
        <f t="shared" si="13"/>
        <v>0</v>
      </c>
      <c r="H859" s="336"/>
    </row>
    <row r="860" spans="1:8" ht="15" x14ac:dyDescent="0.2">
      <c r="A860" s="335">
        <v>828</v>
      </c>
      <c r="B860" s="313"/>
      <c r="C860" s="174"/>
      <c r="D860" s="356"/>
      <c r="E860" s="348"/>
      <c r="F860" s="355"/>
      <c r="G860" s="354">
        <f t="shared" si="13"/>
        <v>0</v>
      </c>
      <c r="H860" s="336"/>
    </row>
    <row r="861" spans="1:8" ht="15" x14ac:dyDescent="0.2">
      <c r="A861" s="335">
        <v>829</v>
      </c>
      <c r="B861" s="313"/>
      <c r="C861" s="174"/>
      <c r="D861" s="356"/>
      <c r="E861" s="348"/>
      <c r="F861" s="355"/>
      <c r="G861" s="354">
        <f t="shared" si="13"/>
        <v>0</v>
      </c>
      <c r="H861" s="336"/>
    </row>
    <row r="862" spans="1:8" ht="15" x14ac:dyDescent="0.2">
      <c r="A862" s="335">
        <v>830</v>
      </c>
      <c r="B862" s="313"/>
      <c r="C862" s="174"/>
      <c r="D862" s="356"/>
      <c r="E862" s="348"/>
      <c r="F862" s="355"/>
      <c r="G862" s="354">
        <f t="shared" si="13"/>
        <v>0</v>
      </c>
      <c r="H862" s="336"/>
    </row>
    <row r="863" spans="1:8" ht="15" x14ac:dyDescent="0.2">
      <c r="A863" s="335">
        <v>831</v>
      </c>
      <c r="B863" s="313"/>
      <c r="C863" s="174"/>
      <c r="D863" s="356"/>
      <c r="E863" s="348"/>
      <c r="F863" s="355"/>
      <c r="G863" s="354">
        <f t="shared" si="13"/>
        <v>0</v>
      </c>
      <c r="H863" s="336"/>
    </row>
    <row r="864" spans="1:8" ht="15" x14ac:dyDescent="0.2">
      <c r="A864" s="335">
        <v>832</v>
      </c>
      <c r="B864" s="313"/>
      <c r="C864" s="174"/>
      <c r="D864" s="356"/>
      <c r="E864" s="348"/>
      <c r="F864" s="355"/>
      <c r="G864" s="354">
        <f t="shared" si="13"/>
        <v>0</v>
      </c>
      <c r="H864" s="336"/>
    </row>
    <row r="865" spans="1:8" ht="15" x14ac:dyDescent="0.2">
      <c r="A865" s="335">
        <v>833</v>
      </c>
      <c r="B865" s="313"/>
      <c r="C865" s="174"/>
      <c r="D865" s="356"/>
      <c r="E865" s="348"/>
      <c r="F865" s="355"/>
      <c r="G865" s="354">
        <f t="shared" si="13"/>
        <v>0</v>
      </c>
      <c r="H865" s="336"/>
    </row>
    <row r="866" spans="1:8" ht="15" x14ac:dyDescent="0.2">
      <c r="A866" s="335">
        <v>834</v>
      </c>
      <c r="B866" s="313"/>
      <c r="C866" s="174"/>
      <c r="D866" s="356"/>
      <c r="E866" s="348"/>
      <c r="F866" s="355"/>
      <c r="G866" s="354">
        <f t="shared" ref="G866:G929" si="14">IF(AND(D866&lt;&gt;"",E866&lt;&gt;""),ROUND(ROUNDDOWN(F866,0)*1.5,2),0)</f>
        <v>0</v>
      </c>
      <c r="H866" s="336"/>
    </row>
    <row r="867" spans="1:8" ht="15" x14ac:dyDescent="0.2">
      <c r="A867" s="335">
        <v>835</v>
      </c>
      <c r="B867" s="313"/>
      <c r="C867" s="174"/>
      <c r="D867" s="356"/>
      <c r="E867" s="348"/>
      <c r="F867" s="355"/>
      <c r="G867" s="354">
        <f t="shared" si="14"/>
        <v>0</v>
      </c>
      <c r="H867" s="336"/>
    </row>
    <row r="868" spans="1:8" ht="15" x14ac:dyDescent="0.2">
      <c r="A868" s="335">
        <v>836</v>
      </c>
      <c r="B868" s="313"/>
      <c r="C868" s="174"/>
      <c r="D868" s="356"/>
      <c r="E868" s="348"/>
      <c r="F868" s="355"/>
      <c r="G868" s="354">
        <f t="shared" si="14"/>
        <v>0</v>
      </c>
      <c r="H868" s="336"/>
    </row>
    <row r="869" spans="1:8" ht="15" x14ac:dyDescent="0.2">
      <c r="A869" s="335">
        <v>837</v>
      </c>
      <c r="B869" s="313"/>
      <c r="C869" s="174"/>
      <c r="D869" s="356"/>
      <c r="E869" s="348"/>
      <c r="F869" s="355"/>
      <c r="G869" s="354">
        <f t="shared" si="14"/>
        <v>0</v>
      </c>
      <c r="H869" s="336"/>
    </row>
    <row r="870" spans="1:8" ht="15" x14ac:dyDescent="0.2">
      <c r="A870" s="335">
        <v>838</v>
      </c>
      <c r="B870" s="313"/>
      <c r="C870" s="174"/>
      <c r="D870" s="356"/>
      <c r="E870" s="348"/>
      <c r="F870" s="355"/>
      <c r="G870" s="354">
        <f t="shared" si="14"/>
        <v>0</v>
      </c>
      <c r="H870" s="336"/>
    </row>
    <row r="871" spans="1:8" ht="15" x14ac:dyDescent="0.2">
      <c r="A871" s="335">
        <v>839</v>
      </c>
      <c r="B871" s="313"/>
      <c r="C871" s="174"/>
      <c r="D871" s="356"/>
      <c r="E871" s="348"/>
      <c r="F871" s="355"/>
      <c r="G871" s="354">
        <f t="shared" si="14"/>
        <v>0</v>
      </c>
      <c r="H871" s="336"/>
    </row>
    <row r="872" spans="1:8" ht="15" x14ac:dyDescent="0.2">
      <c r="A872" s="335">
        <v>840</v>
      </c>
      <c r="B872" s="313"/>
      <c r="C872" s="174"/>
      <c r="D872" s="356"/>
      <c r="E872" s="348"/>
      <c r="F872" s="355"/>
      <c r="G872" s="354">
        <f t="shared" si="14"/>
        <v>0</v>
      </c>
      <c r="H872" s="336"/>
    </row>
    <row r="873" spans="1:8" ht="15" x14ac:dyDescent="0.2">
      <c r="A873" s="335">
        <v>841</v>
      </c>
      <c r="B873" s="313"/>
      <c r="C873" s="174"/>
      <c r="D873" s="356"/>
      <c r="E873" s="348"/>
      <c r="F873" s="355"/>
      <c r="G873" s="354">
        <f t="shared" si="14"/>
        <v>0</v>
      </c>
      <c r="H873" s="336"/>
    </row>
    <row r="874" spans="1:8" ht="15" x14ac:dyDescent="0.2">
      <c r="A874" s="335">
        <v>842</v>
      </c>
      <c r="B874" s="313"/>
      <c r="C874" s="174"/>
      <c r="D874" s="356"/>
      <c r="E874" s="348"/>
      <c r="F874" s="355"/>
      <c r="G874" s="354">
        <f t="shared" si="14"/>
        <v>0</v>
      </c>
      <c r="H874" s="336"/>
    </row>
    <row r="875" spans="1:8" ht="15" x14ac:dyDescent="0.2">
      <c r="A875" s="335">
        <v>843</v>
      </c>
      <c r="B875" s="313"/>
      <c r="C875" s="174"/>
      <c r="D875" s="356"/>
      <c r="E875" s="348"/>
      <c r="F875" s="355"/>
      <c r="G875" s="354">
        <f t="shared" si="14"/>
        <v>0</v>
      </c>
      <c r="H875" s="336"/>
    </row>
    <row r="876" spans="1:8" ht="15" x14ac:dyDescent="0.2">
      <c r="A876" s="335">
        <v>844</v>
      </c>
      <c r="B876" s="313"/>
      <c r="C876" s="174"/>
      <c r="D876" s="356"/>
      <c r="E876" s="348"/>
      <c r="F876" s="355"/>
      <c r="G876" s="354">
        <f t="shared" si="14"/>
        <v>0</v>
      </c>
      <c r="H876" s="336"/>
    </row>
    <row r="877" spans="1:8" ht="15" x14ac:dyDescent="0.2">
      <c r="A877" s="335">
        <v>845</v>
      </c>
      <c r="B877" s="313"/>
      <c r="C877" s="174"/>
      <c r="D877" s="356"/>
      <c r="E877" s="348"/>
      <c r="F877" s="355"/>
      <c r="G877" s="354">
        <f t="shared" si="14"/>
        <v>0</v>
      </c>
      <c r="H877" s="336"/>
    </row>
    <row r="878" spans="1:8" ht="15" x14ac:dyDescent="0.2">
      <c r="A878" s="335">
        <v>846</v>
      </c>
      <c r="B878" s="313"/>
      <c r="C878" s="174"/>
      <c r="D878" s="356"/>
      <c r="E878" s="348"/>
      <c r="F878" s="355"/>
      <c r="G878" s="354">
        <f t="shared" si="14"/>
        <v>0</v>
      </c>
      <c r="H878" s="336"/>
    </row>
    <row r="879" spans="1:8" ht="15" x14ac:dyDescent="0.2">
      <c r="A879" s="335">
        <v>847</v>
      </c>
      <c r="B879" s="313"/>
      <c r="C879" s="174"/>
      <c r="D879" s="356"/>
      <c r="E879" s="348"/>
      <c r="F879" s="355"/>
      <c r="G879" s="354">
        <f t="shared" si="14"/>
        <v>0</v>
      </c>
      <c r="H879" s="336"/>
    </row>
    <row r="880" spans="1:8" ht="15" x14ac:dyDescent="0.2">
      <c r="A880" s="335">
        <v>848</v>
      </c>
      <c r="B880" s="313"/>
      <c r="C880" s="174"/>
      <c r="D880" s="356"/>
      <c r="E880" s="348"/>
      <c r="F880" s="355"/>
      <c r="G880" s="354">
        <f t="shared" si="14"/>
        <v>0</v>
      </c>
      <c r="H880" s="336"/>
    </row>
    <row r="881" spans="1:8" ht="15" x14ac:dyDescent="0.2">
      <c r="A881" s="335">
        <v>849</v>
      </c>
      <c r="B881" s="313"/>
      <c r="C881" s="174"/>
      <c r="D881" s="356"/>
      <c r="E881" s="348"/>
      <c r="F881" s="355"/>
      <c r="G881" s="354">
        <f t="shared" si="14"/>
        <v>0</v>
      </c>
      <c r="H881" s="336"/>
    </row>
    <row r="882" spans="1:8" ht="15" x14ac:dyDescent="0.2">
      <c r="A882" s="335">
        <v>850</v>
      </c>
      <c r="B882" s="313"/>
      <c r="C882" s="174"/>
      <c r="D882" s="356"/>
      <c r="E882" s="348"/>
      <c r="F882" s="355"/>
      <c r="G882" s="354">
        <f t="shared" si="14"/>
        <v>0</v>
      </c>
      <c r="H882" s="336"/>
    </row>
    <row r="883" spans="1:8" ht="15" x14ac:dyDescent="0.2">
      <c r="A883" s="335">
        <v>851</v>
      </c>
      <c r="B883" s="313"/>
      <c r="C883" s="174"/>
      <c r="D883" s="356"/>
      <c r="E883" s="348"/>
      <c r="F883" s="355"/>
      <c r="G883" s="354">
        <f t="shared" si="14"/>
        <v>0</v>
      </c>
      <c r="H883" s="336"/>
    </row>
    <row r="884" spans="1:8" ht="15" x14ac:dyDescent="0.2">
      <c r="A884" s="335">
        <v>852</v>
      </c>
      <c r="B884" s="313"/>
      <c r="C884" s="174"/>
      <c r="D884" s="356"/>
      <c r="E884" s="348"/>
      <c r="F884" s="355"/>
      <c r="G884" s="354">
        <f t="shared" si="14"/>
        <v>0</v>
      </c>
      <c r="H884" s="336"/>
    </row>
    <row r="885" spans="1:8" ht="15" x14ac:dyDescent="0.2">
      <c r="A885" s="335">
        <v>853</v>
      </c>
      <c r="B885" s="313"/>
      <c r="C885" s="174"/>
      <c r="D885" s="356"/>
      <c r="E885" s="348"/>
      <c r="F885" s="355"/>
      <c r="G885" s="354">
        <f t="shared" si="14"/>
        <v>0</v>
      </c>
      <c r="H885" s="336"/>
    </row>
    <row r="886" spans="1:8" ht="15" x14ac:dyDescent="0.2">
      <c r="A886" s="335">
        <v>854</v>
      </c>
      <c r="B886" s="313"/>
      <c r="C886" s="174"/>
      <c r="D886" s="356"/>
      <c r="E886" s="348"/>
      <c r="F886" s="355"/>
      <c r="G886" s="354">
        <f t="shared" si="14"/>
        <v>0</v>
      </c>
      <c r="H886" s="336"/>
    </row>
    <row r="887" spans="1:8" ht="15" x14ac:dyDescent="0.2">
      <c r="A887" s="335">
        <v>855</v>
      </c>
      <c r="B887" s="313"/>
      <c r="C887" s="174"/>
      <c r="D887" s="356"/>
      <c r="E887" s="348"/>
      <c r="F887" s="355"/>
      <c r="G887" s="354">
        <f t="shared" si="14"/>
        <v>0</v>
      </c>
      <c r="H887" s="336"/>
    </row>
    <row r="888" spans="1:8" ht="15" x14ac:dyDescent="0.2">
      <c r="A888" s="335">
        <v>856</v>
      </c>
      <c r="B888" s="313"/>
      <c r="C888" s="174"/>
      <c r="D888" s="356"/>
      <c r="E888" s="348"/>
      <c r="F888" s="355"/>
      <c r="G888" s="354">
        <f t="shared" si="14"/>
        <v>0</v>
      </c>
      <c r="H888" s="336"/>
    </row>
    <row r="889" spans="1:8" ht="15" x14ac:dyDescent="0.2">
      <c r="A889" s="335">
        <v>857</v>
      </c>
      <c r="B889" s="313"/>
      <c r="C889" s="174"/>
      <c r="D889" s="356"/>
      <c r="E889" s="348"/>
      <c r="F889" s="355"/>
      <c r="G889" s="354">
        <f t="shared" si="14"/>
        <v>0</v>
      </c>
      <c r="H889" s="336"/>
    </row>
    <row r="890" spans="1:8" ht="15" x14ac:dyDescent="0.2">
      <c r="A890" s="335">
        <v>858</v>
      </c>
      <c r="B890" s="313"/>
      <c r="C890" s="174"/>
      <c r="D890" s="356"/>
      <c r="E890" s="348"/>
      <c r="F890" s="355"/>
      <c r="G890" s="354">
        <f t="shared" si="14"/>
        <v>0</v>
      </c>
      <c r="H890" s="336"/>
    </row>
    <row r="891" spans="1:8" ht="15" x14ac:dyDescent="0.2">
      <c r="A891" s="335">
        <v>859</v>
      </c>
      <c r="B891" s="313"/>
      <c r="C891" s="174"/>
      <c r="D891" s="356"/>
      <c r="E891" s="348"/>
      <c r="F891" s="355"/>
      <c r="G891" s="354">
        <f t="shared" si="14"/>
        <v>0</v>
      </c>
      <c r="H891" s="336"/>
    </row>
    <row r="892" spans="1:8" ht="15" x14ac:dyDescent="0.2">
      <c r="A892" s="335">
        <v>860</v>
      </c>
      <c r="B892" s="313"/>
      <c r="C892" s="174"/>
      <c r="D892" s="356"/>
      <c r="E892" s="348"/>
      <c r="F892" s="355"/>
      <c r="G892" s="354">
        <f t="shared" si="14"/>
        <v>0</v>
      </c>
      <c r="H892" s="336"/>
    </row>
    <row r="893" spans="1:8" ht="15" x14ac:dyDescent="0.2">
      <c r="A893" s="335">
        <v>861</v>
      </c>
      <c r="B893" s="313"/>
      <c r="C893" s="174"/>
      <c r="D893" s="356"/>
      <c r="E893" s="348"/>
      <c r="F893" s="355"/>
      <c r="G893" s="354">
        <f t="shared" si="14"/>
        <v>0</v>
      </c>
      <c r="H893" s="336"/>
    </row>
    <row r="894" spans="1:8" ht="15" x14ac:dyDescent="0.2">
      <c r="A894" s="335">
        <v>862</v>
      </c>
      <c r="B894" s="313"/>
      <c r="C894" s="174"/>
      <c r="D894" s="356"/>
      <c r="E894" s="348"/>
      <c r="F894" s="355"/>
      <c r="G894" s="354">
        <f t="shared" si="14"/>
        <v>0</v>
      </c>
      <c r="H894" s="336"/>
    </row>
    <row r="895" spans="1:8" ht="15" x14ac:dyDescent="0.2">
      <c r="A895" s="335">
        <v>863</v>
      </c>
      <c r="B895" s="313"/>
      <c r="C895" s="174"/>
      <c r="D895" s="356"/>
      <c r="E895" s="348"/>
      <c r="F895" s="355"/>
      <c r="G895" s="354">
        <f t="shared" si="14"/>
        <v>0</v>
      </c>
      <c r="H895" s="336"/>
    </row>
    <row r="896" spans="1:8" ht="15" x14ac:dyDescent="0.2">
      <c r="A896" s="335">
        <v>864</v>
      </c>
      <c r="B896" s="313"/>
      <c r="C896" s="174"/>
      <c r="D896" s="356"/>
      <c r="E896" s="348"/>
      <c r="F896" s="355"/>
      <c r="G896" s="354">
        <f t="shared" si="14"/>
        <v>0</v>
      </c>
      <c r="H896" s="336"/>
    </row>
    <row r="897" spans="1:8" ht="15" x14ac:dyDescent="0.2">
      <c r="A897" s="335">
        <v>865</v>
      </c>
      <c r="B897" s="313"/>
      <c r="C897" s="174"/>
      <c r="D897" s="356"/>
      <c r="E897" s="348"/>
      <c r="F897" s="355"/>
      <c r="G897" s="354">
        <f t="shared" si="14"/>
        <v>0</v>
      </c>
      <c r="H897" s="336"/>
    </row>
    <row r="898" spans="1:8" ht="15" x14ac:dyDescent="0.2">
      <c r="A898" s="335">
        <v>866</v>
      </c>
      <c r="B898" s="313"/>
      <c r="C898" s="174"/>
      <c r="D898" s="356"/>
      <c r="E898" s="348"/>
      <c r="F898" s="355"/>
      <c r="G898" s="354">
        <f t="shared" si="14"/>
        <v>0</v>
      </c>
      <c r="H898" s="336"/>
    </row>
    <row r="899" spans="1:8" ht="15" x14ac:dyDescent="0.2">
      <c r="A899" s="335">
        <v>867</v>
      </c>
      <c r="B899" s="313"/>
      <c r="C899" s="174"/>
      <c r="D899" s="356"/>
      <c r="E899" s="348"/>
      <c r="F899" s="355"/>
      <c r="G899" s="354">
        <f t="shared" si="14"/>
        <v>0</v>
      </c>
      <c r="H899" s="336"/>
    </row>
    <row r="900" spans="1:8" ht="15" x14ac:dyDescent="0.2">
      <c r="A900" s="335">
        <v>868</v>
      </c>
      <c r="B900" s="313"/>
      <c r="C900" s="174"/>
      <c r="D900" s="356"/>
      <c r="E900" s="348"/>
      <c r="F900" s="355"/>
      <c r="G900" s="354">
        <f t="shared" si="14"/>
        <v>0</v>
      </c>
      <c r="H900" s="336"/>
    </row>
    <row r="901" spans="1:8" ht="15" x14ac:dyDescent="0.2">
      <c r="A901" s="335">
        <v>869</v>
      </c>
      <c r="B901" s="313"/>
      <c r="C901" s="174"/>
      <c r="D901" s="356"/>
      <c r="E901" s="348"/>
      <c r="F901" s="355"/>
      <c r="G901" s="354">
        <f t="shared" si="14"/>
        <v>0</v>
      </c>
      <c r="H901" s="336"/>
    </row>
    <row r="902" spans="1:8" ht="15" x14ac:dyDescent="0.2">
      <c r="A902" s="335">
        <v>870</v>
      </c>
      <c r="B902" s="313"/>
      <c r="C902" s="174"/>
      <c r="D902" s="356"/>
      <c r="E902" s="348"/>
      <c r="F902" s="355"/>
      <c r="G902" s="354">
        <f t="shared" si="14"/>
        <v>0</v>
      </c>
      <c r="H902" s="336"/>
    </row>
    <row r="903" spans="1:8" ht="15" x14ac:dyDescent="0.2">
      <c r="A903" s="335">
        <v>871</v>
      </c>
      <c r="B903" s="313"/>
      <c r="C903" s="174"/>
      <c r="D903" s="356"/>
      <c r="E903" s="348"/>
      <c r="F903" s="355"/>
      <c r="G903" s="354">
        <f t="shared" si="14"/>
        <v>0</v>
      </c>
      <c r="H903" s="336"/>
    </row>
    <row r="904" spans="1:8" ht="15" x14ac:dyDescent="0.2">
      <c r="A904" s="335">
        <v>872</v>
      </c>
      <c r="B904" s="313"/>
      <c r="C904" s="174"/>
      <c r="D904" s="356"/>
      <c r="E904" s="348"/>
      <c r="F904" s="355"/>
      <c r="G904" s="354">
        <f t="shared" si="14"/>
        <v>0</v>
      </c>
      <c r="H904" s="336"/>
    </row>
    <row r="905" spans="1:8" ht="15" x14ac:dyDescent="0.2">
      <c r="A905" s="335">
        <v>873</v>
      </c>
      <c r="B905" s="313"/>
      <c r="C905" s="174"/>
      <c r="D905" s="356"/>
      <c r="E905" s="348"/>
      <c r="F905" s="355"/>
      <c r="G905" s="354">
        <f t="shared" si="14"/>
        <v>0</v>
      </c>
      <c r="H905" s="336"/>
    </row>
    <row r="906" spans="1:8" ht="15" x14ac:dyDescent="0.2">
      <c r="A906" s="335">
        <v>874</v>
      </c>
      <c r="B906" s="313"/>
      <c r="C906" s="174"/>
      <c r="D906" s="356"/>
      <c r="E906" s="348"/>
      <c r="F906" s="355"/>
      <c r="G906" s="354">
        <f t="shared" si="14"/>
        <v>0</v>
      </c>
      <c r="H906" s="336"/>
    </row>
    <row r="907" spans="1:8" ht="15" x14ac:dyDescent="0.2">
      <c r="A907" s="335">
        <v>875</v>
      </c>
      <c r="B907" s="313"/>
      <c r="C907" s="174"/>
      <c r="D907" s="356"/>
      <c r="E907" s="348"/>
      <c r="F907" s="355"/>
      <c r="G907" s="354">
        <f t="shared" si="14"/>
        <v>0</v>
      </c>
      <c r="H907" s="336"/>
    </row>
    <row r="908" spans="1:8" ht="15" x14ac:dyDescent="0.2">
      <c r="A908" s="335">
        <v>876</v>
      </c>
      <c r="B908" s="313"/>
      <c r="C908" s="174"/>
      <c r="D908" s="356"/>
      <c r="E908" s="348"/>
      <c r="F908" s="355"/>
      <c r="G908" s="354">
        <f t="shared" si="14"/>
        <v>0</v>
      </c>
      <c r="H908" s="336"/>
    </row>
    <row r="909" spans="1:8" ht="15" x14ac:dyDescent="0.2">
      <c r="A909" s="335">
        <v>877</v>
      </c>
      <c r="B909" s="313"/>
      <c r="C909" s="174"/>
      <c r="D909" s="356"/>
      <c r="E909" s="348"/>
      <c r="F909" s="355"/>
      <c r="G909" s="354">
        <f t="shared" si="14"/>
        <v>0</v>
      </c>
      <c r="H909" s="336"/>
    </row>
    <row r="910" spans="1:8" ht="15" x14ac:dyDescent="0.2">
      <c r="A910" s="335">
        <v>878</v>
      </c>
      <c r="B910" s="313"/>
      <c r="C910" s="174"/>
      <c r="D910" s="356"/>
      <c r="E910" s="348"/>
      <c r="F910" s="355"/>
      <c r="G910" s="354">
        <f t="shared" si="14"/>
        <v>0</v>
      </c>
      <c r="H910" s="336"/>
    </row>
    <row r="911" spans="1:8" ht="15" x14ac:dyDescent="0.2">
      <c r="A911" s="335">
        <v>879</v>
      </c>
      <c r="B911" s="313"/>
      <c r="C911" s="174"/>
      <c r="D911" s="356"/>
      <c r="E911" s="348"/>
      <c r="F911" s="355"/>
      <c r="G911" s="354">
        <f t="shared" si="14"/>
        <v>0</v>
      </c>
      <c r="H911" s="336"/>
    </row>
    <row r="912" spans="1:8" ht="15" x14ac:dyDescent="0.2">
      <c r="A912" s="335">
        <v>880</v>
      </c>
      <c r="B912" s="313"/>
      <c r="C912" s="174"/>
      <c r="D912" s="356"/>
      <c r="E912" s="348"/>
      <c r="F912" s="355"/>
      <c r="G912" s="354">
        <f t="shared" si="14"/>
        <v>0</v>
      </c>
      <c r="H912" s="336"/>
    </row>
    <row r="913" spans="1:8" ht="15" x14ac:dyDescent="0.2">
      <c r="A913" s="335">
        <v>881</v>
      </c>
      <c r="B913" s="313"/>
      <c r="C913" s="174"/>
      <c r="D913" s="356"/>
      <c r="E913" s="348"/>
      <c r="F913" s="355"/>
      <c r="G913" s="354">
        <f t="shared" si="14"/>
        <v>0</v>
      </c>
      <c r="H913" s="336"/>
    </row>
    <row r="914" spans="1:8" ht="15" x14ac:dyDescent="0.2">
      <c r="A914" s="335">
        <v>882</v>
      </c>
      <c r="B914" s="313"/>
      <c r="C914" s="174"/>
      <c r="D914" s="356"/>
      <c r="E914" s="348"/>
      <c r="F914" s="355"/>
      <c r="G914" s="354">
        <f t="shared" si="14"/>
        <v>0</v>
      </c>
      <c r="H914" s="336"/>
    </row>
    <row r="915" spans="1:8" ht="15" x14ac:dyDescent="0.2">
      <c r="A915" s="335">
        <v>883</v>
      </c>
      <c r="B915" s="313"/>
      <c r="C915" s="174"/>
      <c r="D915" s="356"/>
      <c r="E915" s="348"/>
      <c r="F915" s="355"/>
      <c r="G915" s="354">
        <f t="shared" si="14"/>
        <v>0</v>
      </c>
      <c r="H915" s="336"/>
    </row>
    <row r="916" spans="1:8" ht="15" x14ac:dyDescent="0.2">
      <c r="A916" s="335">
        <v>884</v>
      </c>
      <c r="B916" s="313"/>
      <c r="C916" s="174"/>
      <c r="D916" s="356"/>
      <c r="E916" s="348"/>
      <c r="F916" s="355"/>
      <c r="G916" s="354">
        <f t="shared" si="14"/>
        <v>0</v>
      </c>
      <c r="H916" s="336"/>
    </row>
    <row r="917" spans="1:8" ht="15" x14ac:dyDescent="0.2">
      <c r="A917" s="335">
        <v>885</v>
      </c>
      <c r="B917" s="313"/>
      <c r="C917" s="174"/>
      <c r="D917" s="356"/>
      <c r="E917" s="348"/>
      <c r="F917" s="355"/>
      <c r="G917" s="354">
        <f t="shared" si="14"/>
        <v>0</v>
      </c>
      <c r="H917" s="336"/>
    </row>
    <row r="918" spans="1:8" ht="15" x14ac:dyDescent="0.2">
      <c r="A918" s="335">
        <v>886</v>
      </c>
      <c r="B918" s="313"/>
      <c r="C918" s="174"/>
      <c r="D918" s="356"/>
      <c r="E918" s="348"/>
      <c r="F918" s="355"/>
      <c r="G918" s="354">
        <f t="shared" si="14"/>
        <v>0</v>
      </c>
      <c r="H918" s="336"/>
    </row>
    <row r="919" spans="1:8" ht="15" x14ac:dyDescent="0.2">
      <c r="A919" s="335">
        <v>887</v>
      </c>
      <c r="B919" s="313"/>
      <c r="C919" s="174"/>
      <c r="D919" s="356"/>
      <c r="E919" s="348"/>
      <c r="F919" s="355"/>
      <c r="G919" s="354">
        <f t="shared" si="14"/>
        <v>0</v>
      </c>
      <c r="H919" s="336"/>
    </row>
    <row r="920" spans="1:8" ht="15" x14ac:dyDescent="0.2">
      <c r="A920" s="335">
        <v>888</v>
      </c>
      <c r="B920" s="313"/>
      <c r="C920" s="174"/>
      <c r="D920" s="356"/>
      <c r="E920" s="348"/>
      <c r="F920" s="355"/>
      <c r="G920" s="354">
        <f t="shared" si="14"/>
        <v>0</v>
      </c>
      <c r="H920" s="336"/>
    </row>
    <row r="921" spans="1:8" ht="15" x14ac:dyDescent="0.2">
      <c r="A921" s="335">
        <v>889</v>
      </c>
      <c r="B921" s="313"/>
      <c r="C921" s="174"/>
      <c r="D921" s="356"/>
      <c r="E921" s="348"/>
      <c r="F921" s="355"/>
      <c r="G921" s="354">
        <f t="shared" si="14"/>
        <v>0</v>
      </c>
      <c r="H921" s="336"/>
    </row>
    <row r="922" spans="1:8" ht="15" x14ac:dyDescent="0.2">
      <c r="A922" s="335">
        <v>890</v>
      </c>
      <c r="B922" s="313"/>
      <c r="C922" s="174"/>
      <c r="D922" s="356"/>
      <c r="E922" s="348"/>
      <c r="F922" s="355"/>
      <c r="G922" s="354">
        <f t="shared" si="14"/>
        <v>0</v>
      </c>
      <c r="H922" s="336"/>
    </row>
    <row r="923" spans="1:8" ht="15" x14ac:dyDescent="0.2">
      <c r="A923" s="335">
        <v>891</v>
      </c>
      <c r="B923" s="313"/>
      <c r="C923" s="174"/>
      <c r="D923" s="356"/>
      <c r="E923" s="348"/>
      <c r="F923" s="355"/>
      <c r="G923" s="354">
        <f t="shared" si="14"/>
        <v>0</v>
      </c>
      <c r="H923" s="336"/>
    </row>
    <row r="924" spans="1:8" ht="15" x14ac:dyDescent="0.2">
      <c r="A924" s="335">
        <v>892</v>
      </c>
      <c r="B924" s="313"/>
      <c r="C924" s="174"/>
      <c r="D924" s="356"/>
      <c r="E924" s="348"/>
      <c r="F924" s="355"/>
      <c r="G924" s="354">
        <f t="shared" si="14"/>
        <v>0</v>
      </c>
      <c r="H924" s="336"/>
    </row>
    <row r="925" spans="1:8" ht="15" x14ac:dyDescent="0.2">
      <c r="A925" s="335">
        <v>893</v>
      </c>
      <c r="B925" s="313"/>
      <c r="C925" s="174"/>
      <c r="D925" s="356"/>
      <c r="E925" s="348"/>
      <c r="F925" s="355"/>
      <c r="G925" s="354">
        <f t="shared" si="14"/>
        <v>0</v>
      </c>
      <c r="H925" s="336"/>
    </row>
    <row r="926" spans="1:8" ht="15" x14ac:dyDescent="0.2">
      <c r="A926" s="335">
        <v>894</v>
      </c>
      <c r="B926" s="313"/>
      <c r="C926" s="174"/>
      <c r="D926" s="356"/>
      <c r="E926" s="348"/>
      <c r="F926" s="355"/>
      <c r="G926" s="354">
        <f t="shared" si="14"/>
        <v>0</v>
      </c>
      <c r="H926" s="336"/>
    </row>
    <row r="927" spans="1:8" ht="15" x14ac:dyDescent="0.2">
      <c r="A927" s="335">
        <v>895</v>
      </c>
      <c r="B927" s="313"/>
      <c r="C927" s="174"/>
      <c r="D927" s="356"/>
      <c r="E927" s="348"/>
      <c r="F927" s="355"/>
      <c r="G927" s="354">
        <f t="shared" si="14"/>
        <v>0</v>
      </c>
      <c r="H927" s="336"/>
    </row>
    <row r="928" spans="1:8" ht="15" x14ac:dyDescent="0.2">
      <c r="A928" s="335">
        <v>896</v>
      </c>
      <c r="B928" s="313"/>
      <c r="C928" s="174"/>
      <c r="D928" s="356"/>
      <c r="E928" s="348"/>
      <c r="F928" s="355"/>
      <c r="G928" s="354">
        <f t="shared" si="14"/>
        <v>0</v>
      </c>
      <c r="H928" s="336"/>
    </row>
    <row r="929" spans="1:8" ht="15" x14ac:dyDescent="0.2">
      <c r="A929" s="335">
        <v>897</v>
      </c>
      <c r="B929" s="313"/>
      <c r="C929" s="174"/>
      <c r="D929" s="356"/>
      <c r="E929" s="348"/>
      <c r="F929" s="355"/>
      <c r="G929" s="354">
        <f t="shared" si="14"/>
        <v>0</v>
      </c>
      <c r="H929" s="336"/>
    </row>
    <row r="930" spans="1:8" ht="15" x14ac:dyDescent="0.2">
      <c r="A930" s="335">
        <v>898</v>
      </c>
      <c r="B930" s="313"/>
      <c r="C930" s="174"/>
      <c r="D930" s="356"/>
      <c r="E930" s="348"/>
      <c r="F930" s="355"/>
      <c r="G930" s="354">
        <f t="shared" ref="G930:G993" si="15">IF(AND(D930&lt;&gt;"",E930&lt;&gt;""),ROUND(ROUNDDOWN(F930,0)*1.5,2),0)</f>
        <v>0</v>
      </c>
      <c r="H930" s="336"/>
    </row>
    <row r="931" spans="1:8" ht="15" x14ac:dyDescent="0.2">
      <c r="A931" s="335">
        <v>899</v>
      </c>
      <c r="B931" s="313"/>
      <c r="C931" s="174"/>
      <c r="D931" s="356"/>
      <c r="E931" s="348"/>
      <c r="F931" s="355"/>
      <c r="G931" s="354">
        <f t="shared" si="15"/>
        <v>0</v>
      </c>
      <c r="H931" s="336"/>
    </row>
    <row r="932" spans="1:8" ht="15" x14ac:dyDescent="0.2">
      <c r="A932" s="335">
        <v>900</v>
      </c>
      <c r="B932" s="313"/>
      <c r="C932" s="174"/>
      <c r="D932" s="356"/>
      <c r="E932" s="348"/>
      <c r="F932" s="355"/>
      <c r="G932" s="354">
        <f t="shared" si="15"/>
        <v>0</v>
      </c>
      <c r="H932" s="336"/>
    </row>
    <row r="933" spans="1:8" ht="15" x14ac:dyDescent="0.2">
      <c r="A933" s="335">
        <v>901</v>
      </c>
      <c r="B933" s="313"/>
      <c r="C933" s="174"/>
      <c r="D933" s="356"/>
      <c r="E933" s="348"/>
      <c r="F933" s="355"/>
      <c r="G933" s="354">
        <f t="shared" si="15"/>
        <v>0</v>
      </c>
      <c r="H933" s="336"/>
    </row>
    <row r="934" spans="1:8" ht="15" x14ac:dyDescent="0.2">
      <c r="A934" s="335">
        <v>902</v>
      </c>
      <c r="B934" s="313"/>
      <c r="C934" s="174"/>
      <c r="D934" s="356"/>
      <c r="E934" s="348"/>
      <c r="F934" s="355"/>
      <c r="G934" s="354">
        <f t="shared" si="15"/>
        <v>0</v>
      </c>
      <c r="H934" s="336"/>
    </row>
    <row r="935" spans="1:8" ht="15" x14ac:dyDescent="0.2">
      <c r="A935" s="335">
        <v>903</v>
      </c>
      <c r="B935" s="313"/>
      <c r="C935" s="174"/>
      <c r="D935" s="356"/>
      <c r="E935" s="348"/>
      <c r="F935" s="355"/>
      <c r="G935" s="354">
        <f t="shared" si="15"/>
        <v>0</v>
      </c>
      <c r="H935" s="336"/>
    </row>
    <row r="936" spans="1:8" ht="15" x14ac:dyDescent="0.2">
      <c r="A936" s="335">
        <v>904</v>
      </c>
      <c r="B936" s="313"/>
      <c r="C936" s="174"/>
      <c r="D936" s="356"/>
      <c r="E936" s="348"/>
      <c r="F936" s="355"/>
      <c r="G936" s="354">
        <f t="shared" si="15"/>
        <v>0</v>
      </c>
      <c r="H936" s="336"/>
    </row>
    <row r="937" spans="1:8" ht="15" x14ac:dyDescent="0.2">
      <c r="A937" s="335">
        <v>905</v>
      </c>
      <c r="B937" s="313"/>
      <c r="C937" s="174"/>
      <c r="D937" s="356"/>
      <c r="E937" s="348"/>
      <c r="F937" s="355"/>
      <c r="G937" s="354">
        <f t="shared" si="15"/>
        <v>0</v>
      </c>
      <c r="H937" s="336"/>
    </row>
    <row r="938" spans="1:8" ht="15" x14ac:dyDescent="0.2">
      <c r="A938" s="335">
        <v>906</v>
      </c>
      <c r="B938" s="313"/>
      <c r="C938" s="174"/>
      <c r="D938" s="356"/>
      <c r="E938" s="348"/>
      <c r="F938" s="355"/>
      <c r="G938" s="354">
        <f t="shared" si="15"/>
        <v>0</v>
      </c>
      <c r="H938" s="336"/>
    </row>
    <row r="939" spans="1:8" ht="15" x14ac:dyDescent="0.2">
      <c r="A939" s="335">
        <v>907</v>
      </c>
      <c r="B939" s="313"/>
      <c r="C939" s="174"/>
      <c r="D939" s="356"/>
      <c r="E939" s="348"/>
      <c r="F939" s="355"/>
      <c r="G939" s="354">
        <f t="shared" si="15"/>
        <v>0</v>
      </c>
      <c r="H939" s="336"/>
    </row>
    <row r="940" spans="1:8" ht="15" x14ac:dyDescent="0.2">
      <c r="A940" s="335">
        <v>908</v>
      </c>
      <c r="B940" s="313"/>
      <c r="C940" s="174"/>
      <c r="D940" s="356"/>
      <c r="E940" s="348"/>
      <c r="F940" s="355"/>
      <c r="G940" s="354">
        <f t="shared" si="15"/>
        <v>0</v>
      </c>
      <c r="H940" s="336"/>
    </row>
    <row r="941" spans="1:8" ht="15" x14ac:dyDescent="0.2">
      <c r="A941" s="335">
        <v>909</v>
      </c>
      <c r="B941" s="313"/>
      <c r="C941" s="174"/>
      <c r="D941" s="356"/>
      <c r="E941" s="348"/>
      <c r="F941" s="355"/>
      <c r="G941" s="354">
        <f t="shared" si="15"/>
        <v>0</v>
      </c>
      <c r="H941" s="336"/>
    </row>
    <row r="942" spans="1:8" ht="15" x14ac:dyDescent="0.2">
      <c r="A942" s="335">
        <v>910</v>
      </c>
      <c r="B942" s="313"/>
      <c r="C942" s="174"/>
      <c r="D942" s="356"/>
      <c r="E942" s="348"/>
      <c r="F942" s="355"/>
      <c r="G942" s="354">
        <f t="shared" si="15"/>
        <v>0</v>
      </c>
      <c r="H942" s="336"/>
    </row>
    <row r="943" spans="1:8" ht="15" x14ac:dyDescent="0.2">
      <c r="A943" s="335">
        <v>911</v>
      </c>
      <c r="B943" s="313"/>
      <c r="C943" s="174"/>
      <c r="D943" s="356"/>
      <c r="E943" s="348"/>
      <c r="F943" s="355"/>
      <c r="G943" s="354">
        <f t="shared" si="15"/>
        <v>0</v>
      </c>
      <c r="H943" s="336"/>
    </row>
    <row r="944" spans="1:8" ht="15" x14ac:dyDescent="0.2">
      <c r="A944" s="335">
        <v>912</v>
      </c>
      <c r="B944" s="313"/>
      <c r="C944" s="174"/>
      <c r="D944" s="356"/>
      <c r="E944" s="348"/>
      <c r="F944" s="355"/>
      <c r="G944" s="354">
        <f t="shared" si="15"/>
        <v>0</v>
      </c>
      <c r="H944" s="336"/>
    </row>
    <row r="945" spans="1:8" ht="15" x14ac:dyDescent="0.2">
      <c r="A945" s="335">
        <v>913</v>
      </c>
      <c r="B945" s="313"/>
      <c r="C945" s="174"/>
      <c r="D945" s="356"/>
      <c r="E945" s="348"/>
      <c r="F945" s="355"/>
      <c r="G945" s="354">
        <f t="shared" si="15"/>
        <v>0</v>
      </c>
      <c r="H945" s="336"/>
    </row>
    <row r="946" spans="1:8" ht="15" x14ac:dyDescent="0.2">
      <c r="A946" s="335">
        <v>914</v>
      </c>
      <c r="B946" s="313"/>
      <c r="C946" s="174"/>
      <c r="D946" s="356"/>
      <c r="E946" s="348"/>
      <c r="F946" s="355"/>
      <c r="G946" s="354">
        <f t="shared" si="15"/>
        <v>0</v>
      </c>
      <c r="H946" s="336"/>
    </row>
    <row r="947" spans="1:8" ht="15" x14ac:dyDescent="0.2">
      <c r="A947" s="335">
        <v>915</v>
      </c>
      <c r="B947" s="313"/>
      <c r="C947" s="174"/>
      <c r="D947" s="356"/>
      <c r="E947" s="348"/>
      <c r="F947" s="355"/>
      <c r="G947" s="354">
        <f t="shared" si="15"/>
        <v>0</v>
      </c>
      <c r="H947" s="336"/>
    </row>
    <row r="948" spans="1:8" ht="15" x14ac:dyDescent="0.2">
      <c r="A948" s="335">
        <v>916</v>
      </c>
      <c r="B948" s="313"/>
      <c r="C948" s="174"/>
      <c r="D948" s="356"/>
      <c r="E948" s="348"/>
      <c r="F948" s="355"/>
      <c r="G948" s="354">
        <f t="shared" si="15"/>
        <v>0</v>
      </c>
      <c r="H948" s="336"/>
    </row>
    <row r="949" spans="1:8" ht="15" x14ac:dyDescent="0.2">
      <c r="A949" s="335">
        <v>917</v>
      </c>
      <c r="B949" s="313"/>
      <c r="C949" s="174"/>
      <c r="D949" s="356"/>
      <c r="E949" s="348"/>
      <c r="F949" s="355"/>
      <c r="G949" s="354">
        <f t="shared" si="15"/>
        <v>0</v>
      </c>
      <c r="H949" s="336"/>
    </row>
    <row r="950" spans="1:8" ht="15" x14ac:dyDescent="0.2">
      <c r="A950" s="335">
        <v>918</v>
      </c>
      <c r="B950" s="313"/>
      <c r="C950" s="174"/>
      <c r="D950" s="356"/>
      <c r="E950" s="348"/>
      <c r="F950" s="355"/>
      <c r="G950" s="354">
        <f t="shared" si="15"/>
        <v>0</v>
      </c>
      <c r="H950" s="336"/>
    </row>
    <row r="951" spans="1:8" ht="15" x14ac:dyDescent="0.2">
      <c r="A951" s="335">
        <v>919</v>
      </c>
      <c r="B951" s="313"/>
      <c r="C951" s="174"/>
      <c r="D951" s="356"/>
      <c r="E951" s="348"/>
      <c r="F951" s="355"/>
      <c r="G951" s="354">
        <f t="shared" si="15"/>
        <v>0</v>
      </c>
      <c r="H951" s="336"/>
    </row>
    <row r="952" spans="1:8" ht="15" x14ac:dyDescent="0.2">
      <c r="A952" s="335">
        <v>920</v>
      </c>
      <c r="B952" s="313"/>
      <c r="C952" s="174"/>
      <c r="D952" s="356"/>
      <c r="E952" s="348"/>
      <c r="F952" s="355"/>
      <c r="G952" s="354">
        <f t="shared" si="15"/>
        <v>0</v>
      </c>
      <c r="H952" s="336"/>
    </row>
    <row r="953" spans="1:8" ht="15" x14ac:dyDescent="0.2">
      <c r="A953" s="335">
        <v>921</v>
      </c>
      <c r="B953" s="313"/>
      <c r="C953" s="174"/>
      <c r="D953" s="356"/>
      <c r="E953" s="348"/>
      <c r="F953" s="355"/>
      <c r="G953" s="354">
        <f t="shared" si="15"/>
        <v>0</v>
      </c>
      <c r="H953" s="336"/>
    </row>
    <row r="954" spans="1:8" ht="15" x14ac:dyDescent="0.2">
      <c r="A954" s="335">
        <v>922</v>
      </c>
      <c r="B954" s="313"/>
      <c r="C954" s="174"/>
      <c r="D954" s="356"/>
      <c r="E954" s="348"/>
      <c r="F954" s="355"/>
      <c r="G954" s="354">
        <f t="shared" si="15"/>
        <v>0</v>
      </c>
      <c r="H954" s="336"/>
    </row>
    <row r="955" spans="1:8" ht="15" x14ac:dyDescent="0.2">
      <c r="A955" s="335">
        <v>923</v>
      </c>
      <c r="B955" s="313"/>
      <c r="C955" s="174"/>
      <c r="D955" s="356"/>
      <c r="E955" s="348"/>
      <c r="F955" s="355"/>
      <c r="G955" s="354">
        <f t="shared" si="15"/>
        <v>0</v>
      </c>
      <c r="H955" s="336"/>
    </row>
    <row r="956" spans="1:8" ht="15" x14ac:dyDescent="0.2">
      <c r="A956" s="335">
        <v>924</v>
      </c>
      <c r="B956" s="313"/>
      <c r="C956" s="174"/>
      <c r="D956" s="356"/>
      <c r="E956" s="348"/>
      <c r="F956" s="355"/>
      <c r="G956" s="354">
        <f t="shared" si="15"/>
        <v>0</v>
      </c>
      <c r="H956" s="336"/>
    </row>
    <row r="957" spans="1:8" ht="15" x14ac:dyDescent="0.2">
      <c r="A957" s="335">
        <v>925</v>
      </c>
      <c r="B957" s="313"/>
      <c r="C957" s="174"/>
      <c r="D957" s="356"/>
      <c r="E957" s="348"/>
      <c r="F957" s="355"/>
      <c r="G957" s="354">
        <f t="shared" si="15"/>
        <v>0</v>
      </c>
      <c r="H957" s="336"/>
    </row>
    <row r="958" spans="1:8" ht="15" x14ac:dyDescent="0.2">
      <c r="A958" s="335">
        <v>926</v>
      </c>
      <c r="B958" s="313"/>
      <c r="C958" s="174"/>
      <c r="D958" s="356"/>
      <c r="E958" s="348"/>
      <c r="F958" s="355"/>
      <c r="G958" s="354">
        <f t="shared" si="15"/>
        <v>0</v>
      </c>
      <c r="H958" s="336"/>
    </row>
    <row r="959" spans="1:8" ht="15" x14ac:dyDescent="0.2">
      <c r="A959" s="335">
        <v>927</v>
      </c>
      <c r="B959" s="313"/>
      <c r="C959" s="174"/>
      <c r="D959" s="356"/>
      <c r="E959" s="348"/>
      <c r="F959" s="355"/>
      <c r="G959" s="354">
        <f t="shared" si="15"/>
        <v>0</v>
      </c>
      <c r="H959" s="336"/>
    </row>
    <row r="960" spans="1:8" ht="15" x14ac:dyDescent="0.2">
      <c r="A960" s="335">
        <v>928</v>
      </c>
      <c r="B960" s="313"/>
      <c r="C960" s="174"/>
      <c r="D960" s="356"/>
      <c r="E960" s="348"/>
      <c r="F960" s="355"/>
      <c r="G960" s="354">
        <f t="shared" si="15"/>
        <v>0</v>
      </c>
      <c r="H960" s="336"/>
    </row>
    <row r="961" spans="1:8" ht="15" x14ac:dyDescent="0.2">
      <c r="A961" s="335">
        <v>929</v>
      </c>
      <c r="B961" s="313"/>
      <c r="C961" s="174"/>
      <c r="D961" s="356"/>
      <c r="E961" s="348"/>
      <c r="F961" s="355"/>
      <c r="G961" s="354">
        <f t="shared" si="15"/>
        <v>0</v>
      </c>
      <c r="H961" s="336"/>
    </row>
    <row r="962" spans="1:8" ht="15" x14ac:dyDescent="0.2">
      <c r="A962" s="335">
        <v>930</v>
      </c>
      <c r="B962" s="313"/>
      <c r="C962" s="174"/>
      <c r="D962" s="356"/>
      <c r="E962" s="348"/>
      <c r="F962" s="355"/>
      <c r="G962" s="354">
        <f t="shared" si="15"/>
        <v>0</v>
      </c>
      <c r="H962" s="336"/>
    </row>
    <row r="963" spans="1:8" ht="15" x14ac:dyDescent="0.2">
      <c r="A963" s="335">
        <v>931</v>
      </c>
      <c r="B963" s="313"/>
      <c r="C963" s="174"/>
      <c r="D963" s="356"/>
      <c r="E963" s="348"/>
      <c r="F963" s="355"/>
      <c r="G963" s="354">
        <f t="shared" si="15"/>
        <v>0</v>
      </c>
      <c r="H963" s="336"/>
    </row>
    <row r="964" spans="1:8" ht="15" x14ac:dyDescent="0.2">
      <c r="A964" s="335">
        <v>932</v>
      </c>
      <c r="B964" s="313"/>
      <c r="C964" s="174"/>
      <c r="D964" s="356"/>
      <c r="E964" s="348"/>
      <c r="F964" s="355"/>
      <c r="G964" s="354">
        <f t="shared" si="15"/>
        <v>0</v>
      </c>
      <c r="H964" s="336"/>
    </row>
    <row r="965" spans="1:8" ht="15" x14ac:dyDescent="0.2">
      <c r="A965" s="335">
        <v>933</v>
      </c>
      <c r="B965" s="313"/>
      <c r="C965" s="174"/>
      <c r="D965" s="356"/>
      <c r="E965" s="348"/>
      <c r="F965" s="355"/>
      <c r="G965" s="354">
        <f t="shared" si="15"/>
        <v>0</v>
      </c>
      <c r="H965" s="336"/>
    </row>
    <row r="966" spans="1:8" ht="15" x14ac:dyDescent="0.2">
      <c r="A966" s="335">
        <v>934</v>
      </c>
      <c r="B966" s="313"/>
      <c r="C966" s="174"/>
      <c r="D966" s="356"/>
      <c r="E966" s="348"/>
      <c r="F966" s="355"/>
      <c r="G966" s="354">
        <f t="shared" si="15"/>
        <v>0</v>
      </c>
      <c r="H966" s="336"/>
    </row>
    <row r="967" spans="1:8" ht="15" x14ac:dyDescent="0.2">
      <c r="A967" s="335">
        <v>935</v>
      </c>
      <c r="B967" s="313"/>
      <c r="C967" s="174"/>
      <c r="D967" s="356"/>
      <c r="E967" s="348"/>
      <c r="F967" s="355"/>
      <c r="G967" s="354">
        <f t="shared" si="15"/>
        <v>0</v>
      </c>
      <c r="H967" s="336"/>
    </row>
    <row r="968" spans="1:8" ht="15" x14ac:dyDescent="0.2">
      <c r="A968" s="335">
        <v>936</v>
      </c>
      <c r="B968" s="313"/>
      <c r="C968" s="174"/>
      <c r="D968" s="356"/>
      <c r="E968" s="348"/>
      <c r="F968" s="355"/>
      <c r="G968" s="354">
        <f t="shared" si="15"/>
        <v>0</v>
      </c>
      <c r="H968" s="336"/>
    </row>
    <row r="969" spans="1:8" ht="15" x14ac:dyDescent="0.2">
      <c r="A969" s="335">
        <v>937</v>
      </c>
      <c r="B969" s="313"/>
      <c r="C969" s="174"/>
      <c r="D969" s="356"/>
      <c r="E969" s="348"/>
      <c r="F969" s="355"/>
      <c r="G969" s="354">
        <f t="shared" si="15"/>
        <v>0</v>
      </c>
      <c r="H969" s="336"/>
    </row>
    <row r="970" spans="1:8" ht="15" x14ac:dyDescent="0.2">
      <c r="A970" s="335">
        <v>938</v>
      </c>
      <c r="B970" s="313"/>
      <c r="C970" s="174"/>
      <c r="D970" s="356"/>
      <c r="E970" s="348"/>
      <c r="F970" s="355"/>
      <c r="G970" s="354">
        <f t="shared" si="15"/>
        <v>0</v>
      </c>
      <c r="H970" s="336"/>
    </row>
    <row r="971" spans="1:8" ht="15" x14ac:dyDescent="0.2">
      <c r="A971" s="335">
        <v>939</v>
      </c>
      <c r="B971" s="313"/>
      <c r="C971" s="174"/>
      <c r="D971" s="356"/>
      <c r="E971" s="348"/>
      <c r="F971" s="355"/>
      <c r="G971" s="354">
        <f t="shared" si="15"/>
        <v>0</v>
      </c>
      <c r="H971" s="336"/>
    </row>
    <row r="972" spans="1:8" ht="15" x14ac:dyDescent="0.2">
      <c r="A972" s="335">
        <v>940</v>
      </c>
      <c r="B972" s="313"/>
      <c r="C972" s="174"/>
      <c r="D972" s="356"/>
      <c r="E972" s="348"/>
      <c r="F972" s="355"/>
      <c r="G972" s="354">
        <f t="shared" si="15"/>
        <v>0</v>
      </c>
      <c r="H972" s="336"/>
    </row>
    <row r="973" spans="1:8" ht="15" x14ac:dyDescent="0.2">
      <c r="A973" s="335">
        <v>941</v>
      </c>
      <c r="B973" s="313"/>
      <c r="C973" s="174"/>
      <c r="D973" s="356"/>
      <c r="E973" s="348"/>
      <c r="F973" s="355"/>
      <c r="G973" s="354">
        <f t="shared" si="15"/>
        <v>0</v>
      </c>
      <c r="H973" s="336"/>
    </row>
    <row r="974" spans="1:8" ht="15" x14ac:dyDescent="0.2">
      <c r="A974" s="335">
        <v>942</v>
      </c>
      <c r="B974" s="313"/>
      <c r="C974" s="174"/>
      <c r="D974" s="356"/>
      <c r="E974" s="348"/>
      <c r="F974" s="355"/>
      <c r="G974" s="354">
        <f t="shared" si="15"/>
        <v>0</v>
      </c>
      <c r="H974" s="336"/>
    </row>
    <row r="975" spans="1:8" ht="15" x14ac:dyDescent="0.2">
      <c r="A975" s="335">
        <v>943</v>
      </c>
      <c r="B975" s="313"/>
      <c r="C975" s="174"/>
      <c r="D975" s="356"/>
      <c r="E975" s="348"/>
      <c r="F975" s="355"/>
      <c r="G975" s="354">
        <f t="shared" si="15"/>
        <v>0</v>
      </c>
      <c r="H975" s="336"/>
    </row>
    <row r="976" spans="1:8" ht="15" x14ac:dyDescent="0.2">
      <c r="A976" s="335">
        <v>944</v>
      </c>
      <c r="B976" s="313"/>
      <c r="C976" s="174"/>
      <c r="D976" s="356"/>
      <c r="E976" s="348"/>
      <c r="F976" s="355"/>
      <c r="G976" s="354">
        <f t="shared" si="15"/>
        <v>0</v>
      </c>
      <c r="H976" s="336"/>
    </row>
    <row r="977" spans="1:8" ht="15" x14ac:dyDescent="0.2">
      <c r="A977" s="335">
        <v>945</v>
      </c>
      <c r="B977" s="313"/>
      <c r="C977" s="174"/>
      <c r="D977" s="356"/>
      <c r="E977" s="348"/>
      <c r="F977" s="355"/>
      <c r="G977" s="354">
        <f t="shared" si="15"/>
        <v>0</v>
      </c>
      <c r="H977" s="336"/>
    </row>
    <row r="978" spans="1:8" ht="15" x14ac:dyDescent="0.2">
      <c r="A978" s="335">
        <v>946</v>
      </c>
      <c r="B978" s="313"/>
      <c r="C978" s="174"/>
      <c r="D978" s="356"/>
      <c r="E978" s="348"/>
      <c r="F978" s="355"/>
      <c r="G978" s="354">
        <f t="shared" si="15"/>
        <v>0</v>
      </c>
      <c r="H978" s="336"/>
    </row>
    <row r="979" spans="1:8" ht="15" x14ac:dyDescent="0.2">
      <c r="A979" s="335">
        <v>947</v>
      </c>
      <c r="B979" s="313"/>
      <c r="C979" s="174"/>
      <c r="D979" s="356"/>
      <c r="E979" s="348"/>
      <c r="F979" s="355"/>
      <c r="G979" s="354">
        <f t="shared" si="15"/>
        <v>0</v>
      </c>
      <c r="H979" s="336"/>
    </row>
    <row r="980" spans="1:8" ht="15" x14ac:dyDescent="0.2">
      <c r="A980" s="335">
        <v>948</v>
      </c>
      <c r="B980" s="313"/>
      <c r="C980" s="174"/>
      <c r="D980" s="356"/>
      <c r="E980" s="348"/>
      <c r="F980" s="355"/>
      <c r="G980" s="354">
        <f t="shared" si="15"/>
        <v>0</v>
      </c>
      <c r="H980" s="336"/>
    </row>
    <row r="981" spans="1:8" ht="15" x14ac:dyDescent="0.2">
      <c r="A981" s="335">
        <v>949</v>
      </c>
      <c r="B981" s="313"/>
      <c r="C981" s="174"/>
      <c r="D981" s="356"/>
      <c r="E981" s="348"/>
      <c r="F981" s="355"/>
      <c r="G981" s="354">
        <f t="shared" si="15"/>
        <v>0</v>
      </c>
      <c r="H981" s="336"/>
    </row>
    <row r="982" spans="1:8" ht="15" x14ac:dyDescent="0.2">
      <c r="A982" s="335">
        <v>950</v>
      </c>
      <c r="B982" s="313"/>
      <c r="C982" s="174"/>
      <c r="D982" s="356"/>
      <c r="E982" s="348"/>
      <c r="F982" s="355"/>
      <c r="G982" s="354">
        <f t="shared" si="15"/>
        <v>0</v>
      </c>
      <c r="H982" s="336"/>
    </row>
    <row r="983" spans="1:8" ht="15" x14ac:dyDescent="0.2">
      <c r="A983" s="335">
        <v>951</v>
      </c>
      <c r="B983" s="313"/>
      <c r="C983" s="174"/>
      <c r="D983" s="356"/>
      <c r="E983" s="348"/>
      <c r="F983" s="355"/>
      <c r="G983" s="354">
        <f t="shared" si="15"/>
        <v>0</v>
      </c>
      <c r="H983" s="336"/>
    </row>
    <row r="984" spans="1:8" ht="15" x14ac:dyDescent="0.2">
      <c r="A984" s="335">
        <v>952</v>
      </c>
      <c r="B984" s="313"/>
      <c r="C984" s="174"/>
      <c r="D984" s="356"/>
      <c r="E984" s="348"/>
      <c r="F984" s="355"/>
      <c r="G984" s="354">
        <f t="shared" si="15"/>
        <v>0</v>
      </c>
      <c r="H984" s="336"/>
    </row>
    <row r="985" spans="1:8" ht="15" x14ac:dyDescent="0.2">
      <c r="A985" s="335">
        <v>953</v>
      </c>
      <c r="B985" s="313"/>
      <c r="C985" s="174"/>
      <c r="D985" s="356"/>
      <c r="E985" s="348"/>
      <c r="F985" s="355"/>
      <c r="G985" s="354">
        <f t="shared" si="15"/>
        <v>0</v>
      </c>
      <c r="H985" s="336"/>
    </row>
    <row r="986" spans="1:8" ht="15" x14ac:dyDescent="0.2">
      <c r="A986" s="335">
        <v>954</v>
      </c>
      <c r="B986" s="313"/>
      <c r="C986" s="174"/>
      <c r="D986" s="356"/>
      <c r="E986" s="348"/>
      <c r="F986" s="355"/>
      <c r="G986" s="354">
        <f t="shared" si="15"/>
        <v>0</v>
      </c>
      <c r="H986" s="336"/>
    </row>
    <row r="987" spans="1:8" ht="15" x14ac:dyDescent="0.2">
      <c r="A987" s="335">
        <v>955</v>
      </c>
      <c r="B987" s="313"/>
      <c r="C987" s="174"/>
      <c r="D987" s="356"/>
      <c r="E987" s="348"/>
      <c r="F987" s="355"/>
      <c r="G987" s="354">
        <f t="shared" si="15"/>
        <v>0</v>
      </c>
      <c r="H987" s="336"/>
    </row>
    <row r="988" spans="1:8" ht="15" x14ac:dyDescent="0.2">
      <c r="A988" s="335">
        <v>956</v>
      </c>
      <c r="B988" s="313"/>
      <c r="C988" s="174"/>
      <c r="D988" s="356"/>
      <c r="E988" s="348"/>
      <c r="F988" s="355"/>
      <c r="G988" s="354">
        <f t="shared" si="15"/>
        <v>0</v>
      </c>
      <c r="H988" s="336"/>
    </row>
    <row r="989" spans="1:8" ht="15" x14ac:dyDescent="0.2">
      <c r="A989" s="335">
        <v>957</v>
      </c>
      <c r="B989" s="313"/>
      <c r="C989" s="174"/>
      <c r="D989" s="356"/>
      <c r="E989" s="348"/>
      <c r="F989" s="355"/>
      <c r="G989" s="354">
        <f t="shared" si="15"/>
        <v>0</v>
      </c>
      <c r="H989" s="336"/>
    </row>
    <row r="990" spans="1:8" ht="15" x14ac:dyDescent="0.2">
      <c r="A990" s="335">
        <v>958</v>
      </c>
      <c r="B990" s="313"/>
      <c r="C990" s="174"/>
      <c r="D990" s="356"/>
      <c r="E990" s="348"/>
      <c r="F990" s="355"/>
      <c r="G990" s="354">
        <f t="shared" si="15"/>
        <v>0</v>
      </c>
      <c r="H990" s="336"/>
    </row>
    <row r="991" spans="1:8" ht="15" x14ac:dyDescent="0.2">
      <c r="A991" s="335">
        <v>959</v>
      </c>
      <c r="B991" s="313"/>
      <c r="C991" s="174"/>
      <c r="D991" s="356"/>
      <c r="E991" s="348"/>
      <c r="F991" s="355"/>
      <c r="G991" s="354">
        <f t="shared" si="15"/>
        <v>0</v>
      </c>
      <c r="H991" s="336"/>
    </row>
    <row r="992" spans="1:8" ht="15" x14ac:dyDescent="0.2">
      <c r="A992" s="335">
        <v>960</v>
      </c>
      <c r="B992" s="313"/>
      <c r="C992" s="174"/>
      <c r="D992" s="356"/>
      <c r="E992" s="348"/>
      <c r="F992" s="355"/>
      <c r="G992" s="354">
        <f t="shared" si="15"/>
        <v>0</v>
      </c>
      <c r="H992" s="336"/>
    </row>
    <row r="993" spans="1:8" ht="15" x14ac:dyDescent="0.2">
      <c r="A993" s="335">
        <v>961</v>
      </c>
      <c r="B993" s="313"/>
      <c r="C993" s="174"/>
      <c r="D993" s="356"/>
      <c r="E993" s="348"/>
      <c r="F993" s="355"/>
      <c r="G993" s="354">
        <f t="shared" si="15"/>
        <v>0</v>
      </c>
      <c r="H993" s="336"/>
    </row>
    <row r="994" spans="1:8" ht="15" x14ac:dyDescent="0.2">
      <c r="A994" s="335">
        <v>962</v>
      </c>
      <c r="B994" s="313"/>
      <c r="C994" s="174"/>
      <c r="D994" s="356"/>
      <c r="E994" s="348"/>
      <c r="F994" s="355"/>
      <c r="G994" s="354">
        <f t="shared" ref="G994:G1032" si="16">IF(AND(D994&lt;&gt;"",E994&lt;&gt;""),ROUND(ROUNDDOWN(F994,0)*1.5,2),0)</f>
        <v>0</v>
      </c>
      <c r="H994" s="336"/>
    </row>
    <row r="995" spans="1:8" ht="15" x14ac:dyDescent="0.2">
      <c r="A995" s="335">
        <v>963</v>
      </c>
      <c r="B995" s="313"/>
      <c r="C995" s="174"/>
      <c r="D995" s="356"/>
      <c r="E995" s="348"/>
      <c r="F995" s="355"/>
      <c r="G995" s="354">
        <f t="shared" si="16"/>
        <v>0</v>
      </c>
      <c r="H995" s="336"/>
    </row>
    <row r="996" spans="1:8" ht="15" x14ac:dyDescent="0.2">
      <c r="A996" s="335">
        <v>964</v>
      </c>
      <c r="B996" s="313"/>
      <c r="C996" s="174"/>
      <c r="D996" s="356"/>
      <c r="E996" s="348"/>
      <c r="F996" s="355"/>
      <c r="G996" s="354">
        <f t="shared" si="16"/>
        <v>0</v>
      </c>
      <c r="H996" s="336"/>
    </row>
    <row r="997" spans="1:8" ht="15" x14ac:dyDescent="0.2">
      <c r="A997" s="335">
        <v>965</v>
      </c>
      <c r="B997" s="313"/>
      <c r="C997" s="174"/>
      <c r="D997" s="356"/>
      <c r="E997" s="348"/>
      <c r="F997" s="355"/>
      <c r="G997" s="354">
        <f t="shared" si="16"/>
        <v>0</v>
      </c>
      <c r="H997" s="336"/>
    </row>
    <row r="998" spans="1:8" ht="15" x14ac:dyDescent="0.2">
      <c r="A998" s="335">
        <v>966</v>
      </c>
      <c r="B998" s="313"/>
      <c r="C998" s="174"/>
      <c r="D998" s="356"/>
      <c r="E998" s="348"/>
      <c r="F998" s="355"/>
      <c r="G998" s="354">
        <f t="shared" si="16"/>
        <v>0</v>
      </c>
      <c r="H998" s="336"/>
    </row>
    <row r="999" spans="1:8" ht="15" x14ac:dyDescent="0.2">
      <c r="A999" s="335">
        <v>967</v>
      </c>
      <c r="B999" s="313"/>
      <c r="C999" s="174"/>
      <c r="D999" s="356"/>
      <c r="E999" s="348"/>
      <c r="F999" s="355"/>
      <c r="G999" s="354">
        <f t="shared" si="16"/>
        <v>0</v>
      </c>
      <c r="H999" s="336"/>
    </row>
    <row r="1000" spans="1:8" ht="15" x14ac:dyDescent="0.2">
      <c r="A1000" s="335">
        <v>968</v>
      </c>
      <c r="B1000" s="313"/>
      <c r="C1000" s="174"/>
      <c r="D1000" s="356"/>
      <c r="E1000" s="348"/>
      <c r="F1000" s="355"/>
      <c r="G1000" s="354">
        <f t="shared" si="16"/>
        <v>0</v>
      </c>
      <c r="H1000" s="336"/>
    </row>
    <row r="1001" spans="1:8" ht="15" x14ac:dyDescent="0.2">
      <c r="A1001" s="335">
        <v>969</v>
      </c>
      <c r="B1001" s="313"/>
      <c r="C1001" s="174"/>
      <c r="D1001" s="356"/>
      <c r="E1001" s="348"/>
      <c r="F1001" s="355"/>
      <c r="G1001" s="354">
        <f t="shared" si="16"/>
        <v>0</v>
      </c>
      <c r="H1001" s="336"/>
    </row>
    <row r="1002" spans="1:8" ht="15" x14ac:dyDescent="0.2">
      <c r="A1002" s="335">
        <v>970</v>
      </c>
      <c r="B1002" s="313"/>
      <c r="C1002" s="174"/>
      <c r="D1002" s="356"/>
      <c r="E1002" s="348"/>
      <c r="F1002" s="355"/>
      <c r="G1002" s="354">
        <f t="shared" si="16"/>
        <v>0</v>
      </c>
      <c r="H1002" s="336"/>
    </row>
    <row r="1003" spans="1:8" ht="15" x14ac:dyDescent="0.2">
      <c r="A1003" s="335">
        <v>971</v>
      </c>
      <c r="B1003" s="313"/>
      <c r="C1003" s="174"/>
      <c r="D1003" s="356"/>
      <c r="E1003" s="348"/>
      <c r="F1003" s="355"/>
      <c r="G1003" s="354">
        <f t="shared" si="16"/>
        <v>0</v>
      </c>
      <c r="H1003" s="336"/>
    </row>
    <row r="1004" spans="1:8" ht="15" x14ac:dyDescent="0.2">
      <c r="A1004" s="335">
        <v>972</v>
      </c>
      <c r="B1004" s="313"/>
      <c r="C1004" s="174"/>
      <c r="D1004" s="356"/>
      <c r="E1004" s="348"/>
      <c r="F1004" s="355"/>
      <c r="G1004" s="354">
        <f t="shared" si="16"/>
        <v>0</v>
      </c>
      <c r="H1004" s="336"/>
    </row>
    <row r="1005" spans="1:8" ht="15" x14ac:dyDescent="0.2">
      <c r="A1005" s="335">
        <v>973</v>
      </c>
      <c r="B1005" s="313"/>
      <c r="C1005" s="174"/>
      <c r="D1005" s="356"/>
      <c r="E1005" s="348"/>
      <c r="F1005" s="355"/>
      <c r="G1005" s="354">
        <f t="shared" si="16"/>
        <v>0</v>
      </c>
      <c r="H1005" s="336"/>
    </row>
    <row r="1006" spans="1:8" ht="15" x14ac:dyDescent="0.2">
      <c r="A1006" s="335">
        <v>974</v>
      </c>
      <c r="B1006" s="313"/>
      <c r="C1006" s="174"/>
      <c r="D1006" s="356"/>
      <c r="E1006" s="348"/>
      <c r="F1006" s="355"/>
      <c r="G1006" s="354">
        <f t="shared" si="16"/>
        <v>0</v>
      </c>
      <c r="H1006" s="336"/>
    </row>
    <row r="1007" spans="1:8" ht="15" x14ac:dyDescent="0.2">
      <c r="A1007" s="335">
        <v>975</v>
      </c>
      <c r="B1007" s="313"/>
      <c r="C1007" s="174"/>
      <c r="D1007" s="356"/>
      <c r="E1007" s="348"/>
      <c r="F1007" s="355"/>
      <c r="G1007" s="354">
        <f t="shared" si="16"/>
        <v>0</v>
      </c>
      <c r="H1007" s="336"/>
    </row>
    <row r="1008" spans="1:8" ht="15" x14ac:dyDescent="0.2">
      <c r="A1008" s="335">
        <v>976</v>
      </c>
      <c r="B1008" s="313"/>
      <c r="C1008" s="174"/>
      <c r="D1008" s="356"/>
      <c r="E1008" s="348"/>
      <c r="F1008" s="355"/>
      <c r="G1008" s="354">
        <f t="shared" si="16"/>
        <v>0</v>
      </c>
      <c r="H1008" s="336"/>
    </row>
    <row r="1009" spans="1:8" ht="15" x14ac:dyDescent="0.2">
      <c r="A1009" s="335">
        <v>977</v>
      </c>
      <c r="B1009" s="313"/>
      <c r="C1009" s="174"/>
      <c r="D1009" s="356"/>
      <c r="E1009" s="348"/>
      <c r="F1009" s="355"/>
      <c r="G1009" s="354">
        <f t="shared" si="16"/>
        <v>0</v>
      </c>
      <c r="H1009" s="336"/>
    </row>
    <row r="1010" spans="1:8" ht="15" x14ac:dyDescent="0.2">
      <c r="A1010" s="335">
        <v>978</v>
      </c>
      <c r="B1010" s="313"/>
      <c r="C1010" s="174"/>
      <c r="D1010" s="356"/>
      <c r="E1010" s="348"/>
      <c r="F1010" s="355"/>
      <c r="G1010" s="354">
        <f t="shared" si="16"/>
        <v>0</v>
      </c>
      <c r="H1010" s="336"/>
    </row>
    <row r="1011" spans="1:8" ht="15" x14ac:dyDescent="0.2">
      <c r="A1011" s="335">
        <v>979</v>
      </c>
      <c r="B1011" s="313"/>
      <c r="C1011" s="174"/>
      <c r="D1011" s="356"/>
      <c r="E1011" s="348"/>
      <c r="F1011" s="355"/>
      <c r="G1011" s="354">
        <f t="shared" si="16"/>
        <v>0</v>
      </c>
      <c r="H1011" s="336"/>
    </row>
    <row r="1012" spans="1:8" ht="15" x14ac:dyDescent="0.2">
      <c r="A1012" s="335">
        <v>980</v>
      </c>
      <c r="B1012" s="313"/>
      <c r="C1012" s="174"/>
      <c r="D1012" s="356"/>
      <c r="E1012" s="348"/>
      <c r="F1012" s="355"/>
      <c r="G1012" s="354">
        <f t="shared" si="16"/>
        <v>0</v>
      </c>
      <c r="H1012" s="336"/>
    </row>
    <row r="1013" spans="1:8" ht="15" x14ac:dyDescent="0.2">
      <c r="A1013" s="335">
        <v>981</v>
      </c>
      <c r="B1013" s="313"/>
      <c r="C1013" s="174"/>
      <c r="D1013" s="356"/>
      <c r="E1013" s="348"/>
      <c r="F1013" s="355"/>
      <c r="G1013" s="354">
        <f t="shared" si="16"/>
        <v>0</v>
      </c>
      <c r="H1013" s="336"/>
    </row>
    <row r="1014" spans="1:8" ht="15" x14ac:dyDescent="0.2">
      <c r="A1014" s="335">
        <v>982</v>
      </c>
      <c r="B1014" s="313"/>
      <c r="C1014" s="174"/>
      <c r="D1014" s="356"/>
      <c r="E1014" s="348"/>
      <c r="F1014" s="355"/>
      <c r="G1014" s="354">
        <f t="shared" si="16"/>
        <v>0</v>
      </c>
      <c r="H1014" s="336"/>
    </row>
    <row r="1015" spans="1:8" ht="15" x14ac:dyDescent="0.2">
      <c r="A1015" s="335">
        <v>983</v>
      </c>
      <c r="B1015" s="313"/>
      <c r="C1015" s="174"/>
      <c r="D1015" s="356"/>
      <c r="E1015" s="348"/>
      <c r="F1015" s="355"/>
      <c r="G1015" s="354">
        <f t="shared" si="16"/>
        <v>0</v>
      </c>
      <c r="H1015" s="336"/>
    </row>
    <row r="1016" spans="1:8" ht="15" x14ac:dyDescent="0.2">
      <c r="A1016" s="335">
        <v>984</v>
      </c>
      <c r="B1016" s="313"/>
      <c r="C1016" s="174"/>
      <c r="D1016" s="356"/>
      <c r="E1016" s="348"/>
      <c r="F1016" s="355"/>
      <c r="G1016" s="354">
        <f t="shared" si="16"/>
        <v>0</v>
      </c>
      <c r="H1016" s="336"/>
    </row>
    <row r="1017" spans="1:8" ht="15" x14ac:dyDescent="0.2">
      <c r="A1017" s="335">
        <v>985</v>
      </c>
      <c r="B1017" s="313"/>
      <c r="C1017" s="174"/>
      <c r="D1017" s="356"/>
      <c r="E1017" s="348"/>
      <c r="F1017" s="355"/>
      <c r="G1017" s="354">
        <f t="shared" si="16"/>
        <v>0</v>
      </c>
      <c r="H1017" s="336"/>
    </row>
    <row r="1018" spans="1:8" ht="15" x14ac:dyDescent="0.2">
      <c r="A1018" s="335">
        <v>986</v>
      </c>
      <c r="B1018" s="313"/>
      <c r="C1018" s="174"/>
      <c r="D1018" s="356"/>
      <c r="E1018" s="348"/>
      <c r="F1018" s="355"/>
      <c r="G1018" s="354">
        <f t="shared" si="16"/>
        <v>0</v>
      </c>
      <c r="H1018" s="336"/>
    </row>
    <row r="1019" spans="1:8" ht="15" x14ac:dyDescent="0.2">
      <c r="A1019" s="335">
        <v>987</v>
      </c>
      <c r="B1019" s="313"/>
      <c r="C1019" s="174"/>
      <c r="D1019" s="356"/>
      <c r="E1019" s="348"/>
      <c r="F1019" s="355"/>
      <c r="G1019" s="354">
        <f t="shared" si="16"/>
        <v>0</v>
      </c>
      <c r="H1019" s="336"/>
    </row>
    <row r="1020" spans="1:8" ht="15" x14ac:dyDescent="0.2">
      <c r="A1020" s="335">
        <v>988</v>
      </c>
      <c r="B1020" s="313"/>
      <c r="C1020" s="174"/>
      <c r="D1020" s="356"/>
      <c r="E1020" s="348"/>
      <c r="F1020" s="355"/>
      <c r="G1020" s="354">
        <f t="shared" si="16"/>
        <v>0</v>
      </c>
      <c r="H1020" s="336"/>
    </row>
    <row r="1021" spans="1:8" ht="15" x14ac:dyDescent="0.2">
      <c r="A1021" s="335">
        <v>989</v>
      </c>
      <c r="B1021" s="313"/>
      <c r="C1021" s="174"/>
      <c r="D1021" s="356"/>
      <c r="E1021" s="348"/>
      <c r="F1021" s="355"/>
      <c r="G1021" s="354">
        <f t="shared" si="16"/>
        <v>0</v>
      </c>
      <c r="H1021" s="336"/>
    </row>
    <row r="1022" spans="1:8" ht="15" x14ac:dyDescent="0.2">
      <c r="A1022" s="335">
        <v>990</v>
      </c>
      <c r="B1022" s="313"/>
      <c r="C1022" s="174"/>
      <c r="D1022" s="356"/>
      <c r="E1022" s="348"/>
      <c r="F1022" s="355"/>
      <c r="G1022" s="354">
        <f t="shared" si="16"/>
        <v>0</v>
      </c>
      <c r="H1022" s="336"/>
    </row>
    <row r="1023" spans="1:8" ht="15" x14ac:dyDescent="0.2">
      <c r="A1023" s="335">
        <v>991</v>
      </c>
      <c r="B1023" s="313"/>
      <c r="C1023" s="174"/>
      <c r="D1023" s="356"/>
      <c r="E1023" s="348"/>
      <c r="F1023" s="355"/>
      <c r="G1023" s="354">
        <f t="shared" si="16"/>
        <v>0</v>
      </c>
      <c r="H1023" s="336"/>
    </row>
    <row r="1024" spans="1:8" ht="15" x14ac:dyDescent="0.2">
      <c r="A1024" s="335">
        <v>992</v>
      </c>
      <c r="B1024" s="313"/>
      <c r="C1024" s="174"/>
      <c r="D1024" s="356"/>
      <c r="E1024" s="348"/>
      <c r="F1024" s="355"/>
      <c r="G1024" s="354">
        <f t="shared" si="16"/>
        <v>0</v>
      </c>
      <c r="H1024" s="336"/>
    </row>
    <row r="1025" spans="1:8" ht="15" x14ac:dyDescent="0.2">
      <c r="A1025" s="335">
        <v>993</v>
      </c>
      <c r="B1025" s="313"/>
      <c r="C1025" s="174"/>
      <c r="D1025" s="356"/>
      <c r="E1025" s="348"/>
      <c r="F1025" s="355"/>
      <c r="G1025" s="354">
        <f t="shared" si="16"/>
        <v>0</v>
      </c>
      <c r="H1025" s="336"/>
    </row>
    <row r="1026" spans="1:8" ht="15" x14ac:dyDescent="0.2">
      <c r="A1026" s="335">
        <v>994</v>
      </c>
      <c r="B1026" s="313"/>
      <c r="C1026" s="174"/>
      <c r="D1026" s="356"/>
      <c r="E1026" s="348"/>
      <c r="F1026" s="355"/>
      <c r="G1026" s="354">
        <f t="shared" si="16"/>
        <v>0</v>
      </c>
      <c r="H1026" s="336"/>
    </row>
    <row r="1027" spans="1:8" ht="15" x14ac:dyDescent="0.2">
      <c r="A1027" s="335">
        <v>995</v>
      </c>
      <c r="B1027" s="313"/>
      <c r="C1027" s="174"/>
      <c r="D1027" s="356"/>
      <c r="E1027" s="348"/>
      <c r="F1027" s="355"/>
      <c r="G1027" s="354">
        <f t="shared" si="16"/>
        <v>0</v>
      </c>
      <c r="H1027" s="336"/>
    </row>
    <row r="1028" spans="1:8" ht="15" x14ac:dyDescent="0.2">
      <c r="A1028" s="335">
        <v>996</v>
      </c>
      <c r="B1028" s="313"/>
      <c r="C1028" s="174"/>
      <c r="D1028" s="356"/>
      <c r="E1028" s="348"/>
      <c r="F1028" s="355"/>
      <c r="G1028" s="354">
        <f t="shared" si="16"/>
        <v>0</v>
      </c>
      <c r="H1028" s="336"/>
    </row>
    <row r="1029" spans="1:8" ht="15" x14ac:dyDescent="0.2">
      <c r="A1029" s="335">
        <v>997</v>
      </c>
      <c r="B1029" s="313"/>
      <c r="C1029" s="174"/>
      <c r="D1029" s="356"/>
      <c r="E1029" s="348"/>
      <c r="F1029" s="355"/>
      <c r="G1029" s="354">
        <f t="shared" si="16"/>
        <v>0</v>
      </c>
      <c r="H1029" s="336"/>
    </row>
    <row r="1030" spans="1:8" ht="15" x14ac:dyDescent="0.2">
      <c r="A1030" s="335">
        <v>998</v>
      </c>
      <c r="B1030" s="313"/>
      <c r="C1030" s="174"/>
      <c r="D1030" s="356"/>
      <c r="E1030" s="348"/>
      <c r="F1030" s="355"/>
      <c r="G1030" s="354">
        <f t="shared" si="16"/>
        <v>0</v>
      </c>
      <c r="H1030" s="336"/>
    </row>
    <row r="1031" spans="1:8" ht="15" x14ac:dyDescent="0.2">
      <c r="A1031" s="335">
        <v>999</v>
      </c>
      <c r="B1031" s="313"/>
      <c r="C1031" s="174"/>
      <c r="D1031" s="356"/>
      <c r="E1031" s="348"/>
      <c r="F1031" s="355"/>
      <c r="G1031" s="354">
        <f t="shared" si="16"/>
        <v>0</v>
      </c>
      <c r="H1031" s="336"/>
    </row>
    <row r="1032" spans="1:8" ht="15" x14ac:dyDescent="0.2">
      <c r="A1032" s="335">
        <v>1000</v>
      </c>
      <c r="B1032" s="313"/>
      <c r="C1032" s="174"/>
      <c r="D1032" s="356"/>
      <c r="E1032" s="348"/>
      <c r="F1032" s="355"/>
      <c r="G1032" s="354">
        <f t="shared" si="16"/>
        <v>0</v>
      </c>
      <c r="H1032" s="336"/>
    </row>
  </sheetData>
  <sheetProtection password="EF62" sheet="1" objects="1" scenarios="1" autoFilter="0"/>
  <mergeCells count="11">
    <mergeCell ref="E28:E32"/>
    <mergeCell ref="A28:A32"/>
    <mergeCell ref="B28:B32"/>
    <mergeCell ref="C28:C32"/>
    <mergeCell ref="D28:D32"/>
    <mergeCell ref="F18:G18"/>
    <mergeCell ref="F19:G19"/>
    <mergeCell ref="F20:G20"/>
    <mergeCell ref="F21:G21"/>
    <mergeCell ref="F28:F32"/>
    <mergeCell ref="G28:G32"/>
  </mergeCells>
  <conditionalFormatting sqref="B33:F1032">
    <cfRule type="cellIs" dxfId="6" priority="16" stopIfTrue="1" operator="notEqual">
      <formula>0</formula>
    </cfRule>
  </conditionalFormatting>
  <conditionalFormatting sqref="F18:G21">
    <cfRule type="cellIs" dxfId="5" priority="2" stopIfTrue="1" operator="equal">
      <formula>0</formula>
    </cfRule>
  </conditionalFormatting>
  <dataValidations count="3">
    <dataValidation type="list" allowBlank="1" showErrorMessage="1" errorTitle="Monat" error="Bitte auswählen!" sqref="E33:E1032">
      <formula1>$E$6:$E$17</formula1>
    </dataValidation>
    <dataValidation type="whole" operator="greaterThanOrEqual" allowBlank="1" showErrorMessage="1" errorTitle="tatsächliche Arbeitszeit" error="Bitte geben Sie nur ganze Zahlen ein!" sqref="F33:F1032">
      <formula1>0</formula1>
    </dataValidation>
    <dataValidation type="date" allowBlank="1" showErrorMessage="1" errorTitle="Datum" error="Das Datum muss zwischen _x000a_01.01.2014 und 31.12.2025 liegen!" sqref="C33:C1032">
      <formula1>41640</formula1>
      <formula2>46022</formula2>
    </dataValidation>
  </dataValidations>
  <printOptions horizontalCentered="1"/>
  <pageMargins left="0.19685039370078741" right="0.19685039370078741" top="0.78740157480314965" bottom="0.78740157480314965" header="0.39370078740157483" footer="0.39370078740157483"/>
  <pageSetup paperSize="9" fitToHeight="0" orientation="landscape" useFirstPageNumber="1" r:id="rId1"/>
  <headerFooter>
    <oddFooter>&amp;L&amp;"Arial,Kursiv"&amp;8___________
¹ Siehe Fußnote 1 Seite 1 dieses Nachweises.&amp;C&amp;9Seite 1</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3" tint="0.59999389629810485"/>
    <pageSetUpPr fitToPage="1"/>
  </sheetPr>
  <dimension ref="A1:F1032"/>
  <sheetViews>
    <sheetView showGridLines="0" topLeftCell="A18" zoomScaleNormal="100" zoomScaleSheetLayoutView="100" workbookViewId="0">
      <selection activeCell="C33" sqref="C33"/>
    </sheetView>
  </sheetViews>
  <sheetFormatPr baseColWidth="10" defaultRowHeight="12" x14ac:dyDescent="0.2"/>
  <cols>
    <col min="1" max="1" width="5.7109375" style="47" customWidth="1"/>
    <col min="2" max="3" width="44.7109375" style="47" customWidth="1"/>
    <col min="4" max="4" width="15.7109375" style="181" customWidth="1"/>
    <col min="5" max="5" width="30.7109375" style="47" customWidth="1"/>
    <col min="6" max="16384" width="11.42578125" style="47"/>
  </cols>
  <sheetData>
    <row r="1" spans="1:5" ht="12" hidden="1" customHeight="1" x14ac:dyDescent="0.2">
      <c r="A1" s="286" t="s">
        <v>36</v>
      </c>
      <c r="B1" s="287"/>
      <c r="C1" s="287"/>
      <c r="D1" s="287"/>
      <c r="E1" s="287"/>
    </row>
    <row r="2" spans="1:5" ht="12" hidden="1" customHeight="1" x14ac:dyDescent="0.2">
      <c r="A2" s="286" t="s">
        <v>37</v>
      </c>
      <c r="B2" s="287"/>
      <c r="C2" s="287"/>
      <c r="D2" s="287"/>
      <c r="E2" s="287"/>
    </row>
    <row r="3" spans="1:5" ht="12" hidden="1" customHeight="1" x14ac:dyDescent="0.2">
      <c r="A3" s="288">
        <f>ROW(A33)</f>
        <v>33</v>
      </c>
      <c r="B3" s="287"/>
      <c r="C3" s="287"/>
      <c r="D3" s="287"/>
      <c r="E3" s="287"/>
    </row>
    <row r="4" spans="1:5" ht="12" hidden="1" customHeight="1" x14ac:dyDescent="0.2">
      <c r="A4" s="288" t="s">
        <v>68</v>
      </c>
      <c r="B4" s="287"/>
      <c r="C4" s="287"/>
      <c r="D4" s="287"/>
      <c r="E4" s="287"/>
    </row>
    <row r="5" spans="1:5" ht="12" hidden="1" customHeight="1" x14ac:dyDescent="0.2">
      <c r="A5" s="291" t="str">
        <f>"$A$18:$E$"&amp;IF(LOOKUP(2,1/(B1:B1032&lt;&gt;""),ROW(B:B))=ROW(A28),A3-1,LOOKUP(2,1/(B1:B1032&lt;&gt;""),ROW(B:B)))</f>
        <v>$A$18:$E$32</v>
      </c>
      <c r="B5" s="287"/>
      <c r="C5" s="287"/>
      <c r="D5" s="287"/>
      <c r="E5" s="287"/>
    </row>
    <row r="6" spans="1:5" ht="12" hidden="1" customHeight="1" x14ac:dyDescent="0.2">
      <c r="A6" s="288"/>
      <c r="B6" s="287"/>
      <c r="C6" s="287"/>
      <c r="D6" s="287"/>
      <c r="E6" s="287"/>
    </row>
    <row r="7" spans="1:5" ht="12" hidden="1" customHeight="1" x14ac:dyDescent="0.2">
      <c r="A7" s="288"/>
      <c r="B7" s="287"/>
      <c r="C7" s="287"/>
      <c r="D7" s="287"/>
      <c r="E7" s="287"/>
    </row>
    <row r="8" spans="1:5" ht="12" hidden="1" customHeight="1" x14ac:dyDescent="0.2">
      <c r="A8" s="288"/>
      <c r="B8" s="287"/>
      <c r="C8" s="287"/>
      <c r="D8" s="287"/>
      <c r="E8" s="287"/>
    </row>
    <row r="9" spans="1:5" ht="12" hidden="1" customHeight="1" x14ac:dyDescent="0.2">
      <c r="A9" s="288"/>
      <c r="B9" s="287"/>
      <c r="C9" s="287"/>
      <c r="D9" s="287"/>
      <c r="E9" s="287"/>
    </row>
    <row r="10" spans="1:5" ht="12" hidden="1" customHeight="1" x14ac:dyDescent="0.2">
      <c r="A10" s="288"/>
      <c r="B10" s="287"/>
      <c r="C10" s="287"/>
      <c r="D10" s="287"/>
      <c r="E10" s="287"/>
    </row>
    <row r="11" spans="1:5" ht="12" hidden="1" customHeight="1" x14ac:dyDescent="0.2">
      <c r="A11" s="288"/>
      <c r="B11" s="287"/>
      <c r="C11" s="287"/>
      <c r="D11" s="287"/>
      <c r="E11" s="287"/>
    </row>
    <row r="12" spans="1:5" ht="12" hidden="1" customHeight="1" x14ac:dyDescent="0.2">
      <c r="A12" s="288"/>
      <c r="B12" s="287"/>
      <c r="C12" s="287"/>
      <c r="D12" s="287"/>
      <c r="E12" s="287"/>
    </row>
    <row r="13" spans="1:5" ht="12" hidden="1" customHeight="1" x14ac:dyDescent="0.2">
      <c r="A13" s="288"/>
      <c r="B13" s="287"/>
      <c r="C13" s="287"/>
      <c r="D13" s="287"/>
      <c r="E13" s="287"/>
    </row>
    <row r="14" spans="1:5" ht="12" hidden="1" customHeight="1" x14ac:dyDescent="0.2">
      <c r="A14" s="288"/>
      <c r="B14" s="287"/>
      <c r="C14" s="287"/>
      <c r="D14" s="287"/>
      <c r="E14" s="287"/>
    </row>
    <row r="15" spans="1:5" ht="12" hidden="1" customHeight="1" x14ac:dyDescent="0.2">
      <c r="A15" s="288"/>
      <c r="B15" s="287"/>
      <c r="C15" s="287"/>
      <c r="D15" s="287"/>
      <c r="E15" s="287"/>
    </row>
    <row r="16" spans="1:5" ht="12" hidden="1" customHeight="1" x14ac:dyDescent="0.2">
      <c r="A16" s="288"/>
      <c r="B16" s="287"/>
      <c r="C16" s="287"/>
      <c r="D16" s="287"/>
      <c r="E16" s="287"/>
    </row>
    <row r="17" spans="1:5" ht="12" hidden="1" customHeight="1" x14ac:dyDescent="0.2">
      <c r="A17" s="288"/>
      <c r="B17" s="287"/>
      <c r="C17" s="287"/>
      <c r="D17" s="287"/>
      <c r="E17" s="287"/>
    </row>
    <row r="18" spans="1:5" ht="15" customHeight="1" x14ac:dyDescent="0.2">
      <c r="A18" s="194" t="str">
        <f>'Seite 2 ZN'!$A$17</f>
        <v>2.</v>
      </c>
      <c r="B18" s="193" t="str">
        <f>'Seite 2 ZN'!$B$17</f>
        <v>Pauschale für Sach- und Verwaltungsausgaben</v>
      </c>
      <c r="C18" s="193"/>
      <c r="D18" s="28" t="s">
        <v>69</v>
      </c>
      <c r="E18" s="188">
        <f>'Seite 1'!$O$18</f>
        <v>0</v>
      </c>
    </row>
    <row r="19" spans="1:5" ht="15" customHeight="1" x14ac:dyDescent="0.2">
      <c r="D19" s="28" t="s">
        <v>71</v>
      </c>
      <c r="E19" s="188" t="str">
        <f>'Seite 1'!$Z$14</f>
        <v/>
      </c>
    </row>
    <row r="20" spans="1:5" ht="15" customHeight="1" x14ac:dyDescent="0.2">
      <c r="D20" s="28" t="s">
        <v>72</v>
      </c>
      <c r="E20" s="188" t="str">
        <f>'Seite 1'!$AA$14</f>
        <v/>
      </c>
    </row>
    <row r="21" spans="1:5" ht="15" customHeight="1" x14ac:dyDescent="0.2">
      <c r="D21" s="127" t="s">
        <v>70</v>
      </c>
      <c r="E21" s="276">
        <f ca="1">'Seite 1'!$O$17</f>
        <v>44922</v>
      </c>
    </row>
    <row r="22" spans="1:5" ht="15" customHeight="1" x14ac:dyDescent="0.2">
      <c r="A22" s="159"/>
      <c r="D22" s="182"/>
      <c r="E22" s="133" t="str">
        <f>'Seite 1'!$A$65</f>
        <v>VWN ÖGB - Förderung von Gemeinwohlarbeit</v>
      </c>
    </row>
    <row r="23" spans="1:5" ht="15" customHeight="1" x14ac:dyDescent="0.2">
      <c r="A23" s="161"/>
      <c r="B23" s="161"/>
      <c r="C23" s="161"/>
      <c r="D23" s="182"/>
      <c r="E23" s="134" t="str">
        <f>'Seite 1'!$A$66</f>
        <v>Formularversion: V 2.0 vom 02.01.23 - öffentlich -</v>
      </c>
    </row>
    <row r="24" spans="1:5" ht="18" customHeight="1" x14ac:dyDescent="0.2">
      <c r="A24" s="162"/>
      <c r="B24" s="183"/>
      <c r="C24" s="183"/>
      <c r="D24" s="189" t="s">
        <v>39</v>
      </c>
      <c r="E24" s="171">
        <f>SUMPRODUCT(ROUND(E33:E1032,2))</f>
        <v>0</v>
      </c>
    </row>
    <row r="25" spans="1:5" ht="12" customHeight="1" x14ac:dyDescent="0.2">
      <c r="A25" s="164"/>
      <c r="B25" s="160"/>
      <c r="C25" s="160"/>
      <c r="D25" s="182"/>
    </row>
    <row r="26" spans="1:5" ht="15" customHeight="1" x14ac:dyDescent="0.15">
      <c r="A26" s="144" t="str">
        <f ca="1">CONCATENATE("Übersicht¹ zum Nachweis der Ausgabenart ",A18," ",B18," - Aktenzeichen ",IF($E$18=0,"__________",$E$18)," - Nachweis vom ",IF($E$21=0,"_________",TEXT($E$21,"TT.MM.JJJJ")))</f>
        <v>Übersicht¹ zum Nachweis der Ausgabenart 2. Pauschale für Sach- und Verwaltungsausgaben - Aktenzeichen __________ - Nachweis vom 27.12.2022</v>
      </c>
      <c r="B26" s="160"/>
      <c r="C26" s="160"/>
      <c r="D26" s="182"/>
    </row>
    <row r="27" spans="1:5" ht="5.0999999999999996" customHeight="1" x14ac:dyDescent="0.15">
      <c r="A27" s="166"/>
      <c r="B27" s="160"/>
      <c r="C27" s="160"/>
      <c r="D27" s="182"/>
    </row>
    <row r="28" spans="1:5" ht="12" customHeight="1" x14ac:dyDescent="0.2">
      <c r="A28" s="508" t="s">
        <v>12</v>
      </c>
      <c r="B28" s="512" t="s">
        <v>116</v>
      </c>
      <c r="C28" s="515" t="s">
        <v>126</v>
      </c>
      <c r="D28" s="505" t="s">
        <v>104</v>
      </c>
      <c r="E28" s="501" t="s">
        <v>112</v>
      </c>
    </row>
    <row r="29" spans="1:5" ht="12" customHeight="1" x14ac:dyDescent="0.2">
      <c r="A29" s="509"/>
      <c r="B29" s="513"/>
      <c r="C29" s="516"/>
      <c r="D29" s="506"/>
      <c r="E29" s="502"/>
    </row>
    <row r="30" spans="1:5" ht="12" customHeight="1" x14ac:dyDescent="0.2">
      <c r="A30" s="510"/>
      <c r="B30" s="513"/>
      <c r="C30" s="516"/>
      <c r="D30" s="506"/>
      <c r="E30" s="503"/>
    </row>
    <row r="31" spans="1:5" ht="12" customHeight="1" x14ac:dyDescent="0.2">
      <c r="A31" s="510"/>
      <c r="B31" s="513"/>
      <c r="C31" s="516"/>
      <c r="D31" s="506"/>
      <c r="E31" s="503"/>
    </row>
    <row r="32" spans="1:5" ht="12" customHeight="1" thickBot="1" x14ac:dyDescent="0.25">
      <c r="A32" s="511"/>
      <c r="B32" s="514"/>
      <c r="C32" s="517"/>
      <c r="D32" s="507"/>
      <c r="E32" s="504"/>
    </row>
    <row r="33" spans="1:6" ht="15" thickTop="1" x14ac:dyDescent="0.2">
      <c r="A33" s="335">
        <v>1</v>
      </c>
      <c r="B33" s="357" t="str">
        <f>IF('Übersicht 1.'!D33="","",'Übersicht 1.'!D33)</f>
        <v/>
      </c>
      <c r="C33" s="356"/>
      <c r="D33" s="358" t="str">
        <f>IF('Übersicht 1.'!E33="","",'Übersicht 1.'!E33)</f>
        <v/>
      </c>
      <c r="E33" s="366">
        <f>IF(AND('Seite 1'!$G$34&gt;1900,'Seite 1'!$G$34&lt;DATE(2016,12,1),B33&lt;&gt;"",D33&lt;&gt;""),130,IF(AND('Seite 1'!$G$34&gt;=DATE(2016,12,1),B33&lt;&gt;"",D33&lt;&gt;"",C33="",'Übersicht 1.'!F33&gt;=30),130,0))</f>
        <v>0</v>
      </c>
      <c r="F33" s="338"/>
    </row>
    <row r="34" spans="1:6" ht="15" x14ac:dyDescent="0.2">
      <c r="A34" s="335">
        <v>2</v>
      </c>
      <c r="B34" s="357" t="str">
        <f>IF('Übersicht 1.'!D34="","",'Übersicht 1.'!D34)</f>
        <v/>
      </c>
      <c r="C34" s="356"/>
      <c r="D34" s="358" t="str">
        <f>IF('Übersicht 1.'!E34="","",'Übersicht 1.'!E34)</f>
        <v/>
      </c>
      <c r="E34" s="366">
        <f>IF(AND('Seite 1'!$G$34&gt;1900,'Seite 1'!$G$34&lt;DATE(2016,12,1),B34&lt;&gt;"",D34&lt;&gt;""),130,IF(AND('Seite 1'!$G$34&gt;=DATE(2016,12,1),B34&lt;&gt;"",D34&lt;&gt;"",C34="",'Übersicht 1.'!F34&gt;=30),130,0))</f>
        <v>0</v>
      </c>
      <c r="F34" s="336"/>
    </row>
    <row r="35" spans="1:6" ht="15" x14ac:dyDescent="0.2">
      <c r="A35" s="335">
        <v>3</v>
      </c>
      <c r="B35" s="357" t="str">
        <f>IF('Übersicht 1.'!D35="","",'Übersicht 1.'!D35)</f>
        <v/>
      </c>
      <c r="C35" s="356"/>
      <c r="D35" s="358" t="str">
        <f>IF('Übersicht 1.'!E35="","",'Übersicht 1.'!E35)</f>
        <v/>
      </c>
      <c r="E35" s="366">
        <f>IF(AND('Seite 1'!$G$34&gt;1900,'Seite 1'!$G$34&lt;DATE(2016,12,1),B35&lt;&gt;"",D35&lt;&gt;""),130,IF(AND('Seite 1'!$G$34&gt;=DATE(2016,12,1),B35&lt;&gt;"",D35&lt;&gt;"",C35="",'Übersicht 1.'!F35&gt;=30),130,0))</f>
        <v>0</v>
      </c>
      <c r="F35" s="336"/>
    </row>
    <row r="36" spans="1:6" ht="15" x14ac:dyDescent="0.2">
      <c r="A36" s="335">
        <v>4</v>
      </c>
      <c r="B36" s="357" t="str">
        <f>IF('Übersicht 1.'!D36="","",'Übersicht 1.'!D36)</f>
        <v/>
      </c>
      <c r="C36" s="356"/>
      <c r="D36" s="358" t="str">
        <f>IF('Übersicht 1.'!E36="","",'Übersicht 1.'!E36)</f>
        <v/>
      </c>
      <c r="E36" s="366">
        <f>IF(AND('Seite 1'!$G$34&gt;1900,'Seite 1'!$G$34&lt;DATE(2016,12,1),B36&lt;&gt;"",D36&lt;&gt;""),130,IF(AND('Seite 1'!$G$34&gt;=DATE(2016,12,1),B36&lt;&gt;"",D36&lt;&gt;"",C36="",'Übersicht 1.'!F36&gt;=30),130,0))</f>
        <v>0</v>
      </c>
      <c r="F36" s="336"/>
    </row>
    <row r="37" spans="1:6" ht="15" x14ac:dyDescent="0.2">
      <c r="A37" s="335">
        <v>5</v>
      </c>
      <c r="B37" s="357" t="str">
        <f>IF('Übersicht 1.'!D37="","",'Übersicht 1.'!D37)</f>
        <v/>
      </c>
      <c r="C37" s="356"/>
      <c r="D37" s="358" t="str">
        <f>IF('Übersicht 1.'!E37="","",'Übersicht 1.'!E37)</f>
        <v/>
      </c>
      <c r="E37" s="366">
        <f>IF(AND('Seite 1'!$G$34&gt;1900,'Seite 1'!$G$34&lt;DATE(2016,12,1),B37&lt;&gt;"",D37&lt;&gt;""),130,IF(AND('Seite 1'!$G$34&gt;=DATE(2016,12,1),B37&lt;&gt;"",D37&lt;&gt;"",C37="",'Übersicht 1.'!F37&gt;=30),130,0))</f>
        <v>0</v>
      </c>
      <c r="F37" s="336"/>
    </row>
    <row r="38" spans="1:6" ht="15" x14ac:dyDescent="0.2">
      <c r="A38" s="335">
        <v>6</v>
      </c>
      <c r="B38" s="357" t="str">
        <f>IF('Übersicht 1.'!D38="","",'Übersicht 1.'!D38)</f>
        <v/>
      </c>
      <c r="C38" s="356"/>
      <c r="D38" s="358" t="str">
        <f>IF('Übersicht 1.'!E38="","",'Übersicht 1.'!E38)</f>
        <v/>
      </c>
      <c r="E38" s="366">
        <f>IF(AND('Seite 1'!$G$34&gt;1900,'Seite 1'!$G$34&lt;DATE(2016,12,1),B38&lt;&gt;"",D38&lt;&gt;""),130,IF(AND('Seite 1'!$G$34&gt;=DATE(2016,12,1),B38&lt;&gt;"",D38&lt;&gt;"",C38="",'Übersicht 1.'!F38&gt;=30),130,0))</f>
        <v>0</v>
      </c>
      <c r="F38" s="336"/>
    </row>
    <row r="39" spans="1:6" ht="15" x14ac:dyDescent="0.2">
      <c r="A39" s="335">
        <v>7</v>
      </c>
      <c r="B39" s="357" t="str">
        <f>IF('Übersicht 1.'!D39="","",'Übersicht 1.'!D39)</f>
        <v/>
      </c>
      <c r="C39" s="356"/>
      <c r="D39" s="358" t="str">
        <f>IF('Übersicht 1.'!E39="","",'Übersicht 1.'!E39)</f>
        <v/>
      </c>
      <c r="E39" s="366">
        <f>IF(AND('Seite 1'!$G$34&gt;1900,'Seite 1'!$G$34&lt;DATE(2016,12,1),B39&lt;&gt;"",D39&lt;&gt;""),130,IF(AND('Seite 1'!$G$34&gt;=DATE(2016,12,1),B39&lt;&gt;"",D39&lt;&gt;"",C39="",'Übersicht 1.'!F39&gt;=30),130,0))</f>
        <v>0</v>
      </c>
      <c r="F39" s="336"/>
    </row>
    <row r="40" spans="1:6" ht="15" x14ac:dyDescent="0.2">
      <c r="A40" s="335">
        <v>8</v>
      </c>
      <c r="B40" s="357" t="str">
        <f>IF('Übersicht 1.'!D40="","",'Übersicht 1.'!D40)</f>
        <v/>
      </c>
      <c r="C40" s="356"/>
      <c r="D40" s="358" t="str">
        <f>IF('Übersicht 1.'!E40="","",'Übersicht 1.'!E40)</f>
        <v/>
      </c>
      <c r="E40" s="366">
        <f>IF(AND('Seite 1'!$G$34&gt;1900,'Seite 1'!$G$34&lt;DATE(2016,12,1),B40&lt;&gt;"",D40&lt;&gt;""),130,IF(AND('Seite 1'!$G$34&gt;=DATE(2016,12,1),B40&lt;&gt;"",D40&lt;&gt;"",C40="",'Übersicht 1.'!F40&gt;=30),130,0))</f>
        <v>0</v>
      </c>
      <c r="F40" s="336"/>
    </row>
    <row r="41" spans="1:6" ht="15" x14ac:dyDescent="0.2">
      <c r="A41" s="335">
        <v>9</v>
      </c>
      <c r="B41" s="357" t="str">
        <f>IF('Übersicht 1.'!D41="","",'Übersicht 1.'!D41)</f>
        <v/>
      </c>
      <c r="C41" s="356"/>
      <c r="D41" s="358" t="str">
        <f>IF('Übersicht 1.'!E41="","",'Übersicht 1.'!E41)</f>
        <v/>
      </c>
      <c r="E41" s="366">
        <f>IF(AND('Seite 1'!$G$34&gt;1900,'Seite 1'!$G$34&lt;DATE(2016,12,1),B41&lt;&gt;"",D41&lt;&gt;""),130,IF(AND('Seite 1'!$G$34&gt;=DATE(2016,12,1),B41&lt;&gt;"",D41&lt;&gt;"",C41="",'Übersicht 1.'!F41&gt;=30),130,0))</f>
        <v>0</v>
      </c>
      <c r="F41" s="336"/>
    </row>
    <row r="42" spans="1:6" ht="15" x14ac:dyDescent="0.2">
      <c r="A42" s="335">
        <v>10</v>
      </c>
      <c r="B42" s="357" t="str">
        <f>IF('Übersicht 1.'!D42="","",'Übersicht 1.'!D42)</f>
        <v/>
      </c>
      <c r="C42" s="356"/>
      <c r="D42" s="358" t="str">
        <f>IF('Übersicht 1.'!E42="","",'Übersicht 1.'!E42)</f>
        <v/>
      </c>
      <c r="E42" s="366">
        <f>IF(AND('Seite 1'!$G$34&gt;1900,'Seite 1'!$G$34&lt;DATE(2016,12,1),B42&lt;&gt;"",D42&lt;&gt;""),130,IF(AND('Seite 1'!$G$34&gt;=DATE(2016,12,1),B42&lt;&gt;"",D42&lt;&gt;"",C42="",'Übersicht 1.'!F42&gt;=30),130,0))</f>
        <v>0</v>
      </c>
      <c r="F42" s="336"/>
    </row>
    <row r="43" spans="1:6" ht="15" x14ac:dyDescent="0.2">
      <c r="A43" s="335">
        <v>11</v>
      </c>
      <c r="B43" s="357" t="str">
        <f>IF('Übersicht 1.'!D43="","",'Übersicht 1.'!D43)</f>
        <v/>
      </c>
      <c r="C43" s="356"/>
      <c r="D43" s="358" t="str">
        <f>IF('Übersicht 1.'!E43="","",'Übersicht 1.'!E43)</f>
        <v/>
      </c>
      <c r="E43" s="366">
        <f>IF(AND('Seite 1'!$G$34&gt;1900,'Seite 1'!$G$34&lt;DATE(2016,12,1),B43&lt;&gt;"",D43&lt;&gt;""),130,IF(AND('Seite 1'!$G$34&gt;=DATE(2016,12,1),B43&lt;&gt;"",D43&lt;&gt;"",C43="",'Übersicht 1.'!F43&gt;=30),130,0))</f>
        <v>0</v>
      </c>
      <c r="F43" s="336"/>
    </row>
    <row r="44" spans="1:6" ht="15" x14ac:dyDescent="0.2">
      <c r="A44" s="335">
        <v>12</v>
      </c>
      <c r="B44" s="357" t="str">
        <f>IF('Übersicht 1.'!D44="","",'Übersicht 1.'!D44)</f>
        <v/>
      </c>
      <c r="C44" s="356"/>
      <c r="D44" s="358" t="str">
        <f>IF('Übersicht 1.'!E44="","",'Übersicht 1.'!E44)</f>
        <v/>
      </c>
      <c r="E44" s="366">
        <f>IF(AND('Seite 1'!$G$34&gt;1900,'Seite 1'!$G$34&lt;DATE(2016,12,1),B44&lt;&gt;"",D44&lt;&gt;""),130,IF(AND('Seite 1'!$G$34&gt;=DATE(2016,12,1),B44&lt;&gt;"",D44&lt;&gt;"",C44="",'Übersicht 1.'!F44&gt;=30),130,0))</f>
        <v>0</v>
      </c>
      <c r="F44" s="336"/>
    </row>
    <row r="45" spans="1:6" ht="15" x14ac:dyDescent="0.2">
      <c r="A45" s="335">
        <v>13</v>
      </c>
      <c r="B45" s="357" t="str">
        <f>IF('Übersicht 1.'!D45="","",'Übersicht 1.'!D45)</f>
        <v/>
      </c>
      <c r="C45" s="356"/>
      <c r="D45" s="358" t="str">
        <f>IF('Übersicht 1.'!E45="","",'Übersicht 1.'!E45)</f>
        <v/>
      </c>
      <c r="E45" s="366">
        <f>IF(AND('Seite 1'!$G$34&gt;1900,'Seite 1'!$G$34&lt;DATE(2016,12,1),B45&lt;&gt;"",D45&lt;&gt;""),130,IF(AND('Seite 1'!$G$34&gt;=DATE(2016,12,1),B45&lt;&gt;"",D45&lt;&gt;"",C45="",'Übersicht 1.'!F45&gt;=30),130,0))</f>
        <v>0</v>
      </c>
      <c r="F45" s="336"/>
    </row>
    <row r="46" spans="1:6" ht="15" x14ac:dyDescent="0.2">
      <c r="A46" s="335">
        <v>14</v>
      </c>
      <c r="B46" s="357" t="str">
        <f>IF('Übersicht 1.'!D46="","",'Übersicht 1.'!D46)</f>
        <v/>
      </c>
      <c r="C46" s="356"/>
      <c r="D46" s="358" t="str">
        <f>IF('Übersicht 1.'!E46="","",'Übersicht 1.'!E46)</f>
        <v/>
      </c>
      <c r="E46" s="366">
        <f>IF(AND('Seite 1'!$G$34&gt;1900,'Seite 1'!$G$34&lt;DATE(2016,12,1),B46&lt;&gt;"",D46&lt;&gt;""),130,IF(AND('Seite 1'!$G$34&gt;=DATE(2016,12,1),B46&lt;&gt;"",D46&lt;&gt;"",C46="",'Übersicht 1.'!F46&gt;=30),130,0))</f>
        <v>0</v>
      </c>
      <c r="F46" s="336"/>
    </row>
    <row r="47" spans="1:6" ht="15" x14ac:dyDescent="0.2">
      <c r="A47" s="335">
        <v>15</v>
      </c>
      <c r="B47" s="357" t="str">
        <f>IF('Übersicht 1.'!D47="","",'Übersicht 1.'!D47)</f>
        <v/>
      </c>
      <c r="C47" s="356"/>
      <c r="D47" s="358" t="str">
        <f>IF('Übersicht 1.'!E47="","",'Übersicht 1.'!E47)</f>
        <v/>
      </c>
      <c r="E47" s="366">
        <f>IF(AND('Seite 1'!$G$34&gt;1900,'Seite 1'!$G$34&lt;DATE(2016,12,1),B47&lt;&gt;"",D47&lt;&gt;""),130,IF(AND('Seite 1'!$G$34&gt;=DATE(2016,12,1),B47&lt;&gt;"",D47&lt;&gt;"",C47="",'Übersicht 1.'!F47&gt;=30),130,0))</f>
        <v>0</v>
      </c>
      <c r="F47" s="336"/>
    </row>
    <row r="48" spans="1:6" ht="15" x14ac:dyDescent="0.2">
      <c r="A48" s="335">
        <v>16</v>
      </c>
      <c r="B48" s="357" t="str">
        <f>IF('Übersicht 1.'!D48="","",'Übersicht 1.'!D48)</f>
        <v/>
      </c>
      <c r="C48" s="356"/>
      <c r="D48" s="358" t="str">
        <f>IF('Übersicht 1.'!E48="","",'Übersicht 1.'!E48)</f>
        <v/>
      </c>
      <c r="E48" s="366">
        <f>IF(AND('Seite 1'!$G$34&gt;1900,'Seite 1'!$G$34&lt;DATE(2016,12,1),B48&lt;&gt;"",D48&lt;&gt;""),130,IF(AND('Seite 1'!$G$34&gt;=DATE(2016,12,1),B48&lt;&gt;"",D48&lt;&gt;"",C48="",'Übersicht 1.'!F48&gt;=30),130,0))</f>
        <v>0</v>
      </c>
      <c r="F48" s="336"/>
    </row>
    <row r="49" spans="1:6" ht="15" x14ac:dyDescent="0.2">
      <c r="A49" s="335">
        <v>17</v>
      </c>
      <c r="B49" s="357" t="str">
        <f>IF('Übersicht 1.'!D49="","",'Übersicht 1.'!D49)</f>
        <v/>
      </c>
      <c r="C49" s="356"/>
      <c r="D49" s="358" t="str">
        <f>IF('Übersicht 1.'!E49="","",'Übersicht 1.'!E49)</f>
        <v/>
      </c>
      <c r="E49" s="366">
        <f>IF(AND('Seite 1'!$G$34&gt;1900,'Seite 1'!$G$34&lt;DATE(2016,12,1),B49&lt;&gt;"",D49&lt;&gt;""),130,IF(AND('Seite 1'!$G$34&gt;=DATE(2016,12,1),B49&lt;&gt;"",D49&lt;&gt;"",C49="",'Übersicht 1.'!F49&gt;=30),130,0))</f>
        <v>0</v>
      </c>
      <c r="F49" s="336"/>
    </row>
    <row r="50" spans="1:6" ht="15" x14ac:dyDescent="0.2">
      <c r="A50" s="335">
        <v>18</v>
      </c>
      <c r="B50" s="357" t="str">
        <f>IF('Übersicht 1.'!D50="","",'Übersicht 1.'!D50)</f>
        <v/>
      </c>
      <c r="C50" s="356"/>
      <c r="D50" s="358" t="str">
        <f>IF('Übersicht 1.'!E50="","",'Übersicht 1.'!E50)</f>
        <v/>
      </c>
      <c r="E50" s="366">
        <f>IF(AND('Seite 1'!$G$34&gt;1900,'Seite 1'!$G$34&lt;DATE(2016,12,1),B50&lt;&gt;"",D50&lt;&gt;""),130,IF(AND('Seite 1'!$G$34&gt;=DATE(2016,12,1),B50&lt;&gt;"",D50&lt;&gt;"",C50="",'Übersicht 1.'!F50&gt;=30),130,0))</f>
        <v>0</v>
      </c>
      <c r="F50" s="336"/>
    </row>
    <row r="51" spans="1:6" ht="15" x14ac:dyDescent="0.2">
      <c r="A51" s="335">
        <v>19</v>
      </c>
      <c r="B51" s="357" t="str">
        <f>IF('Übersicht 1.'!D51="","",'Übersicht 1.'!D51)</f>
        <v/>
      </c>
      <c r="C51" s="356"/>
      <c r="D51" s="358" t="str">
        <f>IF('Übersicht 1.'!E51="","",'Übersicht 1.'!E51)</f>
        <v/>
      </c>
      <c r="E51" s="366">
        <f>IF(AND('Seite 1'!$G$34&gt;1900,'Seite 1'!$G$34&lt;DATE(2016,12,1),B51&lt;&gt;"",D51&lt;&gt;""),130,IF(AND('Seite 1'!$G$34&gt;=DATE(2016,12,1),B51&lt;&gt;"",D51&lt;&gt;"",C51="",'Übersicht 1.'!F51&gt;=30),130,0))</f>
        <v>0</v>
      </c>
      <c r="F51" s="336"/>
    </row>
    <row r="52" spans="1:6" ht="15" x14ac:dyDescent="0.2">
      <c r="A52" s="335">
        <v>20</v>
      </c>
      <c r="B52" s="357" t="str">
        <f>IF('Übersicht 1.'!D52="","",'Übersicht 1.'!D52)</f>
        <v/>
      </c>
      <c r="C52" s="356"/>
      <c r="D52" s="358" t="str">
        <f>IF('Übersicht 1.'!E52="","",'Übersicht 1.'!E52)</f>
        <v/>
      </c>
      <c r="E52" s="366">
        <f>IF(AND('Seite 1'!$G$34&gt;1900,'Seite 1'!$G$34&lt;DATE(2016,12,1),B52&lt;&gt;"",D52&lt;&gt;""),130,IF(AND('Seite 1'!$G$34&gt;=DATE(2016,12,1),B52&lt;&gt;"",D52&lt;&gt;"",C52="",'Übersicht 1.'!F52&gt;=30),130,0))</f>
        <v>0</v>
      </c>
      <c r="F52" s="336"/>
    </row>
    <row r="53" spans="1:6" ht="15" x14ac:dyDescent="0.2">
      <c r="A53" s="335">
        <v>21</v>
      </c>
      <c r="B53" s="357" t="str">
        <f>IF('Übersicht 1.'!D53="","",'Übersicht 1.'!D53)</f>
        <v/>
      </c>
      <c r="C53" s="356"/>
      <c r="D53" s="358" t="str">
        <f>IF('Übersicht 1.'!E53="","",'Übersicht 1.'!E53)</f>
        <v/>
      </c>
      <c r="E53" s="366">
        <f>IF(AND('Seite 1'!$G$34&gt;1900,'Seite 1'!$G$34&lt;DATE(2016,12,1),B53&lt;&gt;"",D53&lt;&gt;""),130,IF(AND('Seite 1'!$G$34&gt;=DATE(2016,12,1),B53&lt;&gt;"",D53&lt;&gt;"",C53="",'Übersicht 1.'!F53&gt;=30),130,0))</f>
        <v>0</v>
      </c>
      <c r="F53" s="336"/>
    </row>
    <row r="54" spans="1:6" ht="15" x14ac:dyDescent="0.2">
      <c r="A54" s="335">
        <v>22</v>
      </c>
      <c r="B54" s="357" t="str">
        <f>IF('Übersicht 1.'!D54="","",'Übersicht 1.'!D54)</f>
        <v/>
      </c>
      <c r="C54" s="356"/>
      <c r="D54" s="358" t="str">
        <f>IF('Übersicht 1.'!E54="","",'Übersicht 1.'!E54)</f>
        <v/>
      </c>
      <c r="E54" s="366">
        <f>IF(AND('Seite 1'!$G$34&gt;1900,'Seite 1'!$G$34&lt;DATE(2016,12,1),B54&lt;&gt;"",D54&lt;&gt;""),130,IF(AND('Seite 1'!$G$34&gt;=DATE(2016,12,1),B54&lt;&gt;"",D54&lt;&gt;"",C54="",'Übersicht 1.'!F54&gt;=30),130,0))</f>
        <v>0</v>
      </c>
      <c r="F54" s="336"/>
    </row>
    <row r="55" spans="1:6" ht="15" x14ac:dyDescent="0.2">
      <c r="A55" s="335">
        <v>23</v>
      </c>
      <c r="B55" s="357" t="str">
        <f>IF('Übersicht 1.'!D55="","",'Übersicht 1.'!D55)</f>
        <v/>
      </c>
      <c r="C55" s="356"/>
      <c r="D55" s="358" t="str">
        <f>IF('Übersicht 1.'!E55="","",'Übersicht 1.'!E55)</f>
        <v/>
      </c>
      <c r="E55" s="366">
        <f>IF(AND('Seite 1'!$G$34&gt;1900,'Seite 1'!$G$34&lt;DATE(2016,12,1),B55&lt;&gt;"",D55&lt;&gt;""),130,IF(AND('Seite 1'!$G$34&gt;=DATE(2016,12,1),B55&lt;&gt;"",D55&lt;&gt;"",C55="",'Übersicht 1.'!F55&gt;=30),130,0))</f>
        <v>0</v>
      </c>
      <c r="F55" s="336"/>
    </row>
    <row r="56" spans="1:6" ht="15" x14ac:dyDescent="0.2">
      <c r="A56" s="335">
        <v>24</v>
      </c>
      <c r="B56" s="357" t="str">
        <f>IF('Übersicht 1.'!D56="","",'Übersicht 1.'!D56)</f>
        <v/>
      </c>
      <c r="C56" s="356"/>
      <c r="D56" s="358" t="str">
        <f>IF('Übersicht 1.'!E56="","",'Übersicht 1.'!E56)</f>
        <v/>
      </c>
      <c r="E56" s="366">
        <f>IF(AND('Seite 1'!$G$34&gt;1900,'Seite 1'!$G$34&lt;DATE(2016,12,1),B56&lt;&gt;"",D56&lt;&gt;""),130,IF(AND('Seite 1'!$G$34&gt;=DATE(2016,12,1),B56&lt;&gt;"",D56&lt;&gt;"",C56="",'Übersicht 1.'!F56&gt;=30),130,0))</f>
        <v>0</v>
      </c>
      <c r="F56" s="336"/>
    </row>
    <row r="57" spans="1:6" ht="15" x14ac:dyDescent="0.2">
      <c r="A57" s="335">
        <v>25</v>
      </c>
      <c r="B57" s="357" t="str">
        <f>IF('Übersicht 1.'!D57="","",'Übersicht 1.'!D57)</f>
        <v/>
      </c>
      <c r="C57" s="356"/>
      <c r="D57" s="358" t="str">
        <f>IF('Übersicht 1.'!E57="","",'Übersicht 1.'!E57)</f>
        <v/>
      </c>
      <c r="E57" s="366">
        <f>IF(AND('Seite 1'!$G$34&gt;1900,'Seite 1'!$G$34&lt;DATE(2016,12,1),B57&lt;&gt;"",D57&lt;&gt;""),130,IF(AND('Seite 1'!$G$34&gt;=DATE(2016,12,1),B57&lt;&gt;"",D57&lt;&gt;"",C57="",'Übersicht 1.'!F57&gt;=30),130,0))</f>
        <v>0</v>
      </c>
      <c r="F57" s="336"/>
    </row>
    <row r="58" spans="1:6" ht="15" x14ac:dyDescent="0.2">
      <c r="A58" s="335">
        <v>26</v>
      </c>
      <c r="B58" s="357" t="str">
        <f>IF('Übersicht 1.'!D58="","",'Übersicht 1.'!D58)</f>
        <v/>
      </c>
      <c r="C58" s="356"/>
      <c r="D58" s="358" t="str">
        <f>IF('Übersicht 1.'!E58="","",'Übersicht 1.'!E58)</f>
        <v/>
      </c>
      <c r="E58" s="366">
        <f>IF(AND('Seite 1'!$G$34&gt;1900,'Seite 1'!$G$34&lt;DATE(2016,12,1),B58&lt;&gt;"",D58&lt;&gt;""),130,IF(AND('Seite 1'!$G$34&gt;=DATE(2016,12,1),B58&lt;&gt;"",D58&lt;&gt;"",C58="",'Übersicht 1.'!F58&gt;=30),130,0))</f>
        <v>0</v>
      </c>
      <c r="F58" s="336"/>
    </row>
    <row r="59" spans="1:6" ht="15" x14ac:dyDescent="0.2">
      <c r="A59" s="335">
        <v>27</v>
      </c>
      <c r="B59" s="357" t="str">
        <f>IF('Übersicht 1.'!D59="","",'Übersicht 1.'!D59)</f>
        <v/>
      </c>
      <c r="C59" s="356"/>
      <c r="D59" s="358" t="str">
        <f>IF('Übersicht 1.'!E59="","",'Übersicht 1.'!E59)</f>
        <v/>
      </c>
      <c r="E59" s="366">
        <f>IF(AND('Seite 1'!$G$34&gt;1900,'Seite 1'!$G$34&lt;DATE(2016,12,1),B59&lt;&gt;"",D59&lt;&gt;""),130,IF(AND('Seite 1'!$G$34&gt;=DATE(2016,12,1),B59&lt;&gt;"",D59&lt;&gt;"",C59="",'Übersicht 1.'!F59&gt;=30),130,0))</f>
        <v>0</v>
      </c>
      <c r="F59" s="336"/>
    </row>
    <row r="60" spans="1:6" ht="15" x14ac:dyDescent="0.2">
      <c r="A60" s="335">
        <v>28</v>
      </c>
      <c r="B60" s="357" t="str">
        <f>IF('Übersicht 1.'!D60="","",'Übersicht 1.'!D60)</f>
        <v/>
      </c>
      <c r="C60" s="356"/>
      <c r="D60" s="358" t="str">
        <f>IF('Übersicht 1.'!E60="","",'Übersicht 1.'!E60)</f>
        <v/>
      </c>
      <c r="E60" s="366">
        <f>IF(AND('Seite 1'!$G$34&gt;1900,'Seite 1'!$G$34&lt;DATE(2016,12,1),B60&lt;&gt;"",D60&lt;&gt;""),130,IF(AND('Seite 1'!$G$34&gt;=DATE(2016,12,1),B60&lt;&gt;"",D60&lt;&gt;"",C60="",'Übersicht 1.'!F60&gt;=30),130,0))</f>
        <v>0</v>
      </c>
      <c r="F60" s="336"/>
    </row>
    <row r="61" spans="1:6" ht="15" x14ac:dyDescent="0.2">
      <c r="A61" s="335">
        <v>29</v>
      </c>
      <c r="B61" s="357" t="str">
        <f>IF('Übersicht 1.'!D61="","",'Übersicht 1.'!D61)</f>
        <v/>
      </c>
      <c r="C61" s="356"/>
      <c r="D61" s="358" t="str">
        <f>IF('Übersicht 1.'!E61="","",'Übersicht 1.'!E61)</f>
        <v/>
      </c>
      <c r="E61" s="366">
        <f>IF(AND('Seite 1'!$G$34&gt;1900,'Seite 1'!$G$34&lt;DATE(2016,12,1),B61&lt;&gt;"",D61&lt;&gt;""),130,IF(AND('Seite 1'!$G$34&gt;=DATE(2016,12,1),B61&lt;&gt;"",D61&lt;&gt;"",C61="",'Übersicht 1.'!F61&gt;=30),130,0))</f>
        <v>0</v>
      </c>
      <c r="F61" s="336"/>
    </row>
    <row r="62" spans="1:6" ht="15" x14ac:dyDescent="0.2">
      <c r="A62" s="335">
        <v>30</v>
      </c>
      <c r="B62" s="357" t="str">
        <f>IF('Übersicht 1.'!D62="","",'Übersicht 1.'!D62)</f>
        <v/>
      </c>
      <c r="C62" s="356"/>
      <c r="D62" s="358" t="str">
        <f>IF('Übersicht 1.'!E62="","",'Übersicht 1.'!E62)</f>
        <v/>
      </c>
      <c r="E62" s="366">
        <f>IF(AND('Seite 1'!$G$34&gt;1900,'Seite 1'!$G$34&lt;DATE(2016,12,1),B62&lt;&gt;"",D62&lt;&gt;""),130,IF(AND('Seite 1'!$G$34&gt;=DATE(2016,12,1),B62&lt;&gt;"",D62&lt;&gt;"",C62="",'Übersicht 1.'!F62&gt;=30),130,0))</f>
        <v>0</v>
      </c>
      <c r="F62" s="336"/>
    </row>
    <row r="63" spans="1:6" ht="15" x14ac:dyDescent="0.2">
      <c r="A63" s="335">
        <v>31</v>
      </c>
      <c r="B63" s="357" t="str">
        <f>IF('Übersicht 1.'!D63="","",'Übersicht 1.'!D63)</f>
        <v/>
      </c>
      <c r="C63" s="356"/>
      <c r="D63" s="358" t="str">
        <f>IF('Übersicht 1.'!E63="","",'Übersicht 1.'!E63)</f>
        <v/>
      </c>
      <c r="E63" s="366">
        <f>IF(AND('Seite 1'!$G$34&gt;1900,'Seite 1'!$G$34&lt;DATE(2016,12,1),B63&lt;&gt;"",D63&lt;&gt;""),130,IF(AND('Seite 1'!$G$34&gt;=DATE(2016,12,1),B63&lt;&gt;"",D63&lt;&gt;"",C63="",'Übersicht 1.'!F63&gt;=30),130,0))</f>
        <v>0</v>
      </c>
      <c r="F63" s="336"/>
    </row>
    <row r="64" spans="1:6" ht="15" x14ac:dyDescent="0.2">
      <c r="A64" s="335">
        <v>32</v>
      </c>
      <c r="B64" s="357" t="str">
        <f>IF('Übersicht 1.'!D64="","",'Übersicht 1.'!D64)</f>
        <v/>
      </c>
      <c r="C64" s="356"/>
      <c r="D64" s="358" t="str">
        <f>IF('Übersicht 1.'!E64="","",'Übersicht 1.'!E64)</f>
        <v/>
      </c>
      <c r="E64" s="366">
        <f>IF(AND('Seite 1'!$G$34&gt;1900,'Seite 1'!$G$34&lt;DATE(2016,12,1),B64&lt;&gt;"",D64&lt;&gt;""),130,IF(AND('Seite 1'!$G$34&gt;=DATE(2016,12,1),B64&lt;&gt;"",D64&lt;&gt;"",C64="",'Übersicht 1.'!F64&gt;=30),130,0))</f>
        <v>0</v>
      </c>
      <c r="F64" s="336"/>
    </row>
    <row r="65" spans="1:6" ht="15" x14ac:dyDescent="0.2">
      <c r="A65" s="335">
        <v>33</v>
      </c>
      <c r="B65" s="357" t="str">
        <f>IF('Übersicht 1.'!D65="","",'Übersicht 1.'!D65)</f>
        <v/>
      </c>
      <c r="C65" s="356"/>
      <c r="D65" s="358" t="str">
        <f>IF('Übersicht 1.'!E65="","",'Übersicht 1.'!E65)</f>
        <v/>
      </c>
      <c r="E65" s="366">
        <f>IF(AND('Seite 1'!$G$34&gt;1900,'Seite 1'!$G$34&lt;DATE(2016,12,1),B65&lt;&gt;"",D65&lt;&gt;""),130,IF(AND('Seite 1'!$G$34&gt;=DATE(2016,12,1),B65&lt;&gt;"",D65&lt;&gt;"",C65="",'Übersicht 1.'!F65&gt;=30),130,0))</f>
        <v>0</v>
      </c>
      <c r="F65" s="336"/>
    </row>
    <row r="66" spans="1:6" ht="15" x14ac:dyDescent="0.2">
      <c r="A66" s="335">
        <v>34</v>
      </c>
      <c r="B66" s="357" t="str">
        <f>IF('Übersicht 1.'!D66="","",'Übersicht 1.'!D66)</f>
        <v/>
      </c>
      <c r="C66" s="356"/>
      <c r="D66" s="358" t="str">
        <f>IF('Übersicht 1.'!E66="","",'Übersicht 1.'!E66)</f>
        <v/>
      </c>
      <c r="E66" s="366">
        <f>IF(AND('Seite 1'!$G$34&gt;1900,'Seite 1'!$G$34&lt;DATE(2016,12,1),B66&lt;&gt;"",D66&lt;&gt;""),130,IF(AND('Seite 1'!$G$34&gt;=DATE(2016,12,1),B66&lt;&gt;"",D66&lt;&gt;"",C66="",'Übersicht 1.'!F66&gt;=30),130,0))</f>
        <v>0</v>
      </c>
      <c r="F66" s="336"/>
    </row>
    <row r="67" spans="1:6" ht="15" x14ac:dyDescent="0.2">
      <c r="A67" s="335">
        <v>35</v>
      </c>
      <c r="B67" s="357" t="str">
        <f>IF('Übersicht 1.'!D67="","",'Übersicht 1.'!D67)</f>
        <v/>
      </c>
      <c r="C67" s="356"/>
      <c r="D67" s="358" t="str">
        <f>IF('Übersicht 1.'!E67="","",'Übersicht 1.'!E67)</f>
        <v/>
      </c>
      <c r="E67" s="366">
        <f>IF(AND('Seite 1'!$G$34&gt;1900,'Seite 1'!$G$34&lt;DATE(2016,12,1),B67&lt;&gt;"",D67&lt;&gt;""),130,IF(AND('Seite 1'!$G$34&gt;=DATE(2016,12,1),B67&lt;&gt;"",D67&lt;&gt;"",C67="",'Übersicht 1.'!F67&gt;=30),130,0))</f>
        <v>0</v>
      </c>
      <c r="F67" s="336"/>
    </row>
    <row r="68" spans="1:6" ht="15" x14ac:dyDescent="0.2">
      <c r="A68" s="335">
        <v>36</v>
      </c>
      <c r="B68" s="357" t="str">
        <f>IF('Übersicht 1.'!D68="","",'Übersicht 1.'!D68)</f>
        <v/>
      </c>
      <c r="C68" s="356"/>
      <c r="D68" s="358" t="str">
        <f>IF('Übersicht 1.'!E68="","",'Übersicht 1.'!E68)</f>
        <v/>
      </c>
      <c r="E68" s="366">
        <f>IF(AND('Seite 1'!$G$34&gt;1900,'Seite 1'!$G$34&lt;DATE(2016,12,1),B68&lt;&gt;"",D68&lt;&gt;""),130,IF(AND('Seite 1'!$G$34&gt;=DATE(2016,12,1),B68&lt;&gt;"",D68&lt;&gt;"",C68="",'Übersicht 1.'!F68&gt;=30),130,0))</f>
        <v>0</v>
      </c>
      <c r="F68" s="336"/>
    </row>
    <row r="69" spans="1:6" ht="15" x14ac:dyDescent="0.2">
      <c r="A69" s="335">
        <v>37</v>
      </c>
      <c r="B69" s="357" t="str">
        <f>IF('Übersicht 1.'!D69="","",'Übersicht 1.'!D69)</f>
        <v/>
      </c>
      <c r="C69" s="356"/>
      <c r="D69" s="358" t="str">
        <f>IF('Übersicht 1.'!E69="","",'Übersicht 1.'!E69)</f>
        <v/>
      </c>
      <c r="E69" s="366">
        <f>IF(AND('Seite 1'!$G$34&gt;1900,'Seite 1'!$G$34&lt;DATE(2016,12,1),B69&lt;&gt;"",D69&lt;&gt;""),130,IF(AND('Seite 1'!$G$34&gt;=DATE(2016,12,1),B69&lt;&gt;"",D69&lt;&gt;"",C69="",'Übersicht 1.'!F69&gt;=30),130,0))</f>
        <v>0</v>
      </c>
      <c r="F69" s="336"/>
    </row>
    <row r="70" spans="1:6" ht="15" x14ac:dyDescent="0.2">
      <c r="A70" s="335">
        <v>38</v>
      </c>
      <c r="B70" s="357" t="str">
        <f>IF('Übersicht 1.'!D70="","",'Übersicht 1.'!D70)</f>
        <v/>
      </c>
      <c r="C70" s="356"/>
      <c r="D70" s="358" t="str">
        <f>IF('Übersicht 1.'!E70="","",'Übersicht 1.'!E70)</f>
        <v/>
      </c>
      <c r="E70" s="366">
        <f>IF(AND('Seite 1'!$G$34&gt;1900,'Seite 1'!$G$34&lt;DATE(2016,12,1),B70&lt;&gt;"",D70&lt;&gt;""),130,IF(AND('Seite 1'!$G$34&gt;=DATE(2016,12,1),B70&lt;&gt;"",D70&lt;&gt;"",C70="",'Übersicht 1.'!F70&gt;=30),130,0))</f>
        <v>0</v>
      </c>
      <c r="F70" s="336"/>
    </row>
    <row r="71" spans="1:6" ht="15" x14ac:dyDescent="0.2">
      <c r="A71" s="335">
        <v>39</v>
      </c>
      <c r="B71" s="357" t="str">
        <f>IF('Übersicht 1.'!D71="","",'Übersicht 1.'!D71)</f>
        <v/>
      </c>
      <c r="C71" s="356"/>
      <c r="D71" s="358" t="str">
        <f>IF('Übersicht 1.'!E71="","",'Übersicht 1.'!E71)</f>
        <v/>
      </c>
      <c r="E71" s="366">
        <f>IF(AND('Seite 1'!$G$34&gt;1900,'Seite 1'!$G$34&lt;DATE(2016,12,1),B71&lt;&gt;"",D71&lt;&gt;""),130,IF(AND('Seite 1'!$G$34&gt;=DATE(2016,12,1),B71&lt;&gt;"",D71&lt;&gt;"",C71="",'Übersicht 1.'!F71&gt;=30),130,0))</f>
        <v>0</v>
      </c>
      <c r="F71" s="336"/>
    </row>
    <row r="72" spans="1:6" ht="15" x14ac:dyDescent="0.2">
      <c r="A72" s="335">
        <v>40</v>
      </c>
      <c r="B72" s="357" t="str">
        <f>IF('Übersicht 1.'!D72="","",'Übersicht 1.'!D72)</f>
        <v/>
      </c>
      <c r="C72" s="356"/>
      <c r="D72" s="358" t="str">
        <f>IF('Übersicht 1.'!E72="","",'Übersicht 1.'!E72)</f>
        <v/>
      </c>
      <c r="E72" s="366">
        <f>IF(AND('Seite 1'!$G$34&gt;1900,'Seite 1'!$G$34&lt;DATE(2016,12,1),B72&lt;&gt;"",D72&lt;&gt;""),130,IF(AND('Seite 1'!$G$34&gt;=DATE(2016,12,1),B72&lt;&gt;"",D72&lt;&gt;"",C72="",'Übersicht 1.'!F72&gt;=30),130,0))</f>
        <v>0</v>
      </c>
      <c r="F72" s="336"/>
    </row>
    <row r="73" spans="1:6" ht="15" x14ac:dyDescent="0.2">
      <c r="A73" s="335">
        <v>41</v>
      </c>
      <c r="B73" s="357" t="str">
        <f>IF('Übersicht 1.'!D73="","",'Übersicht 1.'!D73)</f>
        <v/>
      </c>
      <c r="C73" s="356"/>
      <c r="D73" s="358" t="str">
        <f>IF('Übersicht 1.'!E73="","",'Übersicht 1.'!E73)</f>
        <v/>
      </c>
      <c r="E73" s="366">
        <f>IF(AND('Seite 1'!$G$34&gt;1900,'Seite 1'!$G$34&lt;DATE(2016,12,1),B73&lt;&gt;"",D73&lt;&gt;""),130,IF(AND('Seite 1'!$G$34&gt;=DATE(2016,12,1),B73&lt;&gt;"",D73&lt;&gt;"",C73="",'Übersicht 1.'!F73&gt;=30),130,0))</f>
        <v>0</v>
      </c>
      <c r="F73" s="336"/>
    </row>
    <row r="74" spans="1:6" ht="15" x14ac:dyDescent="0.2">
      <c r="A74" s="335">
        <v>42</v>
      </c>
      <c r="B74" s="357" t="str">
        <f>IF('Übersicht 1.'!D74="","",'Übersicht 1.'!D74)</f>
        <v/>
      </c>
      <c r="C74" s="356"/>
      <c r="D74" s="358" t="str">
        <f>IF('Übersicht 1.'!E74="","",'Übersicht 1.'!E74)</f>
        <v/>
      </c>
      <c r="E74" s="366">
        <f>IF(AND('Seite 1'!$G$34&gt;1900,'Seite 1'!$G$34&lt;DATE(2016,12,1),B74&lt;&gt;"",D74&lt;&gt;""),130,IF(AND('Seite 1'!$G$34&gt;=DATE(2016,12,1),B74&lt;&gt;"",D74&lt;&gt;"",C74="",'Übersicht 1.'!F74&gt;=30),130,0))</f>
        <v>0</v>
      </c>
      <c r="F74" s="336"/>
    </row>
    <row r="75" spans="1:6" ht="15" x14ac:dyDescent="0.2">
      <c r="A75" s="335">
        <v>43</v>
      </c>
      <c r="B75" s="357" t="str">
        <f>IF('Übersicht 1.'!D75="","",'Übersicht 1.'!D75)</f>
        <v/>
      </c>
      <c r="C75" s="356"/>
      <c r="D75" s="358" t="str">
        <f>IF('Übersicht 1.'!E75="","",'Übersicht 1.'!E75)</f>
        <v/>
      </c>
      <c r="E75" s="366">
        <f>IF(AND('Seite 1'!$G$34&gt;1900,'Seite 1'!$G$34&lt;DATE(2016,12,1),B75&lt;&gt;"",D75&lt;&gt;""),130,IF(AND('Seite 1'!$G$34&gt;=DATE(2016,12,1),B75&lt;&gt;"",D75&lt;&gt;"",C75="",'Übersicht 1.'!F75&gt;=30),130,0))</f>
        <v>0</v>
      </c>
      <c r="F75" s="336"/>
    </row>
    <row r="76" spans="1:6" ht="15" x14ac:dyDescent="0.2">
      <c r="A76" s="335">
        <v>44</v>
      </c>
      <c r="B76" s="357" t="str">
        <f>IF('Übersicht 1.'!D76="","",'Übersicht 1.'!D76)</f>
        <v/>
      </c>
      <c r="C76" s="356"/>
      <c r="D76" s="358" t="str">
        <f>IF('Übersicht 1.'!E76="","",'Übersicht 1.'!E76)</f>
        <v/>
      </c>
      <c r="E76" s="366">
        <f>IF(AND('Seite 1'!$G$34&gt;1900,'Seite 1'!$G$34&lt;DATE(2016,12,1),B76&lt;&gt;"",D76&lt;&gt;""),130,IF(AND('Seite 1'!$G$34&gt;=DATE(2016,12,1),B76&lt;&gt;"",D76&lt;&gt;"",C76="",'Übersicht 1.'!F76&gt;=30),130,0))</f>
        <v>0</v>
      </c>
      <c r="F76" s="336"/>
    </row>
    <row r="77" spans="1:6" ht="15" x14ac:dyDescent="0.2">
      <c r="A77" s="335">
        <v>45</v>
      </c>
      <c r="B77" s="357" t="str">
        <f>IF('Übersicht 1.'!D77="","",'Übersicht 1.'!D77)</f>
        <v/>
      </c>
      <c r="C77" s="356"/>
      <c r="D77" s="358" t="str">
        <f>IF('Übersicht 1.'!E77="","",'Übersicht 1.'!E77)</f>
        <v/>
      </c>
      <c r="E77" s="366">
        <f>IF(AND('Seite 1'!$G$34&gt;1900,'Seite 1'!$G$34&lt;DATE(2016,12,1),B77&lt;&gt;"",D77&lt;&gt;""),130,IF(AND('Seite 1'!$G$34&gt;=DATE(2016,12,1),B77&lt;&gt;"",D77&lt;&gt;"",C77="",'Übersicht 1.'!F77&gt;=30),130,0))</f>
        <v>0</v>
      </c>
      <c r="F77" s="336"/>
    </row>
    <row r="78" spans="1:6" ht="15" x14ac:dyDescent="0.2">
      <c r="A78" s="335">
        <v>46</v>
      </c>
      <c r="B78" s="357" t="str">
        <f>IF('Übersicht 1.'!D78="","",'Übersicht 1.'!D78)</f>
        <v/>
      </c>
      <c r="C78" s="356"/>
      <c r="D78" s="358" t="str">
        <f>IF('Übersicht 1.'!E78="","",'Übersicht 1.'!E78)</f>
        <v/>
      </c>
      <c r="E78" s="366">
        <f>IF(AND('Seite 1'!$G$34&gt;1900,'Seite 1'!$G$34&lt;DATE(2016,12,1),B78&lt;&gt;"",D78&lt;&gt;""),130,IF(AND('Seite 1'!$G$34&gt;=DATE(2016,12,1),B78&lt;&gt;"",D78&lt;&gt;"",C78="",'Übersicht 1.'!F78&gt;=30),130,0))</f>
        <v>0</v>
      </c>
      <c r="F78" s="336"/>
    </row>
    <row r="79" spans="1:6" ht="15" x14ac:dyDescent="0.2">
      <c r="A79" s="335">
        <v>47</v>
      </c>
      <c r="B79" s="357" t="str">
        <f>IF('Übersicht 1.'!D79="","",'Übersicht 1.'!D79)</f>
        <v/>
      </c>
      <c r="C79" s="356"/>
      <c r="D79" s="358" t="str">
        <f>IF('Übersicht 1.'!E79="","",'Übersicht 1.'!E79)</f>
        <v/>
      </c>
      <c r="E79" s="366">
        <f>IF(AND('Seite 1'!$G$34&gt;1900,'Seite 1'!$G$34&lt;DATE(2016,12,1),B79&lt;&gt;"",D79&lt;&gt;""),130,IF(AND('Seite 1'!$G$34&gt;=DATE(2016,12,1),B79&lt;&gt;"",D79&lt;&gt;"",C79="",'Übersicht 1.'!F79&gt;=30),130,0))</f>
        <v>0</v>
      </c>
      <c r="F79" s="336"/>
    </row>
    <row r="80" spans="1:6" ht="15" x14ac:dyDescent="0.2">
      <c r="A80" s="335">
        <v>48</v>
      </c>
      <c r="B80" s="357" t="str">
        <f>IF('Übersicht 1.'!D80="","",'Übersicht 1.'!D80)</f>
        <v/>
      </c>
      <c r="C80" s="356"/>
      <c r="D80" s="358" t="str">
        <f>IF('Übersicht 1.'!E80="","",'Übersicht 1.'!E80)</f>
        <v/>
      </c>
      <c r="E80" s="366">
        <f>IF(AND('Seite 1'!$G$34&gt;1900,'Seite 1'!$G$34&lt;DATE(2016,12,1),B80&lt;&gt;"",D80&lt;&gt;""),130,IF(AND('Seite 1'!$G$34&gt;=DATE(2016,12,1),B80&lt;&gt;"",D80&lt;&gt;"",C80="",'Übersicht 1.'!F80&gt;=30),130,0))</f>
        <v>0</v>
      </c>
      <c r="F80" s="336"/>
    </row>
    <row r="81" spans="1:6" ht="15" x14ac:dyDescent="0.2">
      <c r="A81" s="335">
        <v>49</v>
      </c>
      <c r="B81" s="357" t="str">
        <f>IF('Übersicht 1.'!D81="","",'Übersicht 1.'!D81)</f>
        <v/>
      </c>
      <c r="C81" s="356"/>
      <c r="D81" s="358" t="str">
        <f>IF('Übersicht 1.'!E81="","",'Übersicht 1.'!E81)</f>
        <v/>
      </c>
      <c r="E81" s="366">
        <f>IF(AND('Seite 1'!$G$34&gt;1900,'Seite 1'!$G$34&lt;DATE(2016,12,1),B81&lt;&gt;"",D81&lt;&gt;""),130,IF(AND('Seite 1'!$G$34&gt;=DATE(2016,12,1),B81&lt;&gt;"",D81&lt;&gt;"",C81="",'Übersicht 1.'!F81&gt;=30),130,0))</f>
        <v>0</v>
      </c>
      <c r="F81" s="336"/>
    </row>
    <row r="82" spans="1:6" ht="15" x14ac:dyDescent="0.2">
      <c r="A82" s="335">
        <v>50</v>
      </c>
      <c r="B82" s="357" t="str">
        <f>IF('Übersicht 1.'!D82="","",'Übersicht 1.'!D82)</f>
        <v/>
      </c>
      <c r="C82" s="356"/>
      <c r="D82" s="358" t="str">
        <f>IF('Übersicht 1.'!E82="","",'Übersicht 1.'!E82)</f>
        <v/>
      </c>
      <c r="E82" s="366">
        <f>IF(AND('Seite 1'!$G$34&gt;1900,'Seite 1'!$G$34&lt;DATE(2016,12,1),B82&lt;&gt;"",D82&lt;&gt;""),130,IF(AND('Seite 1'!$G$34&gt;=DATE(2016,12,1),B82&lt;&gt;"",D82&lt;&gt;"",C82="",'Übersicht 1.'!F82&gt;=30),130,0))</f>
        <v>0</v>
      </c>
      <c r="F82" s="336"/>
    </row>
    <row r="83" spans="1:6" ht="15" x14ac:dyDescent="0.2">
      <c r="A83" s="335">
        <v>51</v>
      </c>
      <c r="B83" s="357" t="str">
        <f>IF('Übersicht 1.'!D83="","",'Übersicht 1.'!D83)</f>
        <v/>
      </c>
      <c r="C83" s="356"/>
      <c r="D83" s="358" t="str">
        <f>IF('Übersicht 1.'!E83="","",'Übersicht 1.'!E83)</f>
        <v/>
      </c>
      <c r="E83" s="366">
        <f>IF(AND('Seite 1'!$G$34&gt;1900,'Seite 1'!$G$34&lt;DATE(2016,12,1),B83&lt;&gt;"",D83&lt;&gt;""),130,IF(AND('Seite 1'!$G$34&gt;=DATE(2016,12,1),B83&lt;&gt;"",D83&lt;&gt;"",C83="",'Übersicht 1.'!F83&gt;=30),130,0))</f>
        <v>0</v>
      </c>
      <c r="F83" s="336"/>
    </row>
    <row r="84" spans="1:6" ht="15" x14ac:dyDescent="0.2">
      <c r="A84" s="335">
        <v>52</v>
      </c>
      <c r="B84" s="357" t="str">
        <f>IF('Übersicht 1.'!D84="","",'Übersicht 1.'!D84)</f>
        <v/>
      </c>
      <c r="C84" s="356"/>
      <c r="D84" s="358" t="str">
        <f>IF('Übersicht 1.'!E84="","",'Übersicht 1.'!E84)</f>
        <v/>
      </c>
      <c r="E84" s="366">
        <f>IF(AND('Seite 1'!$G$34&gt;1900,'Seite 1'!$G$34&lt;DATE(2016,12,1),B84&lt;&gt;"",D84&lt;&gt;""),130,IF(AND('Seite 1'!$G$34&gt;=DATE(2016,12,1),B84&lt;&gt;"",D84&lt;&gt;"",C84="",'Übersicht 1.'!F84&gt;=30),130,0))</f>
        <v>0</v>
      </c>
      <c r="F84" s="336"/>
    </row>
    <row r="85" spans="1:6" ht="15" x14ac:dyDescent="0.2">
      <c r="A85" s="335">
        <v>53</v>
      </c>
      <c r="B85" s="357" t="str">
        <f>IF('Übersicht 1.'!D85="","",'Übersicht 1.'!D85)</f>
        <v/>
      </c>
      <c r="C85" s="356"/>
      <c r="D85" s="358" t="str">
        <f>IF('Übersicht 1.'!E85="","",'Übersicht 1.'!E85)</f>
        <v/>
      </c>
      <c r="E85" s="366">
        <f>IF(AND('Seite 1'!$G$34&gt;1900,'Seite 1'!$G$34&lt;DATE(2016,12,1),B85&lt;&gt;"",D85&lt;&gt;""),130,IF(AND('Seite 1'!$G$34&gt;=DATE(2016,12,1),B85&lt;&gt;"",D85&lt;&gt;"",C85="",'Übersicht 1.'!F85&gt;=30),130,0))</f>
        <v>0</v>
      </c>
      <c r="F85" s="336"/>
    </row>
    <row r="86" spans="1:6" ht="15" x14ac:dyDescent="0.2">
      <c r="A86" s="335">
        <v>54</v>
      </c>
      <c r="B86" s="357" t="str">
        <f>IF('Übersicht 1.'!D86="","",'Übersicht 1.'!D86)</f>
        <v/>
      </c>
      <c r="C86" s="356"/>
      <c r="D86" s="358" t="str">
        <f>IF('Übersicht 1.'!E86="","",'Übersicht 1.'!E86)</f>
        <v/>
      </c>
      <c r="E86" s="366">
        <f>IF(AND('Seite 1'!$G$34&gt;1900,'Seite 1'!$G$34&lt;DATE(2016,12,1),B86&lt;&gt;"",D86&lt;&gt;""),130,IF(AND('Seite 1'!$G$34&gt;=DATE(2016,12,1),B86&lt;&gt;"",D86&lt;&gt;"",C86="",'Übersicht 1.'!F86&gt;=30),130,0))</f>
        <v>0</v>
      </c>
      <c r="F86" s="336"/>
    </row>
    <row r="87" spans="1:6" ht="15" x14ac:dyDescent="0.2">
      <c r="A87" s="335">
        <v>55</v>
      </c>
      <c r="B87" s="357" t="str">
        <f>IF('Übersicht 1.'!D87="","",'Übersicht 1.'!D87)</f>
        <v/>
      </c>
      <c r="C87" s="356"/>
      <c r="D87" s="358" t="str">
        <f>IF('Übersicht 1.'!E87="","",'Übersicht 1.'!E87)</f>
        <v/>
      </c>
      <c r="E87" s="366">
        <f>IF(AND('Seite 1'!$G$34&gt;1900,'Seite 1'!$G$34&lt;DATE(2016,12,1),B87&lt;&gt;"",D87&lt;&gt;""),130,IF(AND('Seite 1'!$G$34&gt;=DATE(2016,12,1),B87&lt;&gt;"",D87&lt;&gt;"",C87="",'Übersicht 1.'!F87&gt;=30),130,0))</f>
        <v>0</v>
      </c>
      <c r="F87" s="336"/>
    </row>
    <row r="88" spans="1:6" ht="15" x14ac:dyDescent="0.2">
      <c r="A88" s="335">
        <v>56</v>
      </c>
      <c r="B88" s="357" t="str">
        <f>IF('Übersicht 1.'!D88="","",'Übersicht 1.'!D88)</f>
        <v/>
      </c>
      <c r="C88" s="356"/>
      <c r="D88" s="358" t="str">
        <f>IF('Übersicht 1.'!E88="","",'Übersicht 1.'!E88)</f>
        <v/>
      </c>
      <c r="E88" s="366">
        <f>IF(AND('Seite 1'!$G$34&gt;1900,'Seite 1'!$G$34&lt;DATE(2016,12,1),B88&lt;&gt;"",D88&lt;&gt;""),130,IF(AND('Seite 1'!$G$34&gt;=DATE(2016,12,1),B88&lt;&gt;"",D88&lt;&gt;"",C88="",'Übersicht 1.'!F88&gt;=30),130,0))</f>
        <v>0</v>
      </c>
      <c r="F88" s="336"/>
    </row>
    <row r="89" spans="1:6" ht="15" x14ac:dyDescent="0.2">
      <c r="A89" s="335">
        <v>57</v>
      </c>
      <c r="B89" s="357" t="str">
        <f>IF('Übersicht 1.'!D89="","",'Übersicht 1.'!D89)</f>
        <v/>
      </c>
      <c r="C89" s="356"/>
      <c r="D89" s="358" t="str">
        <f>IF('Übersicht 1.'!E89="","",'Übersicht 1.'!E89)</f>
        <v/>
      </c>
      <c r="E89" s="366">
        <f>IF(AND('Seite 1'!$G$34&gt;1900,'Seite 1'!$G$34&lt;DATE(2016,12,1),B89&lt;&gt;"",D89&lt;&gt;""),130,IF(AND('Seite 1'!$G$34&gt;=DATE(2016,12,1),B89&lt;&gt;"",D89&lt;&gt;"",C89="",'Übersicht 1.'!F89&gt;=30),130,0))</f>
        <v>0</v>
      </c>
      <c r="F89" s="336"/>
    </row>
    <row r="90" spans="1:6" ht="15" x14ac:dyDescent="0.2">
      <c r="A90" s="335">
        <v>58</v>
      </c>
      <c r="B90" s="357" t="str">
        <f>IF('Übersicht 1.'!D90="","",'Übersicht 1.'!D90)</f>
        <v/>
      </c>
      <c r="C90" s="356"/>
      <c r="D90" s="358" t="str">
        <f>IF('Übersicht 1.'!E90="","",'Übersicht 1.'!E90)</f>
        <v/>
      </c>
      <c r="E90" s="366">
        <f>IF(AND('Seite 1'!$G$34&gt;1900,'Seite 1'!$G$34&lt;DATE(2016,12,1),B90&lt;&gt;"",D90&lt;&gt;""),130,IF(AND('Seite 1'!$G$34&gt;=DATE(2016,12,1),B90&lt;&gt;"",D90&lt;&gt;"",C90="",'Übersicht 1.'!F90&gt;=30),130,0))</f>
        <v>0</v>
      </c>
      <c r="F90" s="336"/>
    </row>
    <row r="91" spans="1:6" ht="15" x14ac:dyDescent="0.2">
      <c r="A91" s="335">
        <v>59</v>
      </c>
      <c r="B91" s="357" t="str">
        <f>IF('Übersicht 1.'!D91="","",'Übersicht 1.'!D91)</f>
        <v/>
      </c>
      <c r="C91" s="356"/>
      <c r="D91" s="358" t="str">
        <f>IF('Übersicht 1.'!E91="","",'Übersicht 1.'!E91)</f>
        <v/>
      </c>
      <c r="E91" s="366">
        <f>IF(AND('Seite 1'!$G$34&gt;1900,'Seite 1'!$G$34&lt;DATE(2016,12,1),B91&lt;&gt;"",D91&lt;&gt;""),130,IF(AND('Seite 1'!$G$34&gt;=DATE(2016,12,1),B91&lt;&gt;"",D91&lt;&gt;"",C91="",'Übersicht 1.'!F91&gt;=30),130,0))</f>
        <v>0</v>
      </c>
      <c r="F91" s="336"/>
    </row>
    <row r="92" spans="1:6" ht="15" x14ac:dyDescent="0.2">
      <c r="A92" s="335">
        <v>60</v>
      </c>
      <c r="B92" s="357" t="str">
        <f>IF('Übersicht 1.'!D92="","",'Übersicht 1.'!D92)</f>
        <v/>
      </c>
      <c r="C92" s="356"/>
      <c r="D92" s="358" t="str">
        <f>IF('Übersicht 1.'!E92="","",'Übersicht 1.'!E92)</f>
        <v/>
      </c>
      <c r="E92" s="366">
        <f>IF(AND('Seite 1'!$G$34&gt;1900,'Seite 1'!$G$34&lt;DATE(2016,12,1),B92&lt;&gt;"",D92&lt;&gt;""),130,IF(AND('Seite 1'!$G$34&gt;=DATE(2016,12,1),B92&lt;&gt;"",D92&lt;&gt;"",C92="",'Übersicht 1.'!F92&gt;=30),130,0))</f>
        <v>0</v>
      </c>
      <c r="F92" s="336"/>
    </row>
    <row r="93" spans="1:6" ht="15" x14ac:dyDescent="0.2">
      <c r="A93" s="335">
        <v>61</v>
      </c>
      <c r="B93" s="357" t="str">
        <f>IF('Übersicht 1.'!D93="","",'Übersicht 1.'!D93)</f>
        <v/>
      </c>
      <c r="C93" s="356"/>
      <c r="D93" s="358" t="str">
        <f>IF('Übersicht 1.'!E93="","",'Übersicht 1.'!E93)</f>
        <v/>
      </c>
      <c r="E93" s="366">
        <f>IF(AND('Seite 1'!$G$34&gt;1900,'Seite 1'!$G$34&lt;DATE(2016,12,1),B93&lt;&gt;"",D93&lt;&gt;""),130,IF(AND('Seite 1'!$G$34&gt;=DATE(2016,12,1),B93&lt;&gt;"",D93&lt;&gt;"",C93="",'Übersicht 1.'!F93&gt;=30),130,0))</f>
        <v>0</v>
      </c>
      <c r="F93" s="336"/>
    </row>
    <row r="94" spans="1:6" ht="15" x14ac:dyDescent="0.2">
      <c r="A94" s="335">
        <v>62</v>
      </c>
      <c r="B94" s="357" t="str">
        <f>IF('Übersicht 1.'!D94="","",'Übersicht 1.'!D94)</f>
        <v/>
      </c>
      <c r="C94" s="356"/>
      <c r="D94" s="358" t="str">
        <f>IF('Übersicht 1.'!E94="","",'Übersicht 1.'!E94)</f>
        <v/>
      </c>
      <c r="E94" s="366">
        <f>IF(AND('Seite 1'!$G$34&gt;1900,'Seite 1'!$G$34&lt;DATE(2016,12,1),B94&lt;&gt;"",D94&lt;&gt;""),130,IF(AND('Seite 1'!$G$34&gt;=DATE(2016,12,1),B94&lt;&gt;"",D94&lt;&gt;"",C94="",'Übersicht 1.'!F94&gt;=30),130,0))</f>
        <v>0</v>
      </c>
      <c r="F94" s="336"/>
    </row>
    <row r="95" spans="1:6" ht="15" x14ac:dyDescent="0.2">
      <c r="A95" s="335">
        <v>63</v>
      </c>
      <c r="B95" s="357" t="str">
        <f>IF('Übersicht 1.'!D95="","",'Übersicht 1.'!D95)</f>
        <v/>
      </c>
      <c r="C95" s="356"/>
      <c r="D95" s="358" t="str">
        <f>IF('Übersicht 1.'!E95="","",'Übersicht 1.'!E95)</f>
        <v/>
      </c>
      <c r="E95" s="366">
        <f>IF(AND('Seite 1'!$G$34&gt;1900,'Seite 1'!$G$34&lt;DATE(2016,12,1),B95&lt;&gt;"",D95&lt;&gt;""),130,IF(AND('Seite 1'!$G$34&gt;=DATE(2016,12,1),B95&lt;&gt;"",D95&lt;&gt;"",C95="",'Übersicht 1.'!F95&gt;=30),130,0))</f>
        <v>0</v>
      </c>
      <c r="F95" s="336"/>
    </row>
    <row r="96" spans="1:6" ht="15" x14ac:dyDescent="0.2">
      <c r="A96" s="335">
        <v>64</v>
      </c>
      <c r="B96" s="357" t="str">
        <f>IF('Übersicht 1.'!D96="","",'Übersicht 1.'!D96)</f>
        <v/>
      </c>
      <c r="C96" s="356"/>
      <c r="D96" s="358" t="str">
        <f>IF('Übersicht 1.'!E96="","",'Übersicht 1.'!E96)</f>
        <v/>
      </c>
      <c r="E96" s="366">
        <f>IF(AND('Seite 1'!$G$34&gt;1900,'Seite 1'!$G$34&lt;DATE(2016,12,1),B96&lt;&gt;"",D96&lt;&gt;""),130,IF(AND('Seite 1'!$G$34&gt;=DATE(2016,12,1),B96&lt;&gt;"",D96&lt;&gt;"",C96="",'Übersicht 1.'!F96&gt;=30),130,0))</f>
        <v>0</v>
      </c>
      <c r="F96" s="336"/>
    </row>
    <row r="97" spans="1:6" ht="15" x14ac:dyDescent="0.2">
      <c r="A97" s="335">
        <v>65</v>
      </c>
      <c r="B97" s="357" t="str">
        <f>IF('Übersicht 1.'!D97="","",'Übersicht 1.'!D97)</f>
        <v/>
      </c>
      <c r="C97" s="356"/>
      <c r="D97" s="358" t="str">
        <f>IF('Übersicht 1.'!E97="","",'Übersicht 1.'!E97)</f>
        <v/>
      </c>
      <c r="E97" s="366">
        <f>IF(AND('Seite 1'!$G$34&gt;1900,'Seite 1'!$G$34&lt;DATE(2016,12,1),B97&lt;&gt;"",D97&lt;&gt;""),130,IF(AND('Seite 1'!$G$34&gt;=DATE(2016,12,1),B97&lt;&gt;"",D97&lt;&gt;"",C97="",'Übersicht 1.'!F97&gt;=30),130,0))</f>
        <v>0</v>
      </c>
      <c r="F97" s="336"/>
    </row>
    <row r="98" spans="1:6" ht="15" x14ac:dyDescent="0.2">
      <c r="A98" s="335">
        <v>66</v>
      </c>
      <c r="B98" s="357" t="str">
        <f>IF('Übersicht 1.'!D98="","",'Übersicht 1.'!D98)</f>
        <v/>
      </c>
      <c r="C98" s="356"/>
      <c r="D98" s="358" t="str">
        <f>IF('Übersicht 1.'!E98="","",'Übersicht 1.'!E98)</f>
        <v/>
      </c>
      <c r="E98" s="366">
        <f>IF(AND('Seite 1'!$G$34&gt;1900,'Seite 1'!$G$34&lt;DATE(2016,12,1),B98&lt;&gt;"",D98&lt;&gt;""),130,IF(AND('Seite 1'!$G$34&gt;=DATE(2016,12,1),B98&lt;&gt;"",D98&lt;&gt;"",C98="",'Übersicht 1.'!F98&gt;=30),130,0))</f>
        <v>0</v>
      </c>
      <c r="F98" s="336"/>
    </row>
    <row r="99" spans="1:6" ht="15" x14ac:dyDescent="0.2">
      <c r="A99" s="335">
        <v>67</v>
      </c>
      <c r="B99" s="357" t="str">
        <f>IF('Übersicht 1.'!D99="","",'Übersicht 1.'!D99)</f>
        <v/>
      </c>
      <c r="C99" s="356"/>
      <c r="D99" s="358" t="str">
        <f>IF('Übersicht 1.'!E99="","",'Übersicht 1.'!E99)</f>
        <v/>
      </c>
      <c r="E99" s="366">
        <f>IF(AND('Seite 1'!$G$34&gt;1900,'Seite 1'!$G$34&lt;DATE(2016,12,1),B99&lt;&gt;"",D99&lt;&gt;""),130,IF(AND('Seite 1'!$G$34&gt;=DATE(2016,12,1),B99&lt;&gt;"",D99&lt;&gt;"",C99="",'Übersicht 1.'!F99&gt;=30),130,0))</f>
        <v>0</v>
      </c>
      <c r="F99" s="336"/>
    </row>
    <row r="100" spans="1:6" ht="15" x14ac:dyDescent="0.2">
      <c r="A100" s="335">
        <v>68</v>
      </c>
      <c r="B100" s="357" t="str">
        <f>IF('Übersicht 1.'!D100="","",'Übersicht 1.'!D100)</f>
        <v/>
      </c>
      <c r="C100" s="356"/>
      <c r="D100" s="358" t="str">
        <f>IF('Übersicht 1.'!E100="","",'Übersicht 1.'!E100)</f>
        <v/>
      </c>
      <c r="E100" s="366">
        <f>IF(AND('Seite 1'!$G$34&gt;1900,'Seite 1'!$G$34&lt;DATE(2016,12,1),B100&lt;&gt;"",D100&lt;&gt;""),130,IF(AND('Seite 1'!$G$34&gt;=DATE(2016,12,1),B100&lt;&gt;"",D100&lt;&gt;"",C100="",'Übersicht 1.'!F100&gt;=30),130,0))</f>
        <v>0</v>
      </c>
      <c r="F100" s="336"/>
    </row>
    <row r="101" spans="1:6" ht="15" x14ac:dyDescent="0.2">
      <c r="A101" s="335">
        <v>69</v>
      </c>
      <c r="B101" s="357" t="str">
        <f>IF('Übersicht 1.'!D101="","",'Übersicht 1.'!D101)</f>
        <v/>
      </c>
      <c r="C101" s="356"/>
      <c r="D101" s="358" t="str">
        <f>IF('Übersicht 1.'!E101="","",'Übersicht 1.'!E101)</f>
        <v/>
      </c>
      <c r="E101" s="366">
        <f>IF(AND('Seite 1'!$G$34&gt;1900,'Seite 1'!$G$34&lt;DATE(2016,12,1),B101&lt;&gt;"",D101&lt;&gt;""),130,IF(AND('Seite 1'!$G$34&gt;=DATE(2016,12,1),B101&lt;&gt;"",D101&lt;&gt;"",C101="",'Übersicht 1.'!F101&gt;=30),130,0))</f>
        <v>0</v>
      </c>
      <c r="F101" s="336"/>
    </row>
    <row r="102" spans="1:6" ht="15" x14ac:dyDescent="0.2">
      <c r="A102" s="335">
        <v>70</v>
      </c>
      <c r="B102" s="357" t="str">
        <f>IF('Übersicht 1.'!D102="","",'Übersicht 1.'!D102)</f>
        <v/>
      </c>
      <c r="C102" s="356"/>
      <c r="D102" s="358" t="str">
        <f>IF('Übersicht 1.'!E102="","",'Übersicht 1.'!E102)</f>
        <v/>
      </c>
      <c r="E102" s="366">
        <f>IF(AND('Seite 1'!$G$34&gt;1900,'Seite 1'!$G$34&lt;DATE(2016,12,1),B102&lt;&gt;"",D102&lt;&gt;""),130,IF(AND('Seite 1'!$G$34&gt;=DATE(2016,12,1),B102&lt;&gt;"",D102&lt;&gt;"",C102="",'Übersicht 1.'!F102&gt;=30),130,0))</f>
        <v>0</v>
      </c>
      <c r="F102" s="336"/>
    </row>
    <row r="103" spans="1:6" ht="15" x14ac:dyDescent="0.2">
      <c r="A103" s="335">
        <v>71</v>
      </c>
      <c r="B103" s="357" t="str">
        <f>IF('Übersicht 1.'!D103="","",'Übersicht 1.'!D103)</f>
        <v/>
      </c>
      <c r="C103" s="356"/>
      <c r="D103" s="358" t="str">
        <f>IF('Übersicht 1.'!E103="","",'Übersicht 1.'!E103)</f>
        <v/>
      </c>
      <c r="E103" s="366">
        <f>IF(AND('Seite 1'!$G$34&gt;1900,'Seite 1'!$G$34&lt;DATE(2016,12,1),B103&lt;&gt;"",D103&lt;&gt;""),130,IF(AND('Seite 1'!$G$34&gt;=DATE(2016,12,1),B103&lt;&gt;"",D103&lt;&gt;"",C103="",'Übersicht 1.'!F103&gt;=30),130,0))</f>
        <v>0</v>
      </c>
      <c r="F103" s="336"/>
    </row>
    <row r="104" spans="1:6" ht="15" x14ac:dyDescent="0.2">
      <c r="A104" s="335">
        <v>72</v>
      </c>
      <c r="B104" s="357" t="str">
        <f>IF('Übersicht 1.'!D104="","",'Übersicht 1.'!D104)</f>
        <v/>
      </c>
      <c r="C104" s="356"/>
      <c r="D104" s="358" t="str">
        <f>IF('Übersicht 1.'!E104="","",'Übersicht 1.'!E104)</f>
        <v/>
      </c>
      <c r="E104" s="366">
        <f>IF(AND('Seite 1'!$G$34&gt;1900,'Seite 1'!$G$34&lt;DATE(2016,12,1),B104&lt;&gt;"",D104&lt;&gt;""),130,IF(AND('Seite 1'!$G$34&gt;=DATE(2016,12,1),B104&lt;&gt;"",D104&lt;&gt;"",C104="",'Übersicht 1.'!F104&gt;=30),130,0))</f>
        <v>0</v>
      </c>
      <c r="F104" s="336"/>
    </row>
    <row r="105" spans="1:6" ht="15" x14ac:dyDescent="0.2">
      <c r="A105" s="335">
        <v>73</v>
      </c>
      <c r="B105" s="357" t="str">
        <f>IF('Übersicht 1.'!D105="","",'Übersicht 1.'!D105)</f>
        <v/>
      </c>
      <c r="C105" s="356"/>
      <c r="D105" s="358" t="str">
        <f>IF('Übersicht 1.'!E105="","",'Übersicht 1.'!E105)</f>
        <v/>
      </c>
      <c r="E105" s="366">
        <f>IF(AND('Seite 1'!$G$34&gt;1900,'Seite 1'!$G$34&lt;DATE(2016,12,1),B105&lt;&gt;"",D105&lt;&gt;""),130,IF(AND('Seite 1'!$G$34&gt;=DATE(2016,12,1),B105&lt;&gt;"",D105&lt;&gt;"",C105="",'Übersicht 1.'!F105&gt;=30),130,0))</f>
        <v>0</v>
      </c>
      <c r="F105" s="336"/>
    </row>
    <row r="106" spans="1:6" ht="15" x14ac:dyDescent="0.2">
      <c r="A106" s="335">
        <v>74</v>
      </c>
      <c r="B106" s="357" t="str">
        <f>IF('Übersicht 1.'!D106="","",'Übersicht 1.'!D106)</f>
        <v/>
      </c>
      <c r="C106" s="356"/>
      <c r="D106" s="358" t="str">
        <f>IF('Übersicht 1.'!E106="","",'Übersicht 1.'!E106)</f>
        <v/>
      </c>
      <c r="E106" s="366">
        <f>IF(AND('Seite 1'!$G$34&gt;1900,'Seite 1'!$G$34&lt;DATE(2016,12,1),B106&lt;&gt;"",D106&lt;&gt;""),130,IF(AND('Seite 1'!$G$34&gt;=DATE(2016,12,1),B106&lt;&gt;"",D106&lt;&gt;"",C106="",'Übersicht 1.'!F106&gt;=30),130,0))</f>
        <v>0</v>
      </c>
      <c r="F106" s="336"/>
    </row>
    <row r="107" spans="1:6" ht="15" x14ac:dyDescent="0.2">
      <c r="A107" s="335">
        <v>75</v>
      </c>
      <c r="B107" s="357" t="str">
        <f>IF('Übersicht 1.'!D107="","",'Übersicht 1.'!D107)</f>
        <v/>
      </c>
      <c r="C107" s="356"/>
      <c r="D107" s="358" t="str">
        <f>IF('Übersicht 1.'!E107="","",'Übersicht 1.'!E107)</f>
        <v/>
      </c>
      <c r="E107" s="366">
        <f>IF(AND('Seite 1'!$G$34&gt;1900,'Seite 1'!$G$34&lt;DATE(2016,12,1),B107&lt;&gt;"",D107&lt;&gt;""),130,IF(AND('Seite 1'!$G$34&gt;=DATE(2016,12,1),B107&lt;&gt;"",D107&lt;&gt;"",C107="",'Übersicht 1.'!F107&gt;=30),130,0))</f>
        <v>0</v>
      </c>
      <c r="F107" s="336"/>
    </row>
    <row r="108" spans="1:6" ht="15" x14ac:dyDescent="0.2">
      <c r="A108" s="335">
        <v>76</v>
      </c>
      <c r="B108" s="357" t="str">
        <f>IF('Übersicht 1.'!D108="","",'Übersicht 1.'!D108)</f>
        <v/>
      </c>
      <c r="C108" s="356"/>
      <c r="D108" s="358" t="str">
        <f>IF('Übersicht 1.'!E108="","",'Übersicht 1.'!E108)</f>
        <v/>
      </c>
      <c r="E108" s="366">
        <f>IF(AND('Seite 1'!$G$34&gt;1900,'Seite 1'!$G$34&lt;DATE(2016,12,1),B108&lt;&gt;"",D108&lt;&gt;""),130,IF(AND('Seite 1'!$G$34&gt;=DATE(2016,12,1),B108&lt;&gt;"",D108&lt;&gt;"",C108="",'Übersicht 1.'!F108&gt;=30),130,0))</f>
        <v>0</v>
      </c>
      <c r="F108" s="336"/>
    </row>
    <row r="109" spans="1:6" ht="15" x14ac:dyDescent="0.2">
      <c r="A109" s="335">
        <v>77</v>
      </c>
      <c r="B109" s="357" t="str">
        <f>IF('Übersicht 1.'!D109="","",'Übersicht 1.'!D109)</f>
        <v/>
      </c>
      <c r="C109" s="356"/>
      <c r="D109" s="358" t="str">
        <f>IF('Übersicht 1.'!E109="","",'Übersicht 1.'!E109)</f>
        <v/>
      </c>
      <c r="E109" s="366">
        <f>IF(AND('Seite 1'!$G$34&gt;1900,'Seite 1'!$G$34&lt;DATE(2016,12,1),B109&lt;&gt;"",D109&lt;&gt;""),130,IF(AND('Seite 1'!$G$34&gt;=DATE(2016,12,1),B109&lt;&gt;"",D109&lt;&gt;"",C109="",'Übersicht 1.'!F109&gt;=30),130,0))</f>
        <v>0</v>
      </c>
      <c r="F109" s="336"/>
    </row>
    <row r="110" spans="1:6" ht="15" x14ac:dyDescent="0.2">
      <c r="A110" s="335">
        <v>78</v>
      </c>
      <c r="B110" s="357" t="str">
        <f>IF('Übersicht 1.'!D110="","",'Übersicht 1.'!D110)</f>
        <v/>
      </c>
      <c r="C110" s="356"/>
      <c r="D110" s="358" t="str">
        <f>IF('Übersicht 1.'!E110="","",'Übersicht 1.'!E110)</f>
        <v/>
      </c>
      <c r="E110" s="366">
        <f>IF(AND('Seite 1'!$G$34&gt;1900,'Seite 1'!$G$34&lt;DATE(2016,12,1),B110&lt;&gt;"",D110&lt;&gt;""),130,IF(AND('Seite 1'!$G$34&gt;=DATE(2016,12,1),B110&lt;&gt;"",D110&lt;&gt;"",C110="",'Übersicht 1.'!F110&gt;=30),130,0))</f>
        <v>0</v>
      </c>
      <c r="F110" s="336"/>
    </row>
    <row r="111" spans="1:6" ht="15" x14ac:dyDescent="0.2">
      <c r="A111" s="335">
        <v>79</v>
      </c>
      <c r="B111" s="357" t="str">
        <f>IF('Übersicht 1.'!D111="","",'Übersicht 1.'!D111)</f>
        <v/>
      </c>
      <c r="C111" s="356"/>
      <c r="D111" s="358" t="str">
        <f>IF('Übersicht 1.'!E111="","",'Übersicht 1.'!E111)</f>
        <v/>
      </c>
      <c r="E111" s="366">
        <f>IF(AND('Seite 1'!$G$34&gt;1900,'Seite 1'!$G$34&lt;DATE(2016,12,1),B111&lt;&gt;"",D111&lt;&gt;""),130,IF(AND('Seite 1'!$G$34&gt;=DATE(2016,12,1),B111&lt;&gt;"",D111&lt;&gt;"",C111="",'Übersicht 1.'!F111&gt;=30),130,0))</f>
        <v>0</v>
      </c>
      <c r="F111" s="336"/>
    </row>
    <row r="112" spans="1:6" ht="15" x14ac:dyDescent="0.2">
      <c r="A112" s="335">
        <v>80</v>
      </c>
      <c r="B112" s="357" t="str">
        <f>IF('Übersicht 1.'!D112="","",'Übersicht 1.'!D112)</f>
        <v/>
      </c>
      <c r="C112" s="356"/>
      <c r="D112" s="358" t="str">
        <f>IF('Übersicht 1.'!E112="","",'Übersicht 1.'!E112)</f>
        <v/>
      </c>
      <c r="E112" s="366">
        <f>IF(AND('Seite 1'!$G$34&gt;1900,'Seite 1'!$G$34&lt;DATE(2016,12,1),B112&lt;&gt;"",D112&lt;&gt;""),130,IF(AND('Seite 1'!$G$34&gt;=DATE(2016,12,1),B112&lt;&gt;"",D112&lt;&gt;"",C112="",'Übersicht 1.'!F112&gt;=30),130,0))</f>
        <v>0</v>
      </c>
      <c r="F112" s="336"/>
    </row>
    <row r="113" spans="1:6" ht="15" x14ac:dyDescent="0.2">
      <c r="A113" s="335">
        <v>81</v>
      </c>
      <c r="B113" s="357" t="str">
        <f>IF('Übersicht 1.'!D113="","",'Übersicht 1.'!D113)</f>
        <v/>
      </c>
      <c r="C113" s="356"/>
      <c r="D113" s="358" t="str">
        <f>IF('Übersicht 1.'!E113="","",'Übersicht 1.'!E113)</f>
        <v/>
      </c>
      <c r="E113" s="366">
        <f>IF(AND('Seite 1'!$G$34&gt;1900,'Seite 1'!$G$34&lt;DATE(2016,12,1),B113&lt;&gt;"",D113&lt;&gt;""),130,IF(AND('Seite 1'!$G$34&gt;=DATE(2016,12,1),B113&lt;&gt;"",D113&lt;&gt;"",C113="",'Übersicht 1.'!F113&gt;=30),130,0))</f>
        <v>0</v>
      </c>
      <c r="F113" s="336"/>
    </row>
    <row r="114" spans="1:6" ht="15" x14ac:dyDescent="0.2">
      <c r="A114" s="335">
        <v>82</v>
      </c>
      <c r="B114" s="357" t="str">
        <f>IF('Übersicht 1.'!D114="","",'Übersicht 1.'!D114)</f>
        <v/>
      </c>
      <c r="C114" s="356"/>
      <c r="D114" s="358" t="str">
        <f>IF('Übersicht 1.'!E114="","",'Übersicht 1.'!E114)</f>
        <v/>
      </c>
      <c r="E114" s="366">
        <f>IF(AND('Seite 1'!$G$34&gt;1900,'Seite 1'!$G$34&lt;DATE(2016,12,1),B114&lt;&gt;"",D114&lt;&gt;""),130,IF(AND('Seite 1'!$G$34&gt;=DATE(2016,12,1),B114&lt;&gt;"",D114&lt;&gt;"",C114="",'Übersicht 1.'!F114&gt;=30),130,0))</f>
        <v>0</v>
      </c>
      <c r="F114" s="336"/>
    </row>
    <row r="115" spans="1:6" ht="15" x14ac:dyDescent="0.2">
      <c r="A115" s="335">
        <v>83</v>
      </c>
      <c r="B115" s="357" t="str">
        <f>IF('Übersicht 1.'!D115="","",'Übersicht 1.'!D115)</f>
        <v/>
      </c>
      <c r="C115" s="356"/>
      <c r="D115" s="358" t="str">
        <f>IF('Übersicht 1.'!E115="","",'Übersicht 1.'!E115)</f>
        <v/>
      </c>
      <c r="E115" s="366">
        <f>IF(AND('Seite 1'!$G$34&gt;1900,'Seite 1'!$G$34&lt;DATE(2016,12,1),B115&lt;&gt;"",D115&lt;&gt;""),130,IF(AND('Seite 1'!$G$34&gt;=DATE(2016,12,1),B115&lt;&gt;"",D115&lt;&gt;"",C115="",'Übersicht 1.'!F115&gt;=30),130,0))</f>
        <v>0</v>
      </c>
      <c r="F115" s="336"/>
    </row>
    <row r="116" spans="1:6" ht="15" x14ac:dyDescent="0.2">
      <c r="A116" s="335">
        <v>84</v>
      </c>
      <c r="B116" s="357" t="str">
        <f>IF('Übersicht 1.'!D116="","",'Übersicht 1.'!D116)</f>
        <v/>
      </c>
      <c r="C116" s="356"/>
      <c r="D116" s="358" t="str">
        <f>IF('Übersicht 1.'!E116="","",'Übersicht 1.'!E116)</f>
        <v/>
      </c>
      <c r="E116" s="366">
        <f>IF(AND('Seite 1'!$G$34&gt;1900,'Seite 1'!$G$34&lt;DATE(2016,12,1),B116&lt;&gt;"",D116&lt;&gt;""),130,IF(AND('Seite 1'!$G$34&gt;=DATE(2016,12,1),B116&lt;&gt;"",D116&lt;&gt;"",C116="",'Übersicht 1.'!F116&gt;=30),130,0))</f>
        <v>0</v>
      </c>
      <c r="F116" s="336"/>
    </row>
    <row r="117" spans="1:6" ht="15" x14ac:dyDescent="0.2">
      <c r="A117" s="335">
        <v>85</v>
      </c>
      <c r="B117" s="357" t="str">
        <f>IF('Übersicht 1.'!D117="","",'Übersicht 1.'!D117)</f>
        <v/>
      </c>
      <c r="C117" s="356"/>
      <c r="D117" s="358" t="str">
        <f>IF('Übersicht 1.'!E117="","",'Übersicht 1.'!E117)</f>
        <v/>
      </c>
      <c r="E117" s="366">
        <f>IF(AND('Seite 1'!$G$34&gt;1900,'Seite 1'!$G$34&lt;DATE(2016,12,1),B117&lt;&gt;"",D117&lt;&gt;""),130,IF(AND('Seite 1'!$G$34&gt;=DATE(2016,12,1),B117&lt;&gt;"",D117&lt;&gt;"",C117="",'Übersicht 1.'!F117&gt;=30),130,0))</f>
        <v>0</v>
      </c>
      <c r="F117" s="336"/>
    </row>
    <row r="118" spans="1:6" ht="15" x14ac:dyDescent="0.2">
      <c r="A118" s="335">
        <v>86</v>
      </c>
      <c r="B118" s="357" t="str">
        <f>IF('Übersicht 1.'!D118="","",'Übersicht 1.'!D118)</f>
        <v/>
      </c>
      <c r="C118" s="356"/>
      <c r="D118" s="358" t="str">
        <f>IF('Übersicht 1.'!E118="","",'Übersicht 1.'!E118)</f>
        <v/>
      </c>
      <c r="E118" s="366">
        <f>IF(AND('Seite 1'!$G$34&gt;1900,'Seite 1'!$G$34&lt;DATE(2016,12,1),B118&lt;&gt;"",D118&lt;&gt;""),130,IF(AND('Seite 1'!$G$34&gt;=DATE(2016,12,1),B118&lt;&gt;"",D118&lt;&gt;"",C118="",'Übersicht 1.'!F118&gt;=30),130,0))</f>
        <v>0</v>
      </c>
      <c r="F118" s="336"/>
    </row>
    <row r="119" spans="1:6" ht="15" x14ac:dyDescent="0.2">
      <c r="A119" s="335">
        <v>87</v>
      </c>
      <c r="B119" s="357" t="str">
        <f>IF('Übersicht 1.'!D119="","",'Übersicht 1.'!D119)</f>
        <v/>
      </c>
      <c r="C119" s="356"/>
      <c r="D119" s="358" t="str">
        <f>IF('Übersicht 1.'!E119="","",'Übersicht 1.'!E119)</f>
        <v/>
      </c>
      <c r="E119" s="366">
        <f>IF(AND('Seite 1'!$G$34&gt;1900,'Seite 1'!$G$34&lt;DATE(2016,12,1),B119&lt;&gt;"",D119&lt;&gt;""),130,IF(AND('Seite 1'!$G$34&gt;=DATE(2016,12,1),B119&lt;&gt;"",D119&lt;&gt;"",C119="",'Übersicht 1.'!F119&gt;=30),130,0))</f>
        <v>0</v>
      </c>
      <c r="F119" s="336"/>
    </row>
    <row r="120" spans="1:6" ht="15" x14ac:dyDescent="0.2">
      <c r="A120" s="335">
        <v>88</v>
      </c>
      <c r="B120" s="357" t="str">
        <f>IF('Übersicht 1.'!D120="","",'Übersicht 1.'!D120)</f>
        <v/>
      </c>
      <c r="C120" s="356"/>
      <c r="D120" s="358" t="str">
        <f>IF('Übersicht 1.'!E120="","",'Übersicht 1.'!E120)</f>
        <v/>
      </c>
      <c r="E120" s="366">
        <f>IF(AND('Seite 1'!$G$34&gt;1900,'Seite 1'!$G$34&lt;DATE(2016,12,1),B120&lt;&gt;"",D120&lt;&gt;""),130,IF(AND('Seite 1'!$G$34&gt;=DATE(2016,12,1),B120&lt;&gt;"",D120&lt;&gt;"",C120="",'Übersicht 1.'!F120&gt;=30),130,0))</f>
        <v>0</v>
      </c>
      <c r="F120" s="336"/>
    </row>
    <row r="121" spans="1:6" ht="15" x14ac:dyDescent="0.2">
      <c r="A121" s="335">
        <v>89</v>
      </c>
      <c r="B121" s="357" t="str">
        <f>IF('Übersicht 1.'!D121="","",'Übersicht 1.'!D121)</f>
        <v/>
      </c>
      <c r="C121" s="356"/>
      <c r="D121" s="358" t="str">
        <f>IF('Übersicht 1.'!E121="","",'Übersicht 1.'!E121)</f>
        <v/>
      </c>
      <c r="E121" s="366">
        <f>IF(AND('Seite 1'!$G$34&gt;1900,'Seite 1'!$G$34&lt;DATE(2016,12,1),B121&lt;&gt;"",D121&lt;&gt;""),130,IF(AND('Seite 1'!$G$34&gt;=DATE(2016,12,1),B121&lt;&gt;"",D121&lt;&gt;"",C121="",'Übersicht 1.'!F121&gt;=30),130,0))</f>
        <v>0</v>
      </c>
      <c r="F121" s="336"/>
    </row>
    <row r="122" spans="1:6" ht="15" x14ac:dyDescent="0.2">
      <c r="A122" s="335">
        <v>90</v>
      </c>
      <c r="B122" s="357" t="str">
        <f>IF('Übersicht 1.'!D122="","",'Übersicht 1.'!D122)</f>
        <v/>
      </c>
      <c r="C122" s="356"/>
      <c r="D122" s="358" t="str">
        <f>IF('Übersicht 1.'!E122="","",'Übersicht 1.'!E122)</f>
        <v/>
      </c>
      <c r="E122" s="366">
        <f>IF(AND('Seite 1'!$G$34&gt;1900,'Seite 1'!$G$34&lt;DATE(2016,12,1),B122&lt;&gt;"",D122&lt;&gt;""),130,IF(AND('Seite 1'!$G$34&gt;=DATE(2016,12,1),B122&lt;&gt;"",D122&lt;&gt;"",C122="",'Übersicht 1.'!F122&gt;=30),130,0))</f>
        <v>0</v>
      </c>
      <c r="F122" s="336"/>
    </row>
    <row r="123" spans="1:6" ht="15" x14ac:dyDescent="0.2">
      <c r="A123" s="335">
        <v>91</v>
      </c>
      <c r="B123" s="357" t="str">
        <f>IF('Übersicht 1.'!D123="","",'Übersicht 1.'!D123)</f>
        <v/>
      </c>
      <c r="C123" s="356"/>
      <c r="D123" s="358" t="str">
        <f>IF('Übersicht 1.'!E123="","",'Übersicht 1.'!E123)</f>
        <v/>
      </c>
      <c r="E123" s="366">
        <f>IF(AND('Seite 1'!$G$34&gt;1900,'Seite 1'!$G$34&lt;DATE(2016,12,1),B123&lt;&gt;"",D123&lt;&gt;""),130,IF(AND('Seite 1'!$G$34&gt;=DATE(2016,12,1),B123&lt;&gt;"",D123&lt;&gt;"",C123="",'Übersicht 1.'!F123&gt;=30),130,0))</f>
        <v>0</v>
      </c>
      <c r="F123" s="336"/>
    </row>
    <row r="124" spans="1:6" ht="15" x14ac:dyDescent="0.2">
      <c r="A124" s="335">
        <v>92</v>
      </c>
      <c r="B124" s="357" t="str">
        <f>IF('Übersicht 1.'!D124="","",'Übersicht 1.'!D124)</f>
        <v/>
      </c>
      <c r="C124" s="356"/>
      <c r="D124" s="358" t="str">
        <f>IF('Übersicht 1.'!E124="","",'Übersicht 1.'!E124)</f>
        <v/>
      </c>
      <c r="E124" s="366">
        <f>IF(AND('Seite 1'!$G$34&gt;1900,'Seite 1'!$G$34&lt;DATE(2016,12,1),B124&lt;&gt;"",D124&lt;&gt;""),130,IF(AND('Seite 1'!$G$34&gt;=DATE(2016,12,1),B124&lt;&gt;"",D124&lt;&gt;"",C124="",'Übersicht 1.'!F124&gt;=30),130,0))</f>
        <v>0</v>
      </c>
      <c r="F124" s="336"/>
    </row>
    <row r="125" spans="1:6" ht="15" x14ac:dyDescent="0.2">
      <c r="A125" s="335">
        <v>93</v>
      </c>
      <c r="B125" s="357" t="str">
        <f>IF('Übersicht 1.'!D125="","",'Übersicht 1.'!D125)</f>
        <v/>
      </c>
      <c r="C125" s="356"/>
      <c r="D125" s="358" t="str">
        <f>IF('Übersicht 1.'!E125="","",'Übersicht 1.'!E125)</f>
        <v/>
      </c>
      <c r="E125" s="366">
        <f>IF(AND('Seite 1'!$G$34&gt;1900,'Seite 1'!$G$34&lt;DATE(2016,12,1),B125&lt;&gt;"",D125&lt;&gt;""),130,IF(AND('Seite 1'!$G$34&gt;=DATE(2016,12,1),B125&lt;&gt;"",D125&lt;&gt;"",C125="",'Übersicht 1.'!F125&gt;=30),130,0))</f>
        <v>0</v>
      </c>
      <c r="F125" s="336"/>
    </row>
    <row r="126" spans="1:6" ht="15" x14ac:dyDescent="0.2">
      <c r="A126" s="335">
        <v>94</v>
      </c>
      <c r="B126" s="357" t="str">
        <f>IF('Übersicht 1.'!D126="","",'Übersicht 1.'!D126)</f>
        <v/>
      </c>
      <c r="C126" s="356"/>
      <c r="D126" s="358" t="str">
        <f>IF('Übersicht 1.'!E126="","",'Übersicht 1.'!E126)</f>
        <v/>
      </c>
      <c r="E126" s="366">
        <f>IF(AND('Seite 1'!$G$34&gt;1900,'Seite 1'!$G$34&lt;DATE(2016,12,1),B126&lt;&gt;"",D126&lt;&gt;""),130,IF(AND('Seite 1'!$G$34&gt;=DATE(2016,12,1),B126&lt;&gt;"",D126&lt;&gt;"",C126="",'Übersicht 1.'!F126&gt;=30),130,0))</f>
        <v>0</v>
      </c>
      <c r="F126" s="336"/>
    </row>
    <row r="127" spans="1:6" ht="15" x14ac:dyDescent="0.2">
      <c r="A127" s="335">
        <v>95</v>
      </c>
      <c r="B127" s="357" t="str">
        <f>IF('Übersicht 1.'!D127="","",'Übersicht 1.'!D127)</f>
        <v/>
      </c>
      <c r="C127" s="356"/>
      <c r="D127" s="358" t="str">
        <f>IF('Übersicht 1.'!E127="","",'Übersicht 1.'!E127)</f>
        <v/>
      </c>
      <c r="E127" s="366">
        <f>IF(AND('Seite 1'!$G$34&gt;1900,'Seite 1'!$G$34&lt;DATE(2016,12,1),B127&lt;&gt;"",D127&lt;&gt;""),130,IF(AND('Seite 1'!$G$34&gt;=DATE(2016,12,1),B127&lt;&gt;"",D127&lt;&gt;"",C127="",'Übersicht 1.'!F127&gt;=30),130,0))</f>
        <v>0</v>
      </c>
      <c r="F127" s="336"/>
    </row>
    <row r="128" spans="1:6" ht="15" x14ac:dyDescent="0.2">
      <c r="A128" s="335">
        <v>96</v>
      </c>
      <c r="B128" s="357" t="str">
        <f>IF('Übersicht 1.'!D128="","",'Übersicht 1.'!D128)</f>
        <v/>
      </c>
      <c r="C128" s="356"/>
      <c r="D128" s="358" t="str">
        <f>IF('Übersicht 1.'!E128="","",'Übersicht 1.'!E128)</f>
        <v/>
      </c>
      <c r="E128" s="366">
        <f>IF(AND('Seite 1'!$G$34&gt;1900,'Seite 1'!$G$34&lt;DATE(2016,12,1),B128&lt;&gt;"",D128&lt;&gt;""),130,IF(AND('Seite 1'!$G$34&gt;=DATE(2016,12,1),B128&lt;&gt;"",D128&lt;&gt;"",C128="",'Übersicht 1.'!F128&gt;=30),130,0))</f>
        <v>0</v>
      </c>
      <c r="F128" s="336"/>
    </row>
    <row r="129" spans="1:6" ht="15" x14ac:dyDescent="0.2">
      <c r="A129" s="335">
        <v>97</v>
      </c>
      <c r="B129" s="357" t="str">
        <f>IF('Übersicht 1.'!D129="","",'Übersicht 1.'!D129)</f>
        <v/>
      </c>
      <c r="C129" s="356"/>
      <c r="D129" s="358" t="str">
        <f>IF('Übersicht 1.'!E129="","",'Übersicht 1.'!E129)</f>
        <v/>
      </c>
      <c r="E129" s="366">
        <f>IF(AND('Seite 1'!$G$34&gt;1900,'Seite 1'!$G$34&lt;DATE(2016,12,1),B129&lt;&gt;"",D129&lt;&gt;""),130,IF(AND('Seite 1'!$G$34&gt;=DATE(2016,12,1),B129&lt;&gt;"",D129&lt;&gt;"",C129="",'Übersicht 1.'!F129&gt;=30),130,0))</f>
        <v>0</v>
      </c>
      <c r="F129" s="336"/>
    </row>
    <row r="130" spans="1:6" ht="15" x14ac:dyDescent="0.2">
      <c r="A130" s="335">
        <v>98</v>
      </c>
      <c r="B130" s="357" t="str">
        <f>IF('Übersicht 1.'!D130="","",'Übersicht 1.'!D130)</f>
        <v/>
      </c>
      <c r="C130" s="356"/>
      <c r="D130" s="358" t="str">
        <f>IF('Übersicht 1.'!E130="","",'Übersicht 1.'!E130)</f>
        <v/>
      </c>
      <c r="E130" s="366">
        <f>IF(AND('Seite 1'!$G$34&gt;1900,'Seite 1'!$G$34&lt;DATE(2016,12,1),B130&lt;&gt;"",D130&lt;&gt;""),130,IF(AND('Seite 1'!$G$34&gt;=DATE(2016,12,1),B130&lt;&gt;"",D130&lt;&gt;"",C130="",'Übersicht 1.'!F130&gt;=30),130,0))</f>
        <v>0</v>
      </c>
      <c r="F130" s="336"/>
    </row>
    <row r="131" spans="1:6" ht="15" x14ac:dyDescent="0.2">
      <c r="A131" s="335">
        <v>99</v>
      </c>
      <c r="B131" s="357" t="str">
        <f>IF('Übersicht 1.'!D131="","",'Übersicht 1.'!D131)</f>
        <v/>
      </c>
      <c r="C131" s="356"/>
      <c r="D131" s="358" t="str">
        <f>IF('Übersicht 1.'!E131="","",'Übersicht 1.'!E131)</f>
        <v/>
      </c>
      <c r="E131" s="366">
        <f>IF(AND('Seite 1'!$G$34&gt;1900,'Seite 1'!$G$34&lt;DATE(2016,12,1),B131&lt;&gt;"",D131&lt;&gt;""),130,IF(AND('Seite 1'!$G$34&gt;=DATE(2016,12,1),B131&lt;&gt;"",D131&lt;&gt;"",C131="",'Übersicht 1.'!F131&gt;=30),130,0))</f>
        <v>0</v>
      </c>
      <c r="F131" s="336"/>
    </row>
    <row r="132" spans="1:6" ht="15" x14ac:dyDescent="0.2">
      <c r="A132" s="335">
        <v>100</v>
      </c>
      <c r="B132" s="357" t="str">
        <f>IF('Übersicht 1.'!D132="","",'Übersicht 1.'!D132)</f>
        <v/>
      </c>
      <c r="C132" s="356"/>
      <c r="D132" s="358" t="str">
        <f>IF('Übersicht 1.'!E132="","",'Übersicht 1.'!E132)</f>
        <v/>
      </c>
      <c r="E132" s="366">
        <f>IF(AND('Seite 1'!$G$34&gt;1900,'Seite 1'!$G$34&lt;DATE(2016,12,1),B132&lt;&gt;"",D132&lt;&gt;""),130,IF(AND('Seite 1'!$G$34&gt;=DATE(2016,12,1),B132&lt;&gt;"",D132&lt;&gt;"",C132="",'Übersicht 1.'!F132&gt;=30),130,0))</f>
        <v>0</v>
      </c>
      <c r="F132" s="336"/>
    </row>
    <row r="133" spans="1:6" ht="15" x14ac:dyDescent="0.2">
      <c r="A133" s="335">
        <v>101</v>
      </c>
      <c r="B133" s="357" t="str">
        <f>IF('Übersicht 1.'!D133="","",'Übersicht 1.'!D133)</f>
        <v/>
      </c>
      <c r="C133" s="356"/>
      <c r="D133" s="358" t="str">
        <f>IF('Übersicht 1.'!E133="","",'Übersicht 1.'!E133)</f>
        <v/>
      </c>
      <c r="E133" s="366">
        <f>IF(AND('Seite 1'!$G$34&gt;1900,'Seite 1'!$G$34&lt;DATE(2016,12,1),B133&lt;&gt;"",D133&lt;&gt;""),130,IF(AND('Seite 1'!$G$34&gt;=DATE(2016,12,1),B133&lt;&gt;"",D133&lt;&gt;"",C133="",'Übersicht 1.'!F133&gt;=30),130,0))</f>
        <v>0</v>
      </c>
      <c r="F133" s="336"/>
    </row>
    <row r="134" spans="1:6" ht="15" x14ac:dyDescent="0.2">
      <c r="A134" s="335">
        <v>102</v>
      </c>
      <c r="B134" s="357" t="str">
        <f>IF('Übersicht 1.'!D134="","",'Übersicht 1.'!D134)</f>
        <v/>
      </c>
      <c r="C134" s="356"/>
      <c r="D134" s="358" t="str">
        <f>IF('Übersicht 1.'!E134="","",'Übersicht 1.'!E134)</f>
        <v/>
      </c>
      <c r="E134" s="366">
        <f>IF(AND('Seite 1'!$G$34&gt;1900,'Seite 1'!$G$34&lt;DATE(2016,12,1),B134&lt;&gt;"",D134&lt;&gt;""),130,IF(AND('Seite 1'!$G$34&gt;=DATE(2016,12,1),B134&lt;&gt;"",D134&lt;&gt;"",C134="",'Übersicht 1.'!F134&gt;=30),130,0))</f>
        <v>0</v>
      </c>
      <c r="F134" s="336"/>
    </row>
    <row r="135" spans="1:6" ht="15" x14ac:dyDescent="0.2">
      <c r="A135" s="335">
        <v>103</v>
      </c>
      <c r="B135" s="357" t="str">
        <f>IF('Übersicht 1.'!D135="","",'Übersicht 1.'!D135)</f>
        <v/>
      </c>
      <c r="C135" s="356"/>
      <c r="D135" s="358" t="str">
        <f>IF('Übersicht 1.'!E135="","",'Übersicht 1.'!E135)</f>
        <v/>
      </c>
      <c r="E135" s="366">
        <f>IF(AND('Seite 1'!$G$34&gt;1900,'Seite 1'!$G$34&lt;DATE(2016,12,1),B135&lt;&gt;"",D135&lt;&gt;""),130,IF(AND('Seite 1'!$G$34&gt;=DATE(2016,12,1),B135&lt;&gt;"",D135&lt;&gt;"",C135="",'Übersicht 1.'!F135&gt;=30),130,0))</f>
        <v>0</v>
      </c>
      <c r="F135" s="336"/>
    </row>
    <row r="136" spans="1:6" ht="15" x14ac:dyDescent="0.2">
      <c r="A136" s="335">
        <v>104</v>
      </c>
      <c r="B136" s="357" t="str">
        <f>IF('Übersicht 1.'!D136="","",'Übersicht 1.'!D136)</f>
        <v/>
      </c>
      <c r="C136" s="356"/>
      <c r="D136" s="358" t="str">
        <f>IF('Übersicht 1.'!E136="","",'Übersicht 1.'!E136)</f>
        <v/>
      </c>
      <c r="E136" s="366">
        <f>IF(AND('Seite 1'!$G$34&gt;1900,'Seite 1'!$G$34&lt;DATE(2016,12,1),B136&lt;&gt;"",D136&lt;&gt;""),130,IF(AND('Seite 1'!$G$34&gt;=DATE(2016,12,1),B136&lt;&gt;"",D136&lt;&gt;"",C136="",'Übersicht 1.'!F136&gt;=30),130,0))</f>
        <v>0</v>
      </c>
      <c r="F136" s="336"/>
    </row>
    <row r="137" spans="1:6" ht="15" x14ac:dyDescent="0.2">
      <c r="A137" s="335">
        <v>105</v>
      </c>
      <c r="B137" s="357" t="str">
        <f>IF('Übersicht 1.'!D137="","",'Übersicht 1.'!D137)</f>
        <v/>
      </c>
      <c r="C137" s="356"/>
      <c r="D137" s="358" t="str">
        <f>IF('Übersicht 1.'!E137="","",'Übersicht 1.'!E137)</f>
        <v/>
      </c>
      <c r="E137" s="366">
        <f>IF(AND('Seite 1'!$G$34&gt;1900,'Seite 1'!$G$34&lt;DATE(2016,12,1),B137&lt;&gt;"",D137&lt;&gt;""),130,IF(AND('Seite 1'!$G$34&gt;=DATE(2016,12,1),B137&lt;&gt;"",D137&lt;&gt;"",C137="",'Übersicht 1.'!F137&gt;=30),130,0))</f>
        <v>0</v>
      </c>
      <c r="F137" s="336"/>
    </row>
    <row r="138" spans="1:6" ht="15" x14ac:dyDescent="0.2">
      <c r="A138" s="335">
        <v>106</v>
      </c>
      <c r="B138" s="357" t="str">
        <f>IF('Übersicht 1.'!D138="","",'Übersicht 1.'!D138)</f>
        <v/>
      </c>
      <c r="C138" s="356"/>
      <c r="D138" s="358" t="str">
        <f>IF('Übersicht 1.'!E138="","",'Übersicht 1.'!E138)</f>
        <v/>
      </c>
      <c r="E138" s="366">
        <f>IF(AND('Seite 1'!$G$34&gt;1900,'Seite 1'!$G$34&lt;DATE(2016,12,1),B138&lt;&gt;"",D138&lt;&gt;""),130,IF(AND('Seite 1'!$G$34&gt;=DATE(2016,12,1),B138&lt;&gt;"",D138&lt;&gt;"",C138="",'Übersicht 1.'!F138&gt;=30),130,0))</f>
        <v>0</v>
      </c>
      <c r="F138" s="336"/>
    </row>
    <row r="139" spans="1:6" ht="15" x14ac:dyDescent="0.2">
      <c r="A139" s="335">
        <v>107</v>
      </c>
      <c r="B139" s="357" t="str">
        <f>IF('Übersicht 1.'!D139="","",'Übersicht 1.'!D139)</f>
        <v/>
      </c>
      <c r="C139" s="356"/>
      <c r="D139" s="358" t="str">
        <f>IF('Übersicht 1.'!E139="","",'Übersicht 1.'!E139)</f>
        <v/>
      </c>
      <c r="E139" s="366">
        <f>IF(AND('Seite 1'!$G$34&gt;1900,'Seite 1'!$G$34&lt;DATE(2016,12,1),B139&lt;&gt;"",D139&lt;&gt;""),130,IF(AND('Seite 1'!$G$34&gt;=DATE(2016,12,1),B139&lt;&gt;"",D139&lt;&gt;"",C139="",'Übersicht 1.'!F139&gt;=30),130,0))</f>
        <v>0</v>
      </c>
      <c r="F139" s="336"/>
    </row>
    <row r="140" spans="1:6" ht="15" x14ac:dyDescent="0.2">
      <c r="A140" s="335">
        <v>108</v>
      </c>
      <c r="B140" s="357" t="str">
        <f>IF('Übersicht 1.'!D140="","",'Übersicht 1.'!D140)</f>
        <v/>
      </c>
      <c r="C140" s="356"/>
      <c r="D140" s="358" t="str">
        <f>IF('Übersicht 1.'!E140="","",'Übersicht 1.'!E140)</f>
        <v/>
      </c>
      <c r="E140" s="366">
        <f>IF(AND('Seite 1'!$G$34&gt;1900,'Seite 1'!$G$34&lt;DATE(2016,12,1),B140&lt;&gt;"",D140&lt;&gt;""),130,IF(AND('Seite 1'!$G$34&gt;=DATE(2016,12,1),B140&lt;&gt;"",D140&lt;&gt;"",C140="",'Übersicht 1.'!F140&gt;=30),130,0))</f>
        <v>0</v>
      </c>
      <c r="F140" s="336"/>
    </row>
    <row r="141" spans="1:6" ht="15" x14ac:dyDescent="0.2">
      <c r="A141" s="335">
        <v>109</v>
      </c>
      <c r="B141" s="357" t="str">
        <f>IF('Übersicht 1.'!D141="","",'Übersicht 1.'!D141)</f>
        <v/>
      </c>
      <c r="C141" s="356"/>
      <c r="D141" s="358" t="str">
        <f>IF('Übersicht 1.'!E141="","",'Übersicht 1.'!E141)</f>
        <v/>
      </c>
      <c r="E141" s="366">
        <f>IF(AND('Seite 1'!$G$34&gt;1900,'Seite 1'!$G$34&lt;DATE(2016,12,1),B141&lt;&gt;"",D141&lt;&gt;""),130,IF(AND('Seite 1'!$G$34&gt;=DATE(2016,12,1),B141&lt;&gt;"",D141&lt;&gt;"",C141="",'Übersicht 1.'!F141&gt;=30),130,0))</f>
        <v>0</v>
      </c>
      <c r="F141" s="336"/>
    </row>
    <row r="142" spans="1:6" ht="15" x14ac:dyDescent="0.2">
      <c r="A142" s="335">
        <v>110</v>
      </c>
      <c r="B142" s="357" t="str">
        <f>IF('Übersicht 1.'!D142="","",'Übersicht 1.'!D142)</f>
        <v/>
      </c>
      <c r="C142" s="356"/>
      <c r="D142" s="358" t="str">
        <f>IF('Übersicht 1.'!E142="","",'Übersicht 1.'!E142)</f>
        <v/>
      </c>
      <c r="E142" s="366">
        <f>IF(AND('Seite 1'!$G$34&gt;1900,'Seite 1'!$G$34&lt;DATE(2016,12,1),B142&lt;&gt;"",D142&lt;&gt;""),130,IF(AND('Seite 1'!$G$34&gt;=DATE(2016,12,1),B142&lt;&gt;"",D142&lt;&gt;"",C142="",'Übersicht 1.'!F142&gt;=30),130,0))</f>
        <v>0</v>
      </c>
      <c r="F142" s="336"/>
    </row>
    <row r="143" spans="1:6" ht="15" x14ac:dyDescent="0.2">
      <c r="A143" s="335">
        <v>111</v>
      </c>
      <c r="B143" s="357" t="str">
        <f>IF('Übersicht 1.'!D143="","",'Übersicht 1.'!D143)</f>
        <v/>
      </c>
      <c r="C143" s="356"/>
      <c r="D143" s="358" t="str">
        <f>IF('Übersicht 1.'!E143="","",'Übersicht 1.'!E143)</f>
        <v/>
      </c>
      <c r="E143" s="366">
        <f>IF(AND('Seite 1'!$G$34&gt;1900,'Seite 1'!$G$34&lt;DATE(2016,12,1),B143&lt;&gt;"",D143&lt;&gt;""),130,IF(AND('Seite 1'!$G$34&gt;=DATE(2016,12,1),B143&lt;&gt;"",D143&lt;&gt;"",C143="",'Übersicht 1.'!F143&gt;=30),130,0))</f>
        <v>0</v>
      </c>
      <c r="F143" s="336"/>
    </row>
    <row r="144" spans="1:6" ht="15" x14ac:dyDescent="0.2">
      <c r="A144" s="335">
        <v>112</v>
      </c>
      <c r="B144" s="357" t="str">
        <f>IF('Übersicht 1.'!D144="","",'Übersicht 1.'!D144)</f>
        <v/>
      </c>
      <c r="C144" s="356"/>
      <c r="D144" s="358" t="str">
        <f>IF('Übersicht 1.'!E144="","",'Übersicht 1.'!E144)</f>
        <v/>
      </c>
      <c r="E144" s="366">
        <f>IF(AND('Seite 1'!$G$34&gt;1900,'Seite 1'!$G$34&lt;DATE(2016,12,1),B144&lt;&gt;"",D144&lt;&gt;""),130,IF(AND('Seite 1'!$G$34&gt;=DATE(2016,12,1),B144&lt;&gt;"",D144&lt;&gt;"",C144="",'Übersicht 1.'!F144&gt;=30),130,0))</f>
        <v>0</v>
      </c>
      <c r="F144" s="336"/>
    </row>
    <row r="145" spans="1:6" ht="15" x14ac:dyDescent="0.2">
      <c r="A145" s="335">
        <v>113</v>
      </c>
      <c r="B145" s="357" t="str">
        <f>IF('Übersicht 1.'!D145="","",'Übersicht 1.'!D145)</f>
        <v/>
      </c>
      <c r="C145" s="356"/>
      <c r="D145" s="358" t="str">
        <f>IF('Übersicht 1.'!E145="","",'Übersicht 1.'!E145)</f>
        <v/>
      </c>
      <c r="E145" s="366">
        <f>IF(AND('Seite 1'!$G$34&gt;1900,'Seite 1'!$G$34&lt;DATE(2016,12,1),B145&lt;&gt;"",D145&lt;&gt;""),130,IF(AND('Seite 1'!$G$34&gt;=DATE(2016,12,1),B145&lt;&gt;"",D145&lt;&gt;"",C145="",'Übersicht 1.'!F145&gt;=30),130,0))</f>
        <v>0</v>
      </c>
      <c r="F145" s="336"/>
    </row>
    <row r="146" spans="1:6" ht="15" x14ac:dyDescent="0.2">
      <c r="A146" s="335">
        <v>114</v>
      </c>
      <c r="B146" s="357" t="str">
        <f>IF('Übersicht 1.'!D146="","",'Übersicht 1.'!D146)</f>
        <v/>
      </c>
      <c r="C146" s="356"/>
      <c r="D146" s="358" t="str">
        <f>IF('Übersicht 1.'!E146="","",'Übersicht 1.'!E146)</f>
        <v/>
      </c>
      <c r="E146" s="366">
        <f>IF(AND('Seite 1'!$G$34&gt;1900,'Seite 1'!$G$34&lt;DATE(2016,12,1),B146&lt;&gt;"",D146&lt;&gt;""),130,IF(AND('Seite 1'!$G$34&gt;=DATE(2016,12,1),B146&lt;&gt;"",D146&lt;&gt;"",C146="",'Übersicht 1.'!F146&gt;=30),130,0))</f>
        <v>0</v>
      </c>
      <c r="F146" s="336"/>
    </row>
    <row r="147" spans="1:6" ht="15" x14ac:dyDescent="0.2">
      <c r="A147" s="335">
        <v>115</v>
      </c>
      <c r="B147" s="357" t="str">
        <f>IF('Übersicht 1.'!D147="","",'Übersicht 1.'!D147)</f>
        <v/>
      </c>
      <c r="C147" s="356"/>
      <c r="D147" s="358" t="str">
        <f>IF('Übersicht 1.'!E147="","",'Übersicht 1.'!E147)</f>
        <v/>
      </c>
      <c r="E147" s="366">
        <f>IF(AND('Seite 1'!$G$34&gt;1900,'Seite 1'!$G$34&lt;DATE(2016,12,1),B147&lt;&gt;"",D147&lt;&gt;""),130,IF(AND('Seite 1'!$G$34&gt;=DATE(2016,12,1),B147&lt;&gt;"",D147&lt;&gt;"",C147="",'Übersicht 1.'!F147&gt;=30),130,0))</f>
        <v>0</v>
      </c>
      <c r="F147" s="336"/>
    </row>
    <row r="148" spans="1:6" ht="15" x14ac:dyDescent="0.2">
      <c r="A148" s="335">
        <v>116</v>
      </c>
      <c r="B148" s="357" t="str">
        <f>IF('Übersicht 1.'!D148="","",'Übersicht 1.'!D148)</f>
        <v/>
      </c>
      <c r="C148" s="356"/>
      <c r="D148" s="358" t="str">
        <f>IF('Übersicht 1.'!E148="","",'Übersicht 1.'!E148)</f>
        <v/>
      </c>
      <c r="E148" s="366">
        <f>IF(AND('Seite 1'!$G$34&gt;1900,'Seite 1'!$G$34&lt;DATE(2016,12,1),B148&lt;&gt;"",D148&lt;&gt;""),130,IF(AND('Seite 1'!$G$34&gt;=DATE(2016,12,1),B148&lt;&gt;"",D148&lt;&gt;"",C148="",'Übersicht 1.'!F148&gt;=30),130,0))</f>
        <v>0</v>
      </c>
      <c r="F148" s="336"/>
    </row>
    <row r="149" spans="1:6" ht="15" x14ac:dyDescent="0.2">
      <c r="A149" s="335">
        <v>117</v>
      </c>
      <c r="B149" s="357" t="str">
        <f>IF('Übersicht 1.'!D149="","",'Übersicht 1.'!D149)</f>
        <v/>
      </c>
      <c r="C149" s="356"/>
      <c r="D149" s="358" t="str">
        <f>IF('Übersicht 1.'!E149="","",'Übersicht 1.'!E149)</f>
        <v/>
      </c>
      <c r="E149" s="366">
        <f>IF(AND('Seite 1'!$G$34&gt;1900,'Seite 1'!$G$34&lt;DATE(2016,12,1),B149&lt;&gt;"",D149&lt;&gt;""),130,IF(AND('Seite 1'!$G$34&gt;=DATE(2016,12,1),B149&lt;&gt;"",D149&lt;&gt;"",C149="",'Übersicht 1.'!F149&gt;=30),130,0))</f>
        <v>0</v>
      </c>
      <c r="F149" s="336"/>
    </row>
    <row r="150" spans="1:6" ht="15" x14ac:dyDescent="0.2">
      <c r="A150" s="335">
        <v>118</v>
      </c>
      <c r="B150" s="357" t="str">
        <f>IF('Übersicht 1.'!D150="","",'Übersicht 1.'!D150)</f>
        <v/>
      </c>
      <c r="C150" s="356"/>
      <c r="D150" s="358" t="str">
        <f>IF('Übersicht 1.'!E150="","",'Übersicht 1.'!E150)</f>
        <v/>
      </c>
      <c r="E150" s="366">
        <f>IF(AND('Seite 1'!$G$34&gt;1900,'Seite 1'!$G$34&lt;DATE(2016,12,1),B150&lt;&gt;"",D150&lt;&gt;""),130,IF(AND('Seite 1'!$G$34&gt;=DATE(2016,12,1),B150&lt;&gt;"",D150&lt;&gt;"",C150="",'Übersicht 1.'!F150&gt;=30),130,0))</f>
        <v>0</v>
      </c>
      <c r="F150" s="336"/>
    </row>
    <row r="151" spans="1:6" ht="15" x14ac:dyDescent="0.2">
      <c r="A151" s="335">
        <v>119</v>
      </c>
      <c r="B151" s="357" t="str">
        <f>IF('Übersicht 1.'!D151="","",'Übersicht 1.'!D151)</f>
        <v/>
      </c>
      <c r="C151" s="356"/>
      <c r="D151" s="358" t="str">
        <f>IF('Übersicht 1.'!E151="","",'Übersicht 1.'!E151)</f>
        <v/>
      </c>
      <c r="E151" s="366">
        <f>IF(AND('Seite 1'!$G$34&gt;1900,'Seite 1'!$G$34&lt;DATE(2016,12,1),B151&lt;&gt;"",D151&lt;&gt;""),130,IF(AND('Seite 1'!$G$34&gt;=DATE(2016,12,1),B151&lt;&gt;"",D151&lt;&gt;"",C151="",'Übersicht 1.'!F151&gt;=30),130,0))</f>
        <v>0</v>
      </c>
      <c r="F151" s="336"/>
    </row>
    <row r="152" spans="1:6" ht="15" x14ac:dyDescent="0.2">
      <c r="A152" s="335">
        <v>120</v>
      </c>
      <c r="B152" s="357" t="str">
        <f>IF('Übersicht 1.'!D152="","",'Übersicht 1.'!D152)</f>
        <v/>
      </c>
      <c r="C152" s="356"/>
      <c r="D152" s="358" t="str">
        <f>IF('Übersicht 1.'!E152="","",'Übersicht 1.'!E152)</f>
        <v/>
      </c>
      <c r="E152" s="366">
        <f>IF(AND('Seite 1'!$G$34&gt;1900,'Seite 1'!$G$34&lt;DATE(2016,12,1),B152&lt;&gt;"",D152&lt;&gt;""),130,IF(AND('Seite 1'!$G$34&gt;=DATE(2016,12,1),B152&lt;&gt;"",D152&lt;&gt;"",C152="",'Übersicht 1.'!F152&gt;=30),130,0))</f>
        <v>0</v>
      </c>
      <c r="F152" s="336"/>
    </row>
    <row r="153" spans="1:6" ht="15" x14ac:dyDescent="0.2">
      <c r="A153" s="335">
        <v>121</v>
      </c>
      <c r="B153" s="357" t="str">
        <f>IF('Übersicht 1.'!D153="","",'Übersicht 1.'!D153)</f>
        <v/>
      </c>
      <c r="C153" s="356"/>
      <c r="D153" s="358" t="str">
        <f>IF('Übersicht 1.'!E153="","",'Übersicht 1.'!E153)</f>
        <v/>
      </c>
      <c r="E153" s="366">
        <f>IF(AND('Seite 1'!$G$34&gt;1900,'Seite 1'!$G$34&lt;DATE(2016,12,1),B153&lt;&gt;"",D153&lt;&gt;""),130,IF(AND('Seite 1'!$G$34&gt;=DATE(2016,12,1),B153&lt;&gt;"",D153&lt;&gt;"",C153="",'Übersicht 1.'!F153&gt;=30),130,0))</f>
        <v>0</v>
      </c>
      <c r="F153" s="336"/>
    </row>
    <row r="154" spans="1:6" ht="15" x14ac:dyDescent="0.2">
      <c r="A154" s="335">
        <v>122</v>
      </c>
      <c r="B154" s="357" t="str">
        <f>IF('Übersicht 1.'!D154="","",'Übersicht 1.'!D154)</f>
        <v/>
      </c>
      <c r="C154" s="356"/>
      <c r="D154" s="358" t="str">
        <f>IF('Übersicht 1.'!E154="","",'Übersicht 1.'!E154)</f>
        <v/>
      </c>
      <c r="E154" s="366">
        <f>IF(AND('Seite 1'!$G$34&gt;1900,'Seite 1'!$G$34&lt;DATE(2016,12,1),B154&lt;&gt;"",D154&lt;&gt;""),130,IF(AND('Seite 1'!$G$34&gt;=DATE(2016,12,1),B154&lt;&gt;"",D154&lt;&gt;"",C154="",'Übersicht 1.'!F154&gt;=30),130,0))</f>
        <v>0</v>
      </c>
      <c r="F154" s="336"/>
    </row>
    <row r="155" spans="1:6" ht="15" x14ac:dyDescent="0.2">
      <c r="A155" s="335">
        <v>123</v>
      </c>
      <c r="B155" s="357" t="str">
        <f>IF('Übersicht 1.'!D155="","",'Übersicht 1.'!D155)</f>
        <v/>
      </c>
      <c r="C155" s="356"/>
      <c r="D155" s="358" t="str">
        <f>IF('Übersicht 1.'!E155="","",'Übersicht 1.'!E155)</f>
        <v/>
      </c>
      <c r="E155" s="366">
        <f>IF(AND('Seite 1'!$G$34&gt;1900,'Seite 1'!$G$34&lt;DATE(2016,12,1),B155&lt;&gt;"",D155&lt;&gt;""),130,IF(AND('Seite 1'!$G$34&gt;=DATE(2016,12,1),B155&lt;&gt;"",D155&lt;&gt;"",C155="",'Übersicht 1.'!F155&gt;=30),130,0))</f>
        <v>0</v>
      </c>
      <c r="F155" s="336"/>
    </row>
    <row r="156" spans="1:6" ht="15" x14ac:dyDescent="0.2">
      <c r="A156" s="335">
        <v>124</v>
      </c>
      <c r="B156" s="357" t="str">
        <f>IF('Übersicht 1.'!D156="","",'Übersicht 1.'!D156)</f>
        <v/>
      </c>
      <c r="C156" s="356"/>
      <c r="D156" s="358" t="str">
        <f>IF('Übersicht 1.'!E156="","",'Übersicht 1.'!E156)</f>
        <v/>
      </c>
      <c r="E156" s="366">
        <f>IF(AND('Seite 1'!$G$34&gt;1900,'Seite 1'!$G$34&lt;DATE(2016,12,1),B156&lt;&gt;"",D156&lt;&gt;""),130,IF(AND('Seite 1'!$G$34&gt;=DATE(2016,12,1),B156&lt;&gt;"",D156&lt;&gt;"",C156="",'Übersicht 1.'!F156&gt;=30),130,0))</f>
        <v>0</v>
      </c>
      <c r="F156" s="336"/>
    </row>
    <row r="157" spans="1:6" ht="15" x14ac:dyDescent="0.2">
      <c r="A157" s="335">
        <v>125</v>
      </c>
      <c r="B157" s="357" t="str">
        <f>IF('Übersicht 1.'!D157="","",'Übersicht 1.'!D157)</f>
        <v/>
      </c>
      <c r="C157" s="356"/>
      <c r="D157" s="358" t="str">
        <f>IF('Übersicht 1.'!E157="","",'Übersicht 1.'!E157)</f>
        <v/>
      </c>
      <c r="E157" s="366">
        <f>IF(AND('Seite 1'!$G$34&gt;1900,'Seite 1'!$G$34&lt;DATE(2016,12,1),B157&lt;&gt;"",D157&lt;&gt;""),130,IF(AND('Seite 1'!$G$34&gt;=DATE(2016,12,1),B157&lt;&gt;"",D157&lt;&gt;"",C157="",'Übersicht 1.'!F157&gt;=30),130,0))</f>
        <v>0</v>
      </c>
      <c r="F157" s="336"/>
    </row>
    <row r="158" spans="1:6" ht="15" x14ac:dyDescent="0.2">
      <c r="A158" s="335">
        <v>126</v>
      </c>
      <c r="B158" s="357" t="str">
        <f>IF('Übersicht 1.'!D158="","",'Übersicht 1.'!D158)</f>
        <v/>
      </c>
      <c r="C158" s="356"/>
      <c r="D158" s="358" t="str">
        <f>IF('Übersicht 1.'!E158="","",'Übersicht 1.'!E158)</f>
        <v/>
      </c>
      <c r="E158" s="366">
        <f>IF(AND('Seite 1'!$G$34&gt;1900,'Seite 1'!$G$34&lt;DATE(2016,12,1),B158&lt;&gt;"",D158&lt;&gt;""),130,IF(AND('Seite 1'!$G$34&gt;=DATE(2016,12,1),B158&lt;&gt;"",D158&lt;&gt;"",C158="",'Übersicht 1.'!F158&gt;=30),130,0))</f>
        <v>0</v>
      </c>
      <c r="F158" s="336"/>
    </row>
    <row r="159" spans="1:6" ht="15" x14ac:dyDescent="0.2">
      <c r="A159" s="335">
        <v>127</v>
      </c>
      <c r="B159" s="357" t="str">
        <f>IF('Übersicht 1.'!D159="","",'Übersicht 1.'!D159)</f>
        <v/>
      </c>
      <c r="C159" s="356"/>
      <c r="D159" s="358" t="str">
        <f>IF('Übersicht 1.'!E159="","",'Übersicht 1.'!E159)</f>
        <v/>
      </c>
      <c r="E159" s="366">
        <f>IF(AND('Seite 1'!$G$34&gt;1900,'Seite 1'!$G$34&lt;DATE(2016,12,1),B159&lt;&gt;"",D159&lt;&gt;""),130,IF(AND('Seite 1'!$G$34&gt;=DATE(2016,12,1),B159&lt;&gt;"",D159&lt;&gt;"",C159="",'Übersicht 1.'!F159&gt;=30),130,0))</f>
        <v>0</v>
      </c>
      <c r="F159" s="336"/>
    </row>
    <row r="160" spans="1:6" ht="15" x14ac:dyDescent="0.2">
      <c r="A160" s="335">
        <v>128</v>
      </c>
      <c r="B160" s="357" t="str">
        <f>IF('Übersicht 1.'!D160="","",'Übersicht 1.'!D160)</f>
        <v/>
      </c>
      <c r="C160" s="356"/>
      <c r="D160" s="358" t="str">
        <f>IF('Übersicht 1.'!E160="","",'Übersicht 1.'!E160)</f>
        <v/>
      </c>
      <c r="E160" s="366">
        <f>IF(AND('Seite 1'!$G$34&gt;1900,'Seite 1'!$G$34&lt;DATE(2016,12,1),B160&lt;&gt;"",D160&lt;&gt;""),130,IF(AND('Seite 1'!$G$34&gt;=DATE(2016,12,1),B160&lt;&gt;"",D160&lt;&gt;"",C160="",'Übersicht 1.'!F160&gt;=30),130,0))</f>
        <v>0</v>
      </c>
      <c r="F160" s="336"/>
    </row>
    <row r="161" spans="1:6" ht="15" x14ac:dyDescent="0.2">
      <c r="A161" s="335">
        <v>129</v>
      </c>
      <c r="B161" s="357" t="str">
        <f>IF('Übersicht 1.'!D161="","",'Übersicht 1.'!D161)</f>
        <v/>
      </c>
      <c r="C161" s="356"/>
      <c r="D161" s="358" t="str">
        <f>IF('Übersicht 1.'!E161="","",'Übersicht 1.'!E161)</f>
        <v/>
      </c>
      <c r="E161" s="366">
        <f>IF(AND('Seite 1'!$G$34&gt;1900,'Seite 1'!$G$34&lt;DATE(2016,12,1),B161&lt;&gt;"",D161&lt;&gt;""),130,IF(AND('Seite 1'!$G$34&gt;=DATE(2016,12,1),B161&lt;&gt;"",D161&lt;&gt;"",C161="",'Übersicht 1.'!F161&gt;=30),130,0))</f>
        <v>0</v>
      </c>
      <c r="F161" s="336"/>
    </row>
    <row r="162" spans="1:6" ht="15" x14ac:dyDescent="0.2">
      <c r="A162" s="335">
        <v>130</v>
      </c>
      <c r="B162" s="357" t="str">
        <f>IF('Übersicht 1.'!D162="","",'Übersicht 1.'!D162)</f>
        <v/>
      </c>
      <c r="C162" s="356"/>
      <c r="D162" s="358" t="str">
        <f>IF('Übersicht 1.'!E162="","",'Übersicht 1.'!E162)</f>
        <v/>
      </c>
      <c r="E162" s="366">
        <f>IF(AND('Seite 1'!$G$34&gt;1900,'Seite 1'!$G$34&lt;DATE(2016,12,1),B162&lt;&gt;"",D162&lt;&gt;""),130,IF(AND('Seite 1'!$G$34&gt;=DATE(2016,12,1),B162&lt;&gt;"",D162&lt;&gt;"",C162="",'Übersicht 1.'!F162&gt;=30),130,0))</f>
        <v>0</v>
      </c>
      <c r="F162" s="336"/>
    </row>
    <row r="163" spans="1:6" ht="15" x14ac:dyDescent="0.2">
      <c r="A163" s="335">
        <v>131</v>
      </c>
      <c r="B163" s="357" t="str">
        <f>IF('Übersicht 1.'!D163="","",'Übersicht 1.'!D163)</f>
        <v/>
      </c>
      <c r="C163" s="356"/>
      <c r="D163" s="358" t="str">
        <f>IF('Übersicht 1.'!E163="","",'Übersicht 1.'!E163)</f>
        <v/>
      </c>
      <c r="E163" s="366">
        <f>IF(AND('Seite 1'!$G$34&gt;1900,'Seite 1'!$G$34&lt;DATE(2016,12,1),B163&lt;&gt;"",D163&lt;&gt;""),130,IF(AND('Seite 1'!$G$34&gt;=DATE(2016,12,1),B163&lt;&gt;"",D163&lt;&gt;"",C163="",'Übersicht 1.'!F163&gt;=30),130,0))</f>
        <v>0</v>
      </c>
      <c r="F163" s="336"/>
    </row>
    <row r="164" spans="1:6" ht="15" x14ac:dyDescent="0.2">
      <c r="A164" s="335">
        <v>132</v>
      </c>
      <c r="B164" s="357" t="str">
        <f>IF('Übersicht 1.'!D164="","",'Übersicht 1.'!D164)</f>
        <v/>
      </c>
      <c r="C164" s="356"/>
      <c r="D164" s="358" t="str">
        <f>IF('Übersicht 1.'!E164="","",'Übersicht 1.'!E164)</f>
        <v/>
      </c>
      <c r="E164" s="366">
        <f>IF(AND('Seite 1'!$G$34&gt;1900,'Seite 1'!$G$34&lt;DATE(2016,12,1),B164&lt;&gt;"",D164&lt;&gt;""),130,IF(AND('Seite 1'!$G$34&gt;=DATE(2016,12,1),B164&lt;&gt;"",D164&lt;&gt;"",C164="",'Übersicht 1.'!F164&gt;=30),130,0))</f>
        <v>0</v>
      </c>
      <c r="F164" s="336"/>
    </row>
    <row r="165" spans="1:6" ht="15" x14ac:dyDescent="0.2">
      <c r="A165" s="335">
        <v>133</v>
      </c>
      <c r="B165" s="357" t="str">
        <f>IF('Übersicht 1.'!D165="","",'Übersicht 1.'!D165)</f>
        <v/>
      </c>
      <c r="C165" s="356"/>
      <c r="D165" s="358" t="str">
        <f>IF('Übersicht 1.'!E165="","",'Übersicht 1.'!E165)</f>
        <v/>
      </c>
      <c r="E165" s="366">
        <f>IF(AND('Seite 1'!$G$34&gt;1900,'Seite 1'!$G$34&lt;DATE(2016,12,1),B165&lt;&gt;"",D165&lt;&gt;""),130,IF(AND('Seite 1'!$G$34&gt;=DATE(2016,12,1),B165&lt;&gt;"",D165&lt;&gt;"",C165="",'Übersicht 1.'!F165&gt;=30),130,0))</f>
        <v>0</v>
      </c>
      <c r="F165" s="336"/>
    </row>
    <row r="166" spans="1:6" ht="15" x14ac:dyDescent="0.2">
      <c r="A166" s="335">
        <v>134</v>
      </c>
      <c r="B166" s="357" t="str">
        <f>IF('Übersicht 1.'!D166="","",'Übersicht 1.'!D166)</f>
        <v/>
      </c>
      <c r="C166" s="356"/>
      <c r="D166" s="358" t="str">
        <f>IF('Übersicht 1.'!E166="","",'Übersicht 1.'!E166)</f>
        <v/>
      </c>
      <c r="E166" s="366">
        <f>IF(AND('Seite 1'!$G$34&gt;1900,'Seite 1'!$G$34&lt;DATE(2016,12,1),B166&lt;&gt;"",D166&lt;&gt;""),130,IF(AND('Seite 1'!$G$34&gt;=DATE(2016,12,1),B166&lt;&gt;"",D166&lt;&gt;"",C166="",'Übersicht 1.'!F166&gt;=30),130,0))</f>
        <v>0</v>
      </c>
      <c r="F166" s="336"/>
    </row>
    <row r="167" spans="1:6" ht="15" x14ac:dyDescent="0.2">
      <c r="A167" s="335">
        <v>135</v>
      </c>
      <c r="B167" s="357" t="str">
        <f>IF('Übersicht 1.'!D167="","",'Übersicht 1.'!D167)</f>
        <v/>
      </c>
      <c r="C167" s="356"/>
      <c r="D167" s="358" t="str">
        <f>IF('Übersicht 1.'!E167="","",'Übersicht 1.'!E167)</f>
        <v/>
      </c>
      <c r="E167" s="366">
        <f>IF(AND('Seite 1'!$G$34&gt;1900,'Seite 1'!$G$34&lt;DATE(2016,12,1),B167&lt;&gt;"",D167&lt;&gt;""),130,IF(AND('Seite 1'!$G$34&gt;=DATE(2016,12,1),B167&lt;&gt;"",D167&lt;&gt;"",C167="",'Übersicht 1.'!F167&gt;=30),130,0))</f>
        <v>0</v>
      </c>
      <c r="F167" s="336"/>
    </row>
    <row r="168" spans="1:6" ht="15" x14ac:dyDescent="0.2">
      <c r="A168" s="335">
        <v>136</v>
      </c>
      <c r="B168" s="357" t="str">
        <f>IF('Übersicht 1.'!D168="","",'Übersicht 1.'!D168)</f>
        <v/>
      </c>
      <c r="C168" s="356"/>
      <c r="D168" s="358" t="str">
        <f>IF('Übersicht 1.'!E168="","",'Übersicht 1.'!E168)</f>
        <v/>
      </c>
      <c r="E168" s="366">
        <f>IF(AND('Seite 1'!$G$34&gt;1900,'Seite 1'!$G$34&lt;DATE(2016,12,1),B168&lt;&gt;"",D168&lt;&gt;""),130,IF(AND('Seite 1'!$G$34&gt;=DATE(2016,12,1),B168&lt;&gt;"",D168&lt;&gt;"",C168="",'Übersicht 1.'!F168&gt;=30),130,0))</f>
        <v>0</v>
      </c>
      <c r="F168" s="336"/>
    </row>
    <row r="169" spans="1:6" ht="15" x14ac:dyDescent="0.2">
      <c r="A169" s="335">
        <v>137</v>
      </c>
      <c r="B169" s="357" t="str">
        <f>IF('Übersicht 1.'!D169="","",'Übersicht 1.'!D169)</f>
        <v/>
      </c>
      <c r="C169" s="356"/>
      <c r="D169" s="358" t="str">
        <f>IF('Übersicht 1.'!E169="","",'Übersicht 1.'!E169)</f>
        <v/>
      </c>
      <c r="E169" s="366">
        <f>IF(AND('Seite 1'!$G$34&gt;1900,'Seite 1'!$G$34&lt;DATE(2016,12,1),B169&lt;&gt;"",D169&lt;&gt;""),130,IF(AND('Seite 1'!$G$34&gt;=DATE(2016,12,1),B169&lt;&gt;"",D169&lt;&gt;"",C169="",'Übersicht 1.'!F169&gt;=30),130,0))</f>
        <v>0</v>
      </c>
      <c r="F169" s="336"/>
    </row>
    <row r="170" spans="1:6" ht="15" x14ac:dyDescent="0.2">
      <c r="A170" s="335">
        <v>138</v>
      </c>
      <c r="B170" s="357" t="str">
        <f>IF('Übersicht 1.'!D170="","",'Übersicht 1.'!D170)</f>
        <v/>
      </c>
      <c r="C170" s="356"/>
      <c r="D170" s="358" t="str">
        <f>IF('Übersicht 1.'!E170="","",'Übersicht 1.'!E170)</f>
        <v/>
      </c>
      <c r="E170" s="366">
        <f>IF(AND('Seite 1'!$G$34&gt;1900,'Seite 1'!$G$34&lt;DATE(2016,12,1),B170&lt;&gt;"",D170&lt;&gt;""),130,IF(AND('Seite 1'!$G$34&gt;=DATE(2016,12,1),B170&lt;&gt;"",D170&lt;&gt;"",C170="",'Übersicht 1.'!F170&gt;=30),130,0))</f>
        <v>0</v>
      </c>
      <c r="F170" s="336"/>
    </row>
    <row r="171" spans="1:6" ht="15" x14ac:dyDescent="0.2">
      <c r="A171" s="335">
        <v>139</v>
      </c>
      <c r="B171" s="357" t="str">
        <f>IF('Übersicht 1.'!D171="","",'Übersicht 1.'!D171)</f>
        <v/>
      </c>
      <c r="C171" s="356"/>
      <c r="D171" s="358" t="str">
        <f>IF('Übersicht 1.'!E171="","",'Übersicht 1.'!E171)</f>
        <v/>
      </c>
      <c r="E171" s="366">
        <f>IF(AND('Seite 1'!$G$34&gt;1900,'Seite 1'!$G$34&lt;DATE(2016,12,1),B171&lt;&gt;"",D171&lt;&gt;""),130,IF(AND('Seite 1'!$G$34&gt;=DATE(2016,12,1),B171&lt;&gt;"",D171&lt;&gt;"",C171="",'Übersicht 1.'!F171&gt;=30),130,0))</f>
        <v>0</v>
      </c>
      <c r="F171" s="336"/>
    </row>
    <row r="172" spans="1:6" ht="15" x14ac:dyDescent="0.2">
      <c r="A172" s="335">
        <v>140</v>
      </c>
      <c r="B172" s="357" t="str">
        <f>IF('Übersicht 1.'!D172="","",'Übersicht 1.'!D172)</f>
        <v/>
      </c>
      <c r="C172" s="356"/>
      <c r="D172" s="358" t="str">
        <f>IF('Übersicht 1.'!E172="","",'Übersicht 1.'!E172)</f>
        <v/>
      </c>
      <c r="E172" s="366">
        <f>IF(AND('Seite 1'!$G$34&gt;1900,'Seite 1'!$G$34&lt;DATE(2016,12,1),B172&lt;&gt;"",D172&lt;&gt;""),130,IF(AND('Seite 1'!$G$34&gt;=DATE(2016,12,1),B172&lt;&gt;"",D172&lt;&gt;"",C172="",'Übersicht 1.'!F172&gt;=30),130,0))</f>
        <v>0</v>
      </c>
      <c r="F172" s="336"/>
    </row>
    <row r="173" spans="1:6" ht="15" x14ac:dyDescent="0.2">
      <c r="A173" s="335">
        <v>141</v>
      </c>
      <c r="B173" s="357" t="str">
        <f>IF('Übersicht 1.'!D173="","",'Übersicht 1.'!D173)</f>
        <v/>
      </c>
      <c r="C173" s="356"/>
      <c r="D173" s="358" t="str">
        <f>IF('Übersicht 1.'!E173="","",'Übersicht 1.'!E173)</f>
        <v/>
      </c>
      <c r="E173" s="366">
        <f>IF(AND('Seite 1'!$G$34&gt;1900,'Seite 1'!$G$34&lt;DATE(2016,12,1),B173&lt;&gt;"",D173&lt;&gt;""),130,IF(AND('Seite 1'!$G$34&gt;=DATE(2016,12,1),B173&lt;&gt;"",D173&lt;&gt;"",C173="",'Übersicht 1.'!F173&gt;=30),130,0))</f>
        <v>0</v>
      </c>
      <c r="F173" s="336"/>
    </row>
    <row r="174" spans="1:6" ht="15" x14ac:dyDescent="0.2">
      <c r="A174" s="335">
        <v>142</v>
      </c>
      <c r="B174" s="357" t="str">
        <f>IF('Übersicht 1.'!D174="","",'Übersicht 1.'!D174)</f>
        <v/>
      </c>
      <c r="C174" s="356"/>
      <c r="D174" s="358" t="str">
        <f>IF('Übersicht 1.'!E174="","",'Übersicht 1.'!E174)</f>
        <v/>
      </c>
      <c r="E174" s="366">
        <f>IF(AND('Seite 1'!$G$34&gt;1900,'Seite 1'!$G$34&lt;DATE(2016,12,1),B174&lt;&gt;"",D174&lt;&gt;""),130,IF(AND('Seite 1'!$G$34&gt;=DATE(2016,12,1),B174&lt;&gt;"",D174&lt;&gt;"",C174="",'Übersicht 1.'!F174&gt;=30),130,0))</f>
        <v>0</v>
      </c>
      <c r="F174" s="336"/>
    </row>
    <row r="175" spans="1:6" ht="15" x14ac:dyDescent="0.2">
      <c r="A175" s="335">
        <v>143</v>
      </c>
      <c r="B175" s="357" t="str">
        <f>IF('Übersicht 1.'!D175="","",'Übersicht 1.'!D175)</f>
        <v/>
      </c>
      <c r="C175" s="356"/>
      <c r="D175" s="358" t="str">
        <f>IF('Übersicht 1.'!E175="","",'Übersicht 1.'!E175)</f>
        <v/>
      </c>
      <c r="E175" s="366">
        <f>IF(AND('Seite 1'!$G$34&gt;1900,'Seite 1'!$G$34&lt;DATE(2016,12,1),B175&lt;&gt;"",D175&lt;&gt;""),130,IF(AND('Seite 1'!$G$34&gt;=DATE(2016,12,1),B175&lt;&gt;"",D175&lt;&gt;"",C175="",'Übersicht 1.'!F175&gt;=30),130,0))</f>
        <v>0</v>
      </c>
      <c r="F175" s="336"/>
    </row>
    <row r="176" spans="1:6" ht="15" x14ac:dyDescent="0.2">
      <c r="A176" s="335">
        <v>144</v>
      </c>
      <c r="B176" s="357" t="str">
        <f>IF('Übersicht 1.'!D176="","",'Übersicht 1.'!D176)</f>
        <v/>
      </c>
      <c r="C176" s="356"/>
      <c r="D176" s="358" t="str">
        <f>IF('Übersicht 1.'!E176="","",'Übersicht 1.'!E176)</f>
        <v/>
      </c>
      <c r="E176" s="366">
        <f>IF(AND('Seite 1'!$G$34&gt;1900,'Seite 1'!$G$34&lt;DATE(2016,12,1),B176&lt;&gt;"",D176&lt;&gt;""),130,IF(AND('Seite 1'!$G$34&gt;=DATE(2016,12,1),B176&lt;&gt;"",D176&lt;&gt;"",C176="",'Übersicht 1.'!F176&gt;=30),130,0))</f>
        <v>0</v>
      </c>
      <c r="F176" s="336"/>
    </row>
    <row r="177" spans="1:6" ht="15" x14ac:dyDescent="0.2">
      <c r="A177" s="335">
        <v>145</v>
      </c>
      <c r="B177" s="357" t="str">
        <f>IF('Übersicht 1.'!D177="","",'Übersicht 1.'!D177)</f>
        <v/>
      </c>
      <c r="C177" s="356"/>
      <c r="D177" s="358" t="str">
        <f>IF('Übersicht 1.'!E177="","",'Übersicht 1.'!E177)</f>
        <v/>
      </c>
      <c r="E177" s="366">
        <f>IF(AND('Seite 1'!$G$34&gt;1900,'Seite 1'!$G$34&lt;DATE(2016,12,1),B177&lt;&gt;"",D177&lt;&gt;""),130,IF(AND('Seite 1'!$G$34&gt;=DATE(2016,12,1),B177&lt;&gt;"",D177&lt;&gt;"",C177="",'Übersicht 1.'!F177&gt;=30),130,0))</f>
        <v>0</v>
      </c>
      <c r="F177" s="336"/>
    </row>
    <row r="178" spans="1:6" ht="15" x14ac:dyDescent="0.2">
      <c r="A178" s="335">
        <v>146</v>
      </c>
      <c r="B178" s="357" t="str">
        <f>IF('Übersicht 1.'!D178="","",'Übersicht 1.'!D178)</f>
        <v/>
      </c>
      <c r="C178" s="356"/>
      <c r="D178" s="358" t="str">
        <f>IF('Übersicht 1.'!E178="","",'Übersicht 1.'!E178)</f>
        <v/>
      </c>
      <c r="E178" s="366">
        <f>IF(AND('Seite 1'!$G$34&gt;1900,'Seite 1'!$G$34&lt;DATE(2016,12,1),B178&lt;&gt;"",D178&lt;&gt;""),130,IF(AND('Seite 1'!$G$34&gt;=DATE(2016,12,1),B178&lt;&gt;"",D178&lt;&gt;"",C178="",'Übersicht 1.'!F178&gt;=30),130,0))</f>
        <v>0</v>
      </c>
      <c r="F178" s="336"/>
    </row>
    <row r="179" spans="1:6" ht="15" x14ac:dyDescent="0.2">
      <c r="A179" s="335">
        <v>147</v>
      </c>
      <c r="B179" s="357" t="str">
        <f>IF('Übersicht 1.'!D179="","",'Übersicht 1.'!D179)</f>
        <v/>
      </c>
      <c r="C179" s="356"/>
      <c r="D179" s="358" t="str">
        <f>IF('Übersicht 1.'!E179="","",'Übersicht 1.'!E179)</f>
        <v/>
      </c>
      <c r="E179" s="366">
        <f>IF(AND('Seite 1'!$G$34&gt;1900,'Seite 1'!$G$34&lt;DATE(2016,12,1),B179&lt;&gt;"",D179&lt;&gt;""),130,IF(AND('Seite 1'!$G$34&gt;=DATE(2016,12,1),B179&lt;&gt;"",D179&lt;&gt;"",C179="",'Übersicht 1.'!F179&gt;=30),130,0))</f>
        <v>0</v>
      </c>
      <c r="F179" s="336"/>
    </row>
    <row r="180" spans="1:6" ht="15" x14ac:dyDescent="0.2">
      <c r="A180" s="335">
        <v>148</v>
      </c>
      <c r="B180" s="357" t="str">
        <f>IF('Übersicht 1.'!D180="","",'Übersicht 1.'!D180)</f>
        <v/>
      </c>
      <c r="C180" s="356"/>
      <c r="D180" s="358" t="str">
        <f>IF('Übersicht 1.'!E180="","",'Übersicht 1.'!E180)</f>
        <v/>
      </c>
      <c r="E180" s="366">
        <f>IF(AND('Seite 1'!$G$34&gt;1900,'Seite 1'!$G$34&lt;DATE(2016,12,1),B180&lt;&gt;"",D180&lt;&gt;""),130,IF(AND('Seite 1'!$G$34&gt;=DATE(2016,12,1),B180&lt;&gt;"",D180&lt;&gt;"",C180="",'Übersicht 1.'!F180&gt;=30),130,0))</f>
        <v>0</v>
      </c>
      <c r="F180" s="336"/>
    </row>
    <row r="181" spans="1:6" ht="15" x14ac:dyDescent="0.2">
      <c r="A181" s="335">
        <v>149</v>
      </c>
      <c r="B181" s="357" t="str">
        <f>IF('Übersicht 1.'!D181="","",'Übersicht 1.'!D181)</f>
        <v/>
      </c>
      <c r="C181" s="356"/>
      <c r="D181" s="358" t="str">
        <f>IF('Übersicht 1.'!E181="","",'Übersicht 1.'!E181)</f>
        <v/>
      </c>
      <c r="E181" s="366">
        <f>IF(AND('Seite 1'!$G$34&gt;1900,'Seite 1'!$G$34&lt;DATE(2016,12,1),B181&lt;&gt;"",D181&lt;&gt;""),130,IF(AND('Seite 1'!$G$34&gt;=DATE(2016,12,1),B181&lt;&gt;"",D181&lt;&gt;"",C181="",'Übersicht 1.'!F181&gt;=30),130,0))</f>
        <v>0</v>
      </c>
      <c r="F181" s="336"/>
    </row>
    <row r="182" spans="1:6" ht="15" x14ac:dyDescent="0.2">
      <c r="A182" s="335">
        <v>150</v>
      </c>
      <c r="B182" s="357" t="str">
        <f>IF('Übersicht 1.'!D182="","",'Übersicht 1.'!D182)</f>
        <v/>
      </c>
      <c r="C182" s="356"/>
      <c r="D182" s="358" t="str">
        <f>IF('Übersicht 1.'!E182="","",'Übersicht 1.'!E182)</f>
        <v/>
      </c>
      <c r="E182" s="366">
        <f>IF(AND('Seite 1'!$G$34&gt;1900,'Seite 1'!$G$34&lt;DATE(2016,12,1),B182&lt;&gt;"",D182&lt;&gt;""),130,IF(AND('Seite 1'!$G$34&gt;=DATE(2016,12,1),B182&lt;&gt;"",D182&lt;&gt;"",C182="",'Übersicht 1.'!F182&gt;=30),130,0))</f>
        <v>0</v>
      </c>
      <c r="F182" s="336"/>
    </row>
    <row r="183" spans="1:6" ht="15" x14ac:dyDescent="0.2">
      <c r="A183" s="335">
        <v>151</v>
      </c>
      <c r="B183" s="357" t="str">
        <f>IF('Übersicht 1.'!D183="","",'Übersicht 1.'!D183)</f>
        <v/>
      </c>
      <c r="C183" s="356"/>
      <c r="D183" s="358" t="str">
        <f>IF('Übersicht 1.'!E183="","",'Übersicht 1.'!E183)</f>
        <v/>
      </c>
      <c r="E183" s="366">
        <f>IF(AND('Seite 1'!$G$34&gt;1900,'Seite 1'!$G$34&lt;DATE(2016,12,1),B183&lt;&gt;"",D183&lt;&gt;""),130,IF(AND('Seite 1'!$G$34&gt;=DATE(2016,12,1),B183&lt;&gt;"",D183&lt;&gt;"",C183="",'Übersicht 1.'!F183&gt;=30),130,0))</f>
        <v>0</v>
      </c>
      <c r="F183" s="336"/>
    </row>
    <row r="184" spans="1:6" ht="15" x14ac:dyDescent="0.2">
      <c r="A184" s="335">
        <v>152</v>
      </c>
      <c r="B184" s="357" t="str">
        <f>IF('Übersicht 1.'!D184="","",'Übersicht 1.'!D184)</f>
        <v/>
      </c>
      <c r="C184" s="356"/>
      <c r="D184" s="358" t="str">
        <f>IF('Übersicht 1.'!E184="","",'Übersicht 1.'!E184)</f>
        <v/>
      </c>
      <c r="E184" s="366">
        <f>IF(AND('Seite 1'!$G$34&gt;1900,'Seite 1'!$G$34&lt;DATE(2016,12,1),B184&lt;&gt;"",D184&lt;&gt;""),130,IF(AND('Seite 1'!$G$34&gt;=DATE(2016,12,1),B184&lt;&gt;"",D184&lt;&gt;"",C184="",'Übersicht 1.'!F184&gt;=30),130,0))</f>
        <v>0</v>
      </c>
      <c r="F184" s="336"/>
    </row>
    <row r="185" spans="1:6" ht="15" x14ac:dyDescent="0.2">
      <c r="A185" s="335">
        <v>153</v>
      </c>
      <c r="B185" s="357" t="str">
        <f>IF('Übersicht 1.'!D185="","",'Übersicht 1.'!D185)</f>
        <v/>
      </c>
      <c r="C185" s="356"/>
      <c r="D185" s="358" t="str">
        <f>IF('Übersicht 1.'!E185="","",'Übersicht 1.'!E185)</f>
        <v/>
      </c>
      <c r="E185" s="366">
        <f>IF(AND('Seite 1'!$G$34&gt;1900,'Seite 1'!$G$34&lt;DATE(2016,12,1),B185&lt;&gt;"",D185&lt;&gt;""),130,IF(AND('Seite 1'!$G$34&gt;=DATE(2016,12,1),B185&lt;&gt;"",D185&lt;&gt;"",C185="",'Übersicht 1.'!F185&gt;=30),130,0))</f>
        <v>0</v>
      </c>
      <c r="F185" s="336"/>
    </row>
    <row r="186" spans="1:6" ht="15" x14ac:dyDescent="0.2">
      <c r="A186" s="335">
        <v>154</v>
      </c>
      <c r="B186" s="357" t="str">
        <f>IF('Übersicht 1.'!D186="","",'Übersicht 1.'!D186)</f>
        <v/>
      </c>
      <c r="C186" s="356"/>
      <c r="D186" s="358" t="str">
        <f>IF('Übersicht 1.'!E186="","",'Übersicht 1.'!E186)</f>
        <v/>
      </c>
      <c r="E186" s="366">
        <f>IF(AND('Seite 1'!$G$34&gt;1900,'Seite 1'!$G$34&lt;DATE(2016,12,1),B186&lt;&gt;"",D186&lt;&gt;""),130,IF(AND('Seite 1'!$G$34&gt;=DATE(2016,12,1),B186&lt;&gt;"",D186&lt;&gt;"",C186="",'Übersicht 1.'!F186&gt;=30),130,0))</f>
        <v>0</v>
      </c>
      <c r="F186" s="336"/>
    </row>
    <row r="187" spans="1:6" ht="15" x14ac:dyDescent="0.2">
      <c r="A187" s="335">
        <v>155</v>
      </c>
      <c r="B187" s="357" t="str">
        <f>IF('Übersicht 1.'!D187="","",'Übersicht 1.'!D187)</f>
        <v/>
      </c>
      <c r="C187" s="356"/>
      <c r="D187" s="358" t="str">
        <f>IF('Übersicht 1.'!E187="","",'Übersicht 1.'!E187)</f>
        <v/>
      </c>
      <c r="E187" s="366">
        <f>IF(AND('Seite 1'!$G$34&gt;1900,'Seite 1'!$G$34&lt;DATE(2016,12,1),B187&lt;&gt;"",D187&lt;&gt;""),130,IF(AND('Seite 1'!$G$34&gt;=DATE(2016,12,1),B187&lt;&gt;"",D187&lt;&gt;"",C187="",'Übersicht 1.'!F187&gt;=30),130,0))</f>
        <v>0</v>
      </c>
      <c r="F187" s="336"/>
    </row>
    <row r="188" spans="1:6" ht="15" x14ac:dyDescent="0.2">
      <c r="A188" s="335">
        <v>156</v>
      </c>
      <c r="B188" s="357" t="str">
        <f>IF('Übersicht 1.'!D188="","",'Übersicht 1.'!D188)</f>
        <v/>
      </c>
      <c r="C188" s="356"/>
      <c r="D188" s="358" t="str">
        <f>IF('Übersicht 1.'!E188="","",'Übersicht 1.'!E188)</f>
        <v/>
      </c>
      <c r="E188" s="366">
        <f>IF(AND('Seite 1'!$G$34&gt;1900,'Seite 1'!$G$34&lt;DATE(2016,12,1),B188&lt;&gt;"",D188&lt;&gt;""),130,IF(AND('Seite 1'!$G$34&gt;=DATE(2016,12,1),B188&lt;&gt;"",D188&lt;&gt;"",C188="",'Übersicht 1.'!F188&gt;=30),130,0))</f>
        <v>0</v>
      </c>
      <c r="F188" s="336"/>
    </row>
    <row r="189" spans="1:6" ht="15" x14ac:dyDescent="0.2">
      <c r="A189" s="335">
        <v>157</v>
      </c>
      <c r="B189" s="357" t="str">
        <f>IF('Übersicht 1.'!D189="","",'Übersicht 1.'!D189)</f>
        <v/>
      </c>
      <c r="C189" s="356"/>
      <c r="D189" s="358" t="str">
        <f>IF('Übersicht 1.'!E189="","",'Übersicht 1.'!E189)</f>
        <v/>
      </c>
      <c r="E189" s="366">
        <f>IF(AND('Seite 1'!$G$34&gt;1900,'Seite 1'!$G$34&lt;DATE(2016,12,1),B189&lt;&gt;"",D189&lt;&gt;""),130,IF(AND('Seite 1'!$G$34&gt;=DATE(2016,12,1),B189&lt;&gt;"",D189&lt;&gt;"",C189="",'Übersicht 1.'!F189&gt;=30),130,0))</f>
        <v>0</v>
      </c>
      <c r="F189" s="336"/>
    </row>
    <row r="190" spans="1:6" ht="15" x14ac:dyDescent="0.2">
      <c r="A190" s="335">
        <v>158</v>
      </c>
      <c r="B190" s="357" t="str">
        <f>IF('Übersicht 1.'!D190="","",'Übersicht 1.'!D190)</f>
        <v/>
      </c>
      <c r="C190" s="356"/>
      <c r="D190" s="358" t="str">
        <f>IF('Übersicht 1.'!E190="","",'Übersicht 1.'!E190)</f>
        <v/>
      </c>
      <c r="E190" s="366">
        <f>IF(AND('Seite 1'!$G$34&gt;1900,'Seite 1'!$G$34&lt;DATE(2016,12,1),B190&lt;&gt;"",D190&lt;&gt;""),130,IF(AND('Seite 1'!$G$34&gt;=DATE(2016,12,1),B190&lt;&gt;"",D190&lt;&gt;"",C190="",'Übersicht 1.'!F190&gt;=30),130,0))</f>
        <v>0</v>
      </c>
      <c r="F190" s="336"/>
    </row>
    <row r="191" spans="1:6" ht="15" x14ac:dyDescent="0.2">
      <c r="A191" s="335">
        <v>159</v>
      </c>
      <c r="B191" s="357" t="str">
        <f>IF('Übersicht 1.'!D191="","",'Übersicht 1.'!D191)</f>
        <v/>
      </c>
      <c r="C191" s="356"/>
      <c r="D191" s="358" t="str">
        <f>IF('Übersicht 1.'!E191="","",'Übersicht 1.'!E191)</f>
        <v/>
      </c>
      <c r="E191" s="366">
        <f>IF(AND('Seite 1'!$G$34&gt;1900,'Seite 1'!$G$34&lt;DATE(2016,12,1),B191&lt;&gt;"",D191&lt;&gt;""),130,IF(AND('Seite 1'!$G$34&gt;=DATE(2016,12,1),B191&lt;&gt;"",D191&lt;&gt;"",C191="",'Übersicht 1.'!F191&gt;=30),130,0))</f>
        <v>0</v>
      </c>
      <c r="F191" s="336"/>
    </row>
    <row r="192" spans="1:6" ht="15" x14ac:dyDescent="0.2">
      <c r="A192" s="335">
        <v>160</v>
      </c>
      <c r="B192" s="357" t="str">
        <f>IF('Übersicht 1.'!D192="","",'Übersicht 1.'!D192)</f>
        <v/>
      </c>
      <c r="C192" s="356"/>
      <c r="D192" s="358" t="str">
        <f>IF('Übersicht 1.'!E192="","",'Übersicht 1.'!E192)</f>
        <v/>
      </c>
      <c r="E192" s="366">
        <f>IF(AND('Seite 1'!$G$34&gt;1900,'Seite 1'!$G$34&lt;DATE(2016,12,1),B192&lt;&gt;"",D192&lt;&gt;""),130,IF(AND('Seite 1'!$G$34&gt;=DATE(2016,12,1),B192&lt;&gt;"",D192&lt;&gt;"",C192="",'Übersicht 1.'!F192&gt;=30),130,0))</f>
        <v>0</v>
      </c>
      <c r="F192" s="336"/>
    </row>
    <row r="193" spans="1:6" ht="15" x14ac:dyDescent="0.2">
      <c r="A193" s="335">
        <v>161</v>
      </c>
      <c r="B193" s="357" t="str">
        <f>IF('Übersicht 1.'!D193="","",'Übersicht 1.'!D193)</f>
        <v/>
      </c>
      <c r="C193" s="356"/>
      <c r="D193" s="358" t="str">
        <f>IF('Übersicht 1.'!E193="","",'Übersicht 1.'!E193)</f>
        <v/>
      </c>
      <c r="E193" s="366">
        <f>IF(AND('Seite 1'!$G$34&gt;1900,'Seite 1'!$G$34&lt;DATE(2016,12,1),B193&lt;&gt;"",D193&lt;&gt;""),130,IF(AND('Seite 1'!$G$34&gt;=DATE(2016,12,1),B193&lt;&gt;"",D193&lt;&gt;"",C193="",'Übersicht 1.'!F193&gt;=30),130,0))</f>
        <v>0</v>
      </c>
      <c r="F193" s="336"/>
    </row>
    <row r="194" spans="1:6" ht="15" x14ac:dyDescent="0.2">
      <c r="A194" s="335">
        <v>162</v>
      </c>
      <c r="B194" s="357" t="str">
        <f>IF('Übersicht 1.'!D194="","",'Übersicht 1.'!D194)</f>
        <v/>
      </c>
      <c r="C194" s="356"/>
      <c r="D194" s="358" t="str">
        <f>IF('Übersicht 1.'!E194="","",'Übersicht 1.'!E194)</f>
        <v/>
      </c>
      <c r="E194" s="366">
        <f>IF(AND('Seite 1'!$G$34&gt;1900,'Seite 1'!$G$34&lt;DATE(2016,12,1),B194&lt;&gt;"",D194&lt;&gt;""),130,IF(AND('Seite 1'!$G$34&gt;=DATE(2016,12,1),B194&lt;&gt;"",D194&lt;&gt;"",C194="",'Übersicht 1.'!F194&gt;=30),130,0))</f>
        <v>0</v>
      </c>
      <c r="F194" s="336"/>
    </row>
    <row r="195" spans="1:6" ht="15" x14ac:dyDescent="0.2">
      <c r="A195" s="335">
        <v>163</v>
      </c>
      <c r="B195" s="357" t="str">
        <f>IF('Übersicht 1.'!D195="","",'Übersicht 1.'!D195)</f>
        <v/>
      </c>
      <c r="C195" s="356"/>
      <c r="D195" s="358" t="str">
        <f>IF('Übersicht 1.'!E195="","",'Übersicht 1.'!E195)</f>
        <v/>
      </c>
      <c r="E195" s="366">
        <f>IF(AND('Seite 1'!$G$34&gt;1900,'Seite 1'!$G$34&lt;DATE(2016,12,1),B195&lt;&gt;"",D195&lt;&gt;""),130,IF(AND('Seite 1'!$G$34&gt;=DATE(2016,12,1),B195&lt;&gt;"",D195&lt;&gt;"",C195="",'Übersicht 1.'!F195&gt;=30),130,0))</f>
        <v>0</v>
      </c>
      <c r="F195" s="336"/>
    </row>
    <row r="196" spans="1:6" ht="15" x14ac:dyDescent="0.2">
      <c r="A196" s="335">
        <v>164</v>
      </c>
      <c r="B196" s="357" t="str">
        <f>IF('Übersicht 1.'!D196="","",'Übersicht 1.'!D196)</f>
        <v/>
      </c>
      <c r="C196" s="356"/>
      <c r="D196" s="358" t="str">
        <f>IF('Übersicht 1.'!E196="","",'Übersicht 1.'!E196)</f>
        <v/>
      </c>
      <c r="E196" s="366">
        <f>IF(AND('Seite 1'!$G$34&gt;1900,'Seite 1'!$G$34&lt;DATE(2016,12,1),B196&lt;&gt;"",D196&lt;&gt;""),130,IF(AND('Seite 1'!$G$34&gt;=DATE(2016,12,1),B196&lt;&gt;"",D196&lt;&gt;"",C196="",'Übersicht 1.'!F196&gt;=30),130,0))</f>
        <v>0</v>
      </c>
      <c r="F196" s="336"/>
    </row>
    <row r="197" spans="1:6" ht="15" x14ac:dyDescent="0.2">
      <c r="A197" s="335">
        <v>165</v>
      </c>
      <c r="B197" s="357" t="str">
        <f>IF('Übersicht 1.'!D197="","",'Übersicht 1.'!D197)</f>
        <v/>
      </c>
      <c r="C197" s="356"/>
      <c r="D197" s="358" t="str">
        <f>IF('Übersicht 1.'!E197="","",'Übersicht 1.'!E197)</f>
        <v/>
      </c>
      <c r="E197" s="366">
        <f>IF(AND('Seite 1'!$G$34&gt;1900,'Seite 1'!$G$34&lt;DATE(2016,12,1),B197&lt;&gt;"",D197&lt;&gt;""),130,IF(AND('Seite 1'!$G$34&gt;=DATE(2016,12,1),B197&lt;&gt;"",D197&lt;&gt;"",C197="",'Übersicht 1.'!F197&gt;=30),130,0))</f>
        <v>0</v>
      </c>
      <c r="F197" s="336"/>
    </row>
    <row r="198" spans="1:6" ht="15" x14ac:dyDescent="0.2">
      <c r="A198" s="335">
        <v>166</v>
      </c>
      <c r="B198" s="357" t="str">
        <f>IF('Übersicht 1.'!D198="","",'Übersicht 1.'!D198)</f>
        <v/>
      </c>
      <c r="C198" s="356"/>
      <c r="D198" s="358" t="str">
        <f>IF('Übersicht 1.'!E198="","",'Übersicht 1.'!E198)</f>
        <v/>
      </c>
      <c r="E198" s="366">
        <f>IF(AND('Seite 1'!$G$34&gt;1900,'Seite 1'!$G$34&lt;DATE(2016,12,1),B198&lt;&gt;"",D198&lt;&gt;""),130,IF(AND('Seite 1'!$G$34&gt;=DATE(2016,12,1),B198&lt;&gt;"",D198&lt;&gt;"",C198="",'Übersicht 1.'!F198&gt;=30),130,0))</f>
        <v>0</v>
      </c>
      <c r="F198" s="336"/>
    </row>
    <row r="199" spans="1:6" ht="15" x14ac:dyDescent="0.2">
      <c r="A199" s="335">
        <v>167</v>
      </c>
      <c r="B199" s="357" t="str">
        <f>IF('Übersicht 1.'!D199="","",'Übersicht 1.'!D199)</f>
        <v/>
      </c>
      <c r="C199" s="356"/>
      <c r="D199" s="358" t="str">
        <f>IF('Übersicht 1.'!E199="","",'Übersicht 1.'!E199)</f>
        <v/>
      </c>
      <c r="E199" s="366">
        <f>IF(AND('Seite 1'!$G$34&gt;1900,'Seite 1'!$G$34&lt;DATE(2016,12,1),B199&lt;&gt;"",D199&lt;&gt;""),130,IF(AND('Seite 1'!$G$34&gt;=DATE(2016,12,1),B199&lt;&gt;"",D199&lt;&gt;"",C199="",'Übersicht 1.'!F199&gt;=30),130,0))</f>
        <v>0</v>
      </c>
      <c r="F199" s="336"/>
    </row>
    <row r="200" spans="1:6" ht="15" x14ac:dyDescent="0.2">
      <c r="A200" s="335">
        <v>168</v>
      </c>
      <c r="B200" s="357" t="str">
        <f>IF('Übersicht 1.'!D200="","",'Übersicht 1.'!D200)</f>
        <v/>
      </c>
      <c r="C200" s="356"/>
      <c r="D200" s="358" t="str">
        <f>IF('Übersicht 1.'!E200="","",'Übersicht 1.'!E200)</f>
        <v/>
      </c>
      <c r="E200" s="366">
        <f>IF(AND('Seite 1'!$G$34&gt;1900,'Seite 1'!$G$34&lt;DATE(2016,12,1),B200&lt;&gt;"",D200&lt;&gt;""),130,IF(AND('Seite 1'!$G$34&gt;=DATE(2016,12,1),B200&lt;&gt;"",D200&lt;&gt;"",C200="",'Übersicht 1.'!F200&gt;=30),130,0))</f>
        <v>0</v>
      </c>
      <c r="F200" s="336"/>
    </row>
    <row r="201" spans="1:6" ht="15" x14ac:dyDescent="0.2">
      <c r="A201" s="335">
        <v>169</v>
      </c>
      <c r="B201" s="357" t="str">
        <f>IF('Übersicht 1.'!D201="","",'Übersicht 1.'!D201)</f>
        <v/>
      </c>
      <c r="C201" s="356"/>
      <c r="D201" s="358" t="str">
        <f>IF('Übersicht 1.'!E201="","",'Übersicht 1.'!E201)</f>
        <v/>
      </c>
      <c r="E201" s="366">
        <f>IF(AND('Seite 1'!$G$34&gt;1900,'Seite 1'!$G$34&lt;DATE(2016,12,1),B201&lt;&gt;"",D201&lt;&gt;""),130,IF(AND('Seite 1'!$G$34&gt;=DATE(2016,12,1),B201&lt;&gt;"",D201&lt;&gt;"",C201="",'Übersicht 1.'!F201&gt;=30),130,0))</f>
        <v>0</v>
      </c>
      <c r="F201" s="336"/>
    </row>
    <row r="202" spans="1:6" ht="15" x14ac:dyDescent="0.2">
      <c r="A202" s="335">
        <v>170</v>
      </c>
      <c r="B202" s="357" t="str">
        <f>IF('Übersicht 1.'!D202="","",'Übersicht 1.'!D202)</f>
        <v/>
      </c>
      <c r="C202" s="356"/>
      <c r="D202" s="358" t="str">
        <f>IF('Übersicht 1.'!E202="","",'Übersicht 1.'!E202)</f>
        <v/>
      </c>
      <c r="E202" s="366">
        <f>IF(AND('Seite 1'!$G$34&gt;1900,'Seite 1'!$G$34&lt;DATE(2016,12,1),B202&lt;&gt;"",D202&lt;&gt;""),130,IF(AND('Seite 1'!$G$34&gt;=DATE(2016,12,1),B202&lt;&gt;"",D202&lt;&gt;"",C202="",'Übersicht 1.'!F202&gt;=30),130,0))</f>
        <v>0</v>
      </c>
      <c r="F202" s="336"/>
    </row>
    <row r="203" spans="1:6" ht="15" x14ac:dyDescent="0.2">
      <c r="A203" s="335">
        <v>171</v>
      </c>
      <c r="B203" s="357" t="str">
        <f>IF('Übersicht 1.'!D203="","",'Übersicht 1.'!D203)</f>
        <v/>
      </c>
      <c r="C203" s="356"/>
      <c r="D203" s="358" t="str">
        <f>IF('Übersicht 1.'!E203="","",'Übersicht 1.'!E203)</f>
        <v/>
      </c>
      <c r="E203" s="366">
        <f>IF(AND('Seite 1'!$G$34&gt;1900,'Seite 1'!$G$34&lt;DATE(2016,12,1),B203&lt;&gt;"",D203&lt;&gt;""),130,IF(AND('Seite 1'!$G$34&gt;=DATE(2016,12,1),B203&lt;&gt;"",D203&lt;&gt;"",C203="",'Übersicht 1.'!F203&gt;=30),130,0))</f>
        <v>0</v>
      </c>
      <c r="F203" s="336"/>
    </row>
    <row r="204" spans="1:6" ht="15" x14ac:dyDescent="0.2">
      <c r="A204" s="335">
        <v>172</v>
      </c>
      <c r="B204" s="357" t="str">
        <f>IF('Übersicht 1.'!D204="","",'Übersicht 1.'!D204)</f>
        <v/>
      </c>
      <c r="C204" s="356"/>
      <c r="D204" s="358" t="str">
        <f>IF('Übersicht 1.'!E204="","",'Übersicht 1.'!E204)</f>
        <v/>
      </c>
      <c r="E204" s="366">
        <f>IF(AND('Seite 1'!$G$34&gt;1900,'Seite 1'!$G$34&lt;DATE(2016,12,1),B204&lt;&gt;"",D204&lt;&gt;""),130,IF(AND('Seite 1'!$G$34&gt;=DATE(2016,12,1),B204&lt;&gt;"",D204&lt;&gt;"",C204="",'Übersicht 1.'!F204&gt;=30),130,0))</f>
        <v>0</v>
      </c>
      <c r="F204" s="336"/>
    </row>
    <row r="205" spans="1:6" ht="15" x14ac:dyDescent="0.2">
      <c r="A205" s="335">
        <v>173</v>
      </c>
      <c r="B205" s="357" t="str">
        <f>IF('Übersicht 1.'!D205="","",'Übersicht 1.'!D205)</f>
        <v/>
      </c>
      <c r="C205" s="356"/>
      <c r="D205" s="358" t="str">
        <f>IF('Übersicht 1.'!E205="","",'Übersicht 1.'!E205)</f>
        <v/>
      </c>
      <c r="E205" s="366">
        <f>IF(AND('Seite 1'!$G$34&gt;1900,'Seite 1'!$G$34&lt;DATE(2016,12,1),B205&lt;&gt;"",D205&lt;&gt;""),130,IF(AND('Seite 1'!$G$34&gt;=DATE(2016,12,1),B205&lt;&gt;"",D205&lt;&gt;"",C205="",'Übersicht 1.'!F205&gt;=30),130,0))</f>
        <v>0</v>
      </c>
      <c r="F205" s="336"/>
    </row>
    <row r="206" spans="1:6" ht="15" x14ac:dyDescent="0.2">
      <c r="A206" s="335">
        <v>174</v>
      </c>
      <c r="B206" s="357" t="str">
        <f>IF('Übersicht 1.'!D206="","",'Übersicht 1.'!D206)</f>
        <v/>
      </c>
      <c r="C206" s="356"/>
      <c r="D206" s="358" t="str">
        <f>IF('Übersicht 1.'!E206="","",'Übersicht 1.'!E206)</f>
        <v/>
      </c>
      <c r="E206" s="366">
        <f>IF(AND('Seite 1'!$G$34&gt;1900,'Seite 1'!$G$34&lt;DATE(2016,12,1),B206&lt;&gt;"",D206&lt;&gt;""),130,IF(AND('Seite 1'!$G$34&gt;=DATE(2016,12,1),B206&lt;&gt;"",D206&lt;&gt;"",C206="",'Übersicht 1.'!F206&gt;=30),130,0))</f>
        <v>0</v>
      </c>
      <c r="F206" s="336"/>
    </row>
    <row r="207" spans="1:6" ht="15" x14ac:dyDescent="0.2">
      <c r="A207" s="335">
        <v>175</v>
      </c>
      <c r="B207" s="357" t="str">
        <f>IF('Übersicht 1.'!D207="","",'Übersicht 1.'!D207)</f>
        <v/>
      </c>
      <c r="C207" s="356"/>
      <c r="D207" s="358" t="str">
        <f>IF('Übersicht 1.'!E207="","",'Übersicht 1.'!E207)</f>
        <v/>
      </c>
      <c r="E207" s="366">
        <f>IF(AND('Seite 1'!$G$34&gt;1900,'Seite 1'!$G$34&lt;DATE(2016,12,1),B207&lt;&gt;"",D207&lt;&gt;""),130,IF(AND('Seite 1'!$G$34&gt;=DATE(2016,12,1),B207&lt;&gt;"",D207&lt;&gt;"",C207="",'Übersicht 1.'!F207&gt;=30),130,0))</f>
        <v>0</v>
      </c>
      <c r="F207" s="336"/>
    </row>
    <row r="208" spans="1:6" ht="15" x14ac:dyDescent="0.2">
      <c r="A208" s="335">
        <v>176</v>
      </c>
      <c r="B208" s="357" t="str">
        <f>IF('Übersicht 1.'!D208="","",'Übersicht 1.'!D208)</f>
        <v/>
      </c>
      <c r="C208" s="356"/>
      <c r="D208" s="358" t="str">
        <f>IF('Übersicht 1.'!E208="","",'Übersicht 1.'!E208)</f>
        <v/>
      </c>
      <c r="E208" s="366">
        <f>IF(AND('Seite 1'!$G$34&gt;1900,'Seite 1'!$G$34&lt;DATE(2016,12,1),B208&lt;&gt;"",D208&lt;&gt;""),130,IF(AND('Seite 1'!$G$34&gt;=DATE(2016,12,1),B208&lt;&gt;"",D208&lt;&gt;"",C208="",'Übersicht 1.'!F208&gt;=30),130,0))</f>
        <v>0</v>
      </c>
      <c r="F208" s="336"/>
    </row>
    <row r="209" spans="1:6" ht="15" x14ac:dyDescent="0.2">
      <c r="A209" s="335">
        <v>177</v>
      </c>
      <c r="B209" s="357" t="str">
        <f>IF('Übersicht 1.'!D209="","",'Übersicht 1.'!D209)</f>
        <v/>
      </c>
      <c r="C209" s="356"/>
      <c r="D209" s="358" t="str">
        <f>IF('Übersicht 1.'!E209="","",'Übersicht 1.'!E209)</f>
        <v/>
      </c>
      <c r="E209" s="366">
        <f>IF(AND('Seite 1'!$G$34&gt;1900,'Seite 1'!$G$34&lt;DATE(2016,12,1),B209&lt;&gt;"",D209&lt;&gt;""),130,IF(AND('Seite 1'!$G$34&gt;=DATE(2016,12,1),B209&lt;&gt;"",D209&lt;&gt;"",C209="",'Übersicht 1.'!F209&gt;=30),130,0))</f>
        <v>0</v>
      </c>
      <c r="F209" s="336"/>
    </row>
    <row r="210" spans="1:6" ht="15" x14ac:dyDescent="0.2">
      <c r="A210" s="335">
        <v>178</v>
      </c>
      <c r="B210" s="357" t="str">
        <f>IF('Übersicht 1.'!D210="","",'Übersicht 1.'!D210)</f>
        <v/>
      </c>
      <c r="C210" s="356"/>
      <c r="D210" s="358" t="str">
        <f>IF('Übersicht 1.'!E210="","",'Übersicht 1.'!E210)</f>
        <v/>
      </c>
      <c r="E210" s="366">
        <f>IF(AND('Seite 1'!$G$34&gt;1900,'Seite 1'!$G$34&lt;DATE(2016,12,1),B210&lt;&gt;"",D210&lt;&gt;""),130,IF(AND('Seite 1'!$G$34&gt;=DATE(2016,12,1),B210&lt;&gt;"",D210&lt;&gt;"",C210="",'Übersicht 1.'!F210&gt;=30),130,0))</f>
        <v>0</v>
      </c>
      <c r="F210" s="336"/>
    </row>
    <row r="211" spans="1:6" ht="15" x14ac:dyDescent="0.2">
      <c r="A211" s="335">
        <v>179</v>
      </c>
      <c r="B211" s="357" t="str">
        <f>IF('Übersicht 1.'!D211="","",'Übersicht 1.'!D211)</f>
        <v/>
      </c>
      <c r="C211" s="356"/>
      <c r="D211" s="358" t="str">
        <f>IF('Übersicht 1.'!E211="","",'Übersicht 1.'!E211)</f>
        <v/>
      </c>
      <c r="E211" s="366">
        <f>IF(AND('Seite 1'!$G$34&gt;1900,'Seite 1'!$G$34&lt;DATE(2016,12,1),B211&lt;&gt;"",D211&lt;&gt;""),130,IF(AND('Seite 1'!$G$34&gt;=DATE(2016,12,1),B211&lt;&gt;"",D211&lt;&gt;"",C211="",'Übersicht 1.'!F211&gt;=30),130,0))</f>
        <v>0</v>
      </c>
      <c r="F211" s="336"/>
    </row>
    <row r="212" spans="1:6" ht="15" x14ac:dyDescent="0.2">
      <c r="A212" s="335">
        <v>180</v>
      </c>
      <c r="B212" s="357" t="str">
        <f>IF('Übersicht 1.'!D212="","",'Übersicht 1.'!D212)</f>
        <v/>
      </c>
      <c r="C212" s="356"/>
      <c r="D212" s="358" t="str">
        <f>IF('Übersicht 1.'!E212="","",'Übersicht 1.'!E212)</f>
        <v/>
      </c>
      <c r="E212" s="366">
        <f>IF(AND('Seite 1'!$G$34&gt;1900,'Seite 1'!$G$34&lt;DATE(2016,12,1),B212&lt;&gt;"",D212&lt;&gt;""),130,IF(AND('Seite 1'!$G$34&gt;=DATE(2016,12,1),B212&lt;&gt;"",D212&lt;&gt;"",C212="",'Übersicht 1.'!F212&gt;=30),130,0))</f>
        <v>0</v>
      </c>
      <c r="F212" s="336"/>
    </row>
    <row r="213" spans="1:6" ht="15" x14ac:dyDescent="0.2">
      <c r="A213" s="335">
        <v>181</v>
      </c>
      <c r="B213" s="357" t="str">
        <f>IF('Übersicht 1.'!D213="","",'Übersicht 1.'!D213)</f>
        <v/>
      </c>
      <c r="C213" s="356"/>
      <c r="D213" s="358" t="str">
        <f>IF('Übersicht 1.'!E213="","",'Übersicht 1.'!E213)</f>
        <v/>
      </c>
      <c r="E213" s="366">
        <f>IF(AND('Seite 1'!$G$34&gt;1900,'Seite 1'!$G$34&lt;DATE(2016,12,1),B213&lt;&gt;"",D213&lt;&gt;""),130,IF(AND('Seite 1'!$G$34&gt;=DATE(2016,12,1),B213&lt;&gt;"",D213&lt;&gt;"",C213="",'Übersicht 1.'!F213&gt;=30),130,0))</f>
        <v>0</v>
      </c>
      <c r="F213" s="336"/>
    </row>
    <row r="214" spans="1:6" ht="15" x14ac:dyDescent="0.2">
      <c r="A214" s="335">
        <v>182</v>
      </c>
      <c r="B214" s="357" t="str">
        <f>IF('Übersicht 1.'!D214="","",'Übersicht 1.'!D214)</f>
        <v/>
      </c>
      <c r="C214" s="356"/>
      <c r="D214" s="358" t="str">
        <f>IF('Übersicht 1.'!E214="","",'Übersicht 1.'!E214)</f>
        <v/>
      </c>
      <c r="E214" s="366">
        <f>IF(AND('Seite 1'!$G$34&gt;1900,'Seite 1'!$G$34&lt;DATE(2016,12,1),B214&lt;&gt;"",D214&lt;&gt;""),130,IF(AND('Seite 1'!$G$34&gt;=DATE(2016,12,1),B214&lt;&gt;"",D214&lt;&gt;"",C214="",'Übersicht 1.'!F214&gt;=30),130,0))</f>
        <v>0</v>
      </c>
      <c r="F214" s="336"/>
    </row>
    <row r="215" spans="1:6" ht="15" x14ac:dyDescent="0.2">
      <c r="A215" s="335">
        <v>183</v>
      </c>
      <c r="B215" s="357" t="str">
        <f>IF('Übersicht 1.'!D215="","",'Übersicht 1.'!D215)</f>
        <v/>
      </c>
      <c r="C215" s="356"/>
      <c r="D215" s="358" t="str">
        <f>IF('Übersicht 1.'!E215="","",'Übersicht 1.'!E215)</f>
        <v/>
      </c>
      <c r="E215" s="366">
        <f>IF(AND('Seite 1'!$G$34&gt;1900,'Seite 1'!$G$34&lt;DATE(2016,12,1),B215&lt;&gt;"",D215&lt;&gt;""),130,IF(AND('Seite 1'!$G$34&gt;=DATE(2016,12,1),B215&lt;&gt;"",D215&lt;&gt;"",C215="",'Übersicht 1.'!F215&gt;=30),130,0))</f>
        <v>0</v>
      </c>
      <c r="F215" s="336"/>
    </row>
    <row r="216" spans="1:6" ht="15" x14ac:dyDescent="0.2">
      <c r="A216" s="335">
        <v>184</v>
      </c>
      <c r="B216" s="357" t="str">
        <f>IF('Übersicht 1.'!D216="","",'Übersicht 1.'!D216)</f>
        <v/>
      </c>
      <c r="C216" s="356"/>
      <c r="D216" s="358" t="str">
        <f>IF('Übersicht 1.'!E216="","",'Übersicht 1.'!E216)</f>
        <v/>
      </c>
      <c r="E216" s="366">
        <f>IF(AND('Seite 1'!$G$34&gt;1900,'Seite 1'!$G$34&lt;DATE(2016,12,1),B216&lt;&gt;"",D216&lt;&gt;""),130,IF(AND('Seite 1'!$G$34&gt;=DATE(2016,12,1),B216&lt;&gt;"",D216&lt;&gt;"",C216="",'Übersicht 1.'!F216&gt;=30),130,0))</f>
        <v>0</v>
      </c>
      <c r="F216" s="336"/>
    </row>
    <row r="217" spans="1:6" ht="15" x14ac:dyDescent="0.2">
      <c r="A217" s="335">
        <v>185</v>
      </c>
      <c r="B217" s="357" t="str">
        <f>IF('Übersicht 1.'!D217="","",'Übersicht 1.'!D217)</f>
        <v/>
      </c>
      <c r="C217" s="356"/>
      <c r="D217" s="358" t="str">
        <f>IF('Übersicht 1.'!E217="","",'Übersicht 1.'!E217)</f>
        <v/>
      </c>
      <c r="E217" s="366">
        <f>IF(AND('Seite 1'!$G$34&gt;1900,'Seite 1'!$G$34&lt;DATE(2016,12,1),B217&lt;&gt;"",D217&lt;&gt;""),130,IF(AND('Seite 1'!$G$34&gt;=DATE(2016,12,1),B217&lt;&gt;"",D217&lt;&gt;"",C217="",'Übersicht 1.'!F217&gt;=30),130,0))</f>
        <v>0</v>
      </c>
      <c r="F217" s="336"/>
    </row>
    <row r="218" spans="1:6" ht="15" x14ac:dyDescent="0.2">
      <c r="A218" s="335">
        <v>186</v>
      </c>
      <c r="B218" s="357" t="str">
        <f>IF('Übersicht 1.'!D218="","",'Übersicht 1.'!D218)</f>
        <v/>
      </c>
      <c r="C218" s="356"/>
      <c r="D218" s="358" t="str">
        <f>IF('Übersicht 1.'!E218="","",'Übersicht 1.'!E218)</f>
        <v/>
      </c>
      <c r="E218" s="366">
        <f>IF(AND('Seite 1'!$G$34&gt;1900,'Seite 1'!$G$34&lt;DATE(2016,12,1),B218&lt;&gt;"",D218&lt;&gt;""),130,IF(AND('Seite 1'!$G$34&gt;=DATE(2016,12,1),B218&lt;&gt;"",D218&lt;&gt;"",C218="",'Übersicht 1.'!F218&gt;=30),130,0))</f>
        <v>0</v>
      </c>
      <c r="F218" s="336"/>
    </row>
    <row r="219" spans="1:6" ht="15" x14ac:dyDescent="0.2">
      <c r="A219" s="335">
        <v>187</v>
      </c>
      <c r="B219" s="357" t="str">
        <f>IF('Übersicht 1.'!D219="","",'Übersicht 1.'!D219)</f>
        <v/>
      </c>
      <c r="C219" s="356"/>
      <c r="D219" s="358" t="str">
        <f>IF('Übersicht 1.'!E219="","",'Übersicht 1.'!E219)</f>
        <v/>
      </c>
      <c r="E219" s="366">
        <f>IF(AND('Seite 1'!$G$34&gt;1900,'Seite 1'!$G$34&lt;DATE(2016,12,1),B219&lt;&gt;"",D219&lt;&gt;""),130,IF(AND('Seite 1'!$G$34&gt;=DATE(2016,12,1),B219&lt;&gt;"",D219&lt;&gt;"",C219="",'Übersicht 1.'!F219&gt;=30),130,0))</f>
        <v>0</v>
      </c>
      <c r="F219" s="336"/>
    </row>
    <row r="220" spans="1:6" ht="15" x14ac:dyDescent="0.2">
      <c r="A220" s="335">
        <v>188</v>
      </c>
      <c r="B220" s="357" t="str">
        <f>IF('Übersicht 1.'!D220="","",'Übersicht 1.'!D220)</f>
        <v/>
      </c>
      <c r="C220" s="356"/>
      <c r="D220" s="358" t="str">
        <f>IF('Übersicht 1.'!E220="","",'Übersicht 1.'!E220)</f>
        <v/>
      </c>
      <c r="E220" s="366">
        <f>IF(AND('Seite 1'!$G$34&gt;1900,'Seite 1'!$G$34&lt;DATE(2016,12,1),B220&lt;&gt;"",D220&lt;&gt;""),130,IF(AND('Seite 1'!$G$34&gt;=DATE(2016,12,1),B220&lt;&gt;"",D220&lt;&gt;"",C220="",'Übersicht 1.'!F220&gt;=30),130,0))</f>
        <v>0</v>
      </c>
      <c r="F220" s="336"/>
    </row>
    <row r="221" spans="1:6" ht="15" x14ac:dyDescent="0.2">
      <c r="A221" s="335">
        <v>189</v>
      </c>
      <c r="B221" s="357" t="str">
        <f>IF('Übersicht 1.'!D221="","",'Übersicht 1.'!D221)</f>
        <v/>
      </c>
      <c r="C221" s="356"/>
      <c r="D221" s="358" t="str">
        <f>IF('Übersicht 1.'!E221="","",'Übersicht 1.'!E221)</f>
        <v/>
      </c>
      <c r="E221" s="366">
        <f>IF(AND('Seite 1'!$G$34&gt;1900,'Seite 1'!$G$34&lt;DATE(2016,12,1),B221&lt;&gt;"",D221&lt;&gt;""),130,IF(AND('Seite 1'!$G$34&gt;=DATE(2016,12,1),B221&lt;&gt;"",D221&lt;&gt;"",C221="",'Übersicht 1.'!F221&gt;=30),130,0))</f>
        <v>0</v>
      </c>
      <c r="F221" s="336"/>
    </row>
    <row r="222" spans="1:6" ht="15" x14ac:dyDescent="0.2">
      <c r="A222" s="335">
        <v>190</v>
      </c>
      <c r="B222" s="357" t="str">
        <f>IF('Übersicht 1.'!D222="","",'Übersicht 1.'!D222)</f>
        <v/>
      </c>
      <c r="C222" s="356"/>
      <c r="D222" s="358" t="str">
        <f>IF('Übersicht 1.'!E222="","",'Übersicht 1.'!E222)</f>
        <v/>
      </c>
      <c r="E222" s="366">
        <f>IF(AND('Seite 1'!$G$34&gt;1900,'Seite 1'!$G$34&lt;DATE(2016,12,1),B222&lt;&gt;"",D222&lt;&gt;""),130,IF(AND('Seite 1'!$G$34&gt;=DATE(2016,12,1),B222&lt;&gt;"",D222&lt;&gt;"",C222="",'Übersicht 1.'!F222&gt;=30),130,0))</f>
        <v>0</v>
      </c>
      <c r="F222" s="336"/>
    </row>
    <row r="223" spans="1:6" ht="15" x14ac:dyDescent="0.2">
      <c r="A223" s="335">
        <v>191</v>
      </c>
      <c r="B223" s="357" t="str">
        <f>IF('Übersicht 1.'!D223="","",'Übersicht 1.'!D223)</f>
        <v/>
      </c>
      <c r="C223" s="356"/>
      <c r="D223" s="358" t="str">
        <f>IF('Übersicht 1.'!E223="","",'Übersicht 1.'!E223)</f>
        <v/>
      </c>
      <c r="E223" s="366">
        <f>IF(AND('Seite 1'!$G$34&gt;1900,'Seite 1'!$G$34&lt;DATE(2016,12,1),B223&lt;&gt;"",D223&lt;&gt;""),130,IF(AND('Seite 1'!$G$34&gt;=DATE(2016,12,1),B223&lt;&gt;"",D223&lt;&gt;"",C223="",'Übersicht 1.'!F223&gt;=30),130,0))</f>
        <v>0</v>
      </c>
      <c r="F223" s="336"/>
    </row>
    <row r="224" spans="1:6" ht="15" x14ac:dyDescent="0.2">
      <c r="A224" s="335">
        <v>192</v>
      </c>
      <c r="B224" s="357" t="str">
        <f>IF('Übersicht 1.'!D224="","",'Übersicht 1.'!D224)</f>
        <v/>
      </c>
      <c r="C224" s="356"/>
      <c r="D224" s="358" t="str">
        <f>IF('Übersicht 1.'!E224="","",'Übersicht 1.'!E224)</f>
        <v/>
      </c>
      <c r="E224" s="366">
        <f>IF(AND('Seite 1'!$G$34&gt;1900,'Seite 1'!$G$34&lt;DATE(2016,12,1),B224&lt;&gt;"",D224&lt;&gt;""),130,IF(AND('Seite 1'!$G$34&gt;=DATE(2016,12,1),B224&lt;&gt;"",D224&lt;&gt;"",C224="",'Übersicht 1.'!F224&gt;=30),130,0))</f>
        <v>0</v>
      </c>
      <c r="F224" s="336"/>
    </row>
    <row r="225" spans="1:6" ht="15" x14ac:dyDescent="0.2">
      <c r="A225" s="335">
        <v>193</v>
      </c>
      <c r="B225" s="357" t="str">
        <f>IF('Übersicht 1.'!D225="","",'Übersicht 1.'!D225)</f>
        <v/>
      </c>
      <c r="C225" s="356"/>
      <c r="D225" s="358" t="str">
        <f>IF('Übersicht 1.'!E225="","",'Übersicht 1.'!E225)</f>
        <v/>
      </c>
      <c r="E225" s="366">
        <f>IF(AND('Seite 1'!$G$34&gt;1900,'Seite 1'!$G$34&lt;DATE(2016,12,1),B225&lt;&gt;"",D225&lt;&gt;""),130,IF(AND('Seite 1'!$G$34&gt;=DATE(2016,12,1),B225&lt;&gt;"",D225&lt;&gt;"",C225="",'Übersicht 1.'!F225&gt;=30),130,0))</f>
        <v>0</v>
      </c>
      <c r="F225" s="336"/>
    </row>
    <row r="226" spans="1:6" ht="15" x14ac:dyDescent="0.2">
      <c r="A226" s="335">
        <v>194</v>
      </c>
      <c r="B226" s="357" t="str">
        <f>IF('Übersicht 1.'!D226="","",'Übersicht 1.'!D226)</f>
        <v/>
      </c>
      <c r="C226" s="356"/>
      <c r="D226" s="358" t="str">
        <f>IF('Übersicht 1.'!E226="","",'Übersicht 1.'!E226)</f>
        <v/>
      </c>
      <c r="E226" s="366">
        <f>IF(AND('Seite 1'!$G$34&gt;1900,'Seite 1'!$G$34&lt;DATE(2016,12,1),B226&lt;&gt;"",D226&lt;&gt;""),130,IF(AND('Seite 1'!$G$34&gt;=DATE(2016,12,1),B226&lt;&gt;"",D226&lt;&gt;"",C226="",'Übersicht 1.'!F226&gt;=30),130,0))</f>
        <v>0</v>
      </c>
      <c r="F226" s="336"/>
    </row>
    <row r="227" spans="1:6" ht="15" x14ac:dyDescent="0.2">
      <c r="A227" s="335">
        <v>195</v>
      </c>
      <c r="B227" s="357" t="str">
        <f>IF('Übersicht 1.'!D227="","",'Übersicht 1.'!D227)</f>
        <v/>
      </c>
      <c r="C227" s="356"/>
      <c r="D227" s="358" t="str">
        <f>IF('Übersicht 1.'!E227="","",'Übersicht 1.'!E227)</f>
        <v/>
      </c>
      <c r="E227" s="366">
        <f>IF(AND('Seite 1'!$G$34&gt;1900,'Seite 1'!$G$34&lt;DATE(2016,12,1),B227&lt;&gt;"",D227&lt;&gt;""),130,IF(AND('Seite 1'!$G$34&gt;=DATE(2016,12,1),B227&lt;&gt;"",D227&lt;&gt;"",C227="",'Übersicht 1.'!F227&gt;=30),130,0))</f>
        <v>0</v>
      </c>
      <c r="F227" s="336"/>
    </row>
    <row r="228" spans="1:6" ht="15" x14ac:dyDescent="0.2">
      <c r="A228" s="335">
        <v>196</v>
      </c>
      <c r="B228" s="357" t="str">
        <f>IF('Übersicht 1.'!D228="","",'Übersicht 1.'!D228)</f>
        <v/>
      </c>
      <c r="C228" s="356"/>
      <c r="D228" s="358" t="str">
        <f>IF('Übersicht 1.'!E228="","",'Übersicht 1.'!E228)</f>
        <v/>
      </c>
      <c r="E228" s="366">
        <f>IF(AND('Seite 1'!$G$34&gt;1900,'Seite 1'!$G$34&lt;DATE(2016,12,1),B228&lt;&gt;"",D228&lt;&gt;""),130,IF(AND('Seite 1'!$G$34&gt;=DATE(2016,12,1),B228&lt;&gt;"",D228&lt;&gt;"",C228="",'Übersicht 1.'!F228&gt;=30),130,0))</f>
        <v>0</v>
      </c>
      <c r="F228" s="336"/>
    </row>
    <row r="229" spans="1:6" ht="15" x14ac:dyDescent="0.2">
      <c r="A229" s="335">
        <v>197</v>
      </c>
      <c r="B229" s="357" t="str">
        <f>IF('Übersicht 1.'!D229="","",'Übersicht 1.'!D229)</f>
        <v/>
      </c>
      <c r="C229" s="356"/>
      <c r="D229" s="358" t="str">
        <f>IF('Übersicht 1.'!E229="","",'Übersicht 1.'!E229)</f>
        <v/>
      </c>
      <c r="E229" s="366">
        <f>IF(AND('Seite 1'!$G$34&gt;1900,'Seite 1'!$G$34&lt;DATE(2016,12,1),B229&lt;&gt;"",D229&lt;&gt;""),130,IF(AND('Seite 1'!$G$34&gt;=DATE(2016,12,1),B229&lt;&gt;"",D229&lt;&gt;"",C229="",'Übersicht 1.'!F229&gt;=30),130,0))</f>
        <v>0</v>
      </c>
      <c r="F229" s="336"/>
    </row>
    <row r="230" spans="1:6" ht="15" x14ac:dyDescent="0.2">
      <c r="A230" s="335">
        <v>198</v>
      </c>
      <c r="B230" s="357" t="str">
        <f>IF('Übersicht 1.'!D230="","",'Übersicht 1.'!D230)</f>
        <v/>
      </c>
      <c r="C230" s="356"/>
      <c r="D230" s="358" t="str">
        <f>IF('Übersicht 1.'!E230="","",'Übersicht 1.'!E230)</f>
        <v/>
      </c>
      <c r="E230" s="366">
        <f>IF(AND('Seite 1'!$G$34&gt;1900,'Seite 1'!$G$34&lt;DATE(2016,12,1),B230&lt;&gt;"",D230&lt;&gt;""),130,IF(AND('Seite 1'!$G$34&gt;=DATE(2016,12,1),B230&lt;&gt;"",D230&lt;&gt;"",C230="",'Übersicht 1.'!F230&gt;=30),130,0))</f>
        <v>0</v>
      </c>
      <c r="F230" s="336"/>
    </row>
    <row r="231" spans="1:6" ht="15" x14ac:dyDescent="0.2">
      <c r="A231" s="335">
        <v>199</v>
      </c>
      <c r="B231" s="357" t="str">
        <f>IF('Übersicht 1.'!D231="","",'Übersicht 1.'!D231)</f>
        <v/>
      </c>
      <c r="C231" s="356"/>
      <c r="D231" s="358" t="str">
        <f>IF('Übersicht 1.'!E231="","",'Übersicht 1.'!E231)</f>
        <v/>
      </c>
      <c r="E231" s="366">
        <f>IF(AND('Seite 1'!$G$34&gt;1900,'Seite 1'!$G$34&lt;DATE(2016,12,1),B231&lt;&gt;"",D231&lt;&gt;""),130,IF(AND('Seite 1'!$G$34&gt;=DATE(2016,12,1),B231&lt;&gt;"",D231&lt;&gt;"",C231="",'Übersicht 1.'!F231&gt;=30),130,0))</f>
        <v>0</v>
      </c>
      <c r="F231" s="336"/>
    </row>
    <row r="232" spans="1:6" ht="15" x14ac:dyDescent="0.2">
      <c r="A232" s="335">
        <v>200</v>
      </c>
      <c r="B232" s="357" t="str">
        <f>IF('Übersicht 1.'!D232="","",'Übersicht 1.'!D232)</f>
        <v/>
      </c>
      <c r="C232" s="356"/>
      <c r="D232" s="358" t="str">
        <f>IF('Übersicht 1.'!E232="","",'Übersicht 1.'!E232)</f>
        <v/>
      </c>
      <c r="E232" s="366">
        <f>IF(AND('Seite 1'!$G$34&gt;1900,'Seite 1'!$G$34&lt;DATE(2016,12,1),B232&lt;&gt;"",D232&lt;&gt;""),130,IF(AND('Seite 1'!$G$34&gt;=DATE(2016,12,1),B232&lt;&gt;"",D232&lt;&gt;"",C232="",'Übersicht 1.'!F232&gt;=30),130,0))</f>
        <v>0</v>
      </c>
      <c r="F232" s="336"/>
    </row>
    <row r="233" spans="1:6" ht="15" x14ac:dyDescent="0.2">
      <c r="A233" s="335">
        <v>201</v>
      </c>
      <c r="B233" s="357" t="str">
        <f>IF('Übersicht 1.'!D233="","",'Übersicht 1.'!D233)</f>
        <v/>
      </c>
      <c r="C233" s="356"/>
      <c r="D233" s="358" t="str">
        <f>IF('Übersicht 1.'!E233="","",'Übersicht 1.'!E233)</f>
        <v/>
      </c>
      <c r="E233" s="366">
        <f>IF(AND('Seite 1'!$G$34&gt;1900,'Seite 1'!$G$34&lt;DATE(2016,12,1),B233&lt;&gt;"",D233&lt;&gt;""),130,IF(AND('Seite 1'!$G$34&gt;=DATE(2016,12,1),B233&lt;&gt;"",D233&lt;&gt;"",C233="",'Übersicht 1.'!F233&gt;=30),130,0))</f>
        <v>0</v>
      </c>
      <c r="F233" s="336"/>
    </row>
    <row r="234" spans="1:6" ht="15" x14ac:dyDescent="0.2">
      <c r="A234" s="335">
        <v>202</v>
      </c>
      <c r="B234" s="357" t="str">
        <f>IF('Übersicht 1.'!D234="","",'Übersicht 1.'!D234)</f>
        <v/>
      </c>
      <c r="C234" s="356"/>
      <c r="D234" s="358" t="str">
        <f>IF('Übersicht 1.'!E234="","",'Übersicht 1.'!E234)</f>
        <v/>
      </c>
      <c r="E234" s="366">
        <f>IF(AND('Seite 1'!$G$34&gt;1900,'Seite 1'!$G$34&lt;DATE(2016,12,1),B234&lt;&gt;"",D234&lt;&gt;""),130,IF(AND('Seite 1'!$G$34&gt;=DATE(2016,12,1),B234&lt;&gt;"",D234&lt;&gt;"",C234="",'Übersicht 1.'!F234&gt;=30),130,0))</f>
        <v>0</v>
      </c>
      <c r="F234" s="336"/>
    </row>
    <row r="235" spans="1:6" ht="15" x14ac:dyDescent="0.2">
      <c r="A235" s="335">
        <v>203</v>
      </c>
      <c r="B235" s="357" t="str">
        <f>IF('Übersicht 1.'!D235="","",'Übersicht 1.'!D235)</f>
        <v/>
      </c>
      <c r="C235" s="356"/>
      <c r="D235" s="358" t="str">
        <f>IF('Übersicht 1.'!E235="","",'Übersicht 1.'!E235)</f>
        <v/>
      </c>
      <c r="E235" s="366">
        <f>IF(AND('Seite 1'!$G$34&gt;1900,'Seite 1'!$G$34&lt;DATE(2016,12,1),B235&lt;&gt;"",D235&lt;&gt;""),130,IF(AND('Seite 1'!$G$34&gt;=DATE(2016,12,1),B235&lt;&gt;"",D235&lt;&gt;"",C235="",'Übersicht 1.'!F235&gt;=30),130,0))</f>
        <v>0</v>
      </c>
      <c r="F235" s="336"/>
    </row>
    <row r="236" spans="1:6" ht="15" x14ac:dyDescent="0.2">
      <c r="A236" s="335">
        <v>204</v>
      </c>
      <c r="B236" s="357" t="str">
        <f>IF('Übersicht 1.'!D236="","",'Übersicht 1.'!D236)</f>
        <v/>
      </c>
      <c r="C236" s="356"/>
      <c r="D236" s="358" t="str">
        <f>IF('Übersicht 1.'!E236="","",'Übersicht 1.'!E236)</f>
        <v/>
      </c>
      <c r="E236" s="366">
        <f>IF(AND('Seite 1'!$G$34&gt;1900,'Seite 1'!$G$34&lt;DATE(2016,12,1),B236&lt;&gt;"",D236&lt;&gt;""),130,IF(AND('Seite 1'!$G$34&gt;=DATE(2016,12,1),B236&lt;&gt;"",D236&lt;&gt;"",C236="",'Übersicht 1.'!F236&gt;=30),130,0))</f>
        <v>0</v>
      </c>
      <c r="F236" s="336"/>
    </row>
    <row r="237" spans="1:6" ht="15" x14ac:dyDescent="0.2">
      <c r="A237" s="335">
        <v>205</v>
      </c>
      <c r="B237" s="357" t="str">
        <f>IF('Übersicht 1.'!D237="","",'Übersicht 1.'!D237)</f>
        <v/>
      </c>
      <c r="C237" s="356"/>
      <c r="D237" s="358" t="str">
        <f>IF('Übersicht 1.'!E237="","",'Übersicht 1.'!E237)</f>
        <v/>
      </c>
      <c r="E237" s="366">
        <f>IF(AND('Seite 1'!$G$34&gt;1900,'Seite 1'!$G$34&lt;DATE(2016,12,1),B237&lt;&gt;"",D237&lt;&gt;""),130,IF(AND('Seite 1'!$G$34&gt;=DATE(2016,12,1),B237&lt;&gt;"",D237&lt;&gt;"",C237="",'Übersicht 1.'!F237&gt;=30),130,0))</f>
        <v>0</v>
      </c>
      <c r="F237" s="336"/>
    </row>
    <row r="238" spans="1:6" ht="15" x14ac:dyDescent="0.2">
      <c r="A238" s="335">
        <v>206</v>
      </c>
      <c r="B238" s="357" t="str">
        <f>IF('Übersicht 1.'!D238="","",'Übersicht 1.'!D238)</f>
        <v/>
      </c>
      <c r="C238" s="356"/>
      <c r="D238" s="358" t="str">
        <f>IF('Übersicht 1.'!E238="","",'Übersicht 1.'!E238)</f>
        <v/>
      </c>
      <c r="E238" s="366">
        <f>IF(AND('Seite 1'!$G$34&gt;1900,'Seite 1'!$G$34&lt;DATE(2016,12,1),B238&lt;&gt;"",D238&lt;&gt;""),130,IF(AND('Seite 1'!$G$34&gt;=DATE(2016,12,1),B238&lt;&gt;"",D238&lt;&gt;"",C238="",'Übersicht 1.'!F238&gt;=30),130,0))</f>
        <v>0</v>
      </c>
      <c r="F238" s="336"/>
    </row>
    <row r="239" spans="1:6" ht="15" x14ac:dyDescent="0.2">
      <c r="A239" s="335">
        <v>207</v>
      </c>
      <c r="B239" s="357" t="str">
        <f>IF('Übersicht 1.'!D239="","",'Übersicht 1.'!D239)</f>
        <v/>
      </c>
      <c r="C239" s="356"/>
      <c r="D239" s="358" t="str">
        <f>IF('Übersicht 1.'!E239="","",'Übersicht 1.'!E239)</f>
        <v/>
      </c>
      <c r="E239" s="366">
        <f>IF(AND('Seite 1'!$G$34&gt;1900,'Seite 1'!$G$34&lt;DATE(2016,12,1),B239&lt;&gt;"",D239&lt;&gt;""),130,IF(AND('Seite 1'!$G$34&gt;=DATE(2016,12,1),B239&lt;&gt;"",D239&lt;&gt;"",C239="",'Übersicht 1.'!F239&gt;=30),130,0))</f>
        <v>0</v>
      </c>
      <c r="F239" s="336"/>
    </row>
    <row r="240" spans="1:6" ht="15" x14ac:dyDescent="0.2">
      <c r="A240" s="335">
        <v>208</v>
      </c>
      <c r="B240" s="357" t="str">
        <f>IF('Übersicht 1.'!D240="","",'Übersicht 1.'!D240)</f>
        <v/>
      </c>
      <c r="C240" s="356"/>
      <c r="D240" s="358" t="str">
        <f>IF('Übersicht 1.'!E240="","",'Übersicht 1.'!E240)</f>
        <v/>
      </c>
      <c r="E240" s="366">
        <f>IF(AND('Seite 1'!$G$34&gt;1900,'Seite 1'!$G$34&lt;DATE(2016,12,1),B240&lt;&gt;"",D240&lt;&gt;""),130,IF(AND('Seite 1'!$G$34&gt;=DATE(2016,12,1),B240&lt;&gt;"",D240&lt;&gt;"",C240="",'Übersicht 1.'!F240&gt;=30),130,0))</f>
        <v>0</v>
      </c>
      <c r="F240" s="336"/>
    </row>
    <row r="241" spans="1:6" ht="15" x14ac:dyDescent="0.2">
      <c r="A241" s="335">
        <v>209</v>
      </c>
      <c r="B241" s="357" t="str">
        <f>IF('Übersicht 1.'!D241="","",'Übersicht 1.'!D241)</f>
        <v/>
      </c>
      <c r="C241" s="356"/>
      <c r="D241" s="358" t="str">
        <f>IF('Übersicht 1.'!E241="","",'Übersicht 1.'!E241)</f>
        <v/>
      </c>
      <c r="E241" s="366">
        <f>IF(AND('Seite 1'!$G$34&gt;1900,'Seite 1'!$G$34&lt;DATE(2016,12,1),B241&lt;&gt;"",D241&lt;&gt;""),130,IF(AND('Seite 1'!$G$34&gt;=DATE(2016,12,1),B241&lt;&gt;"",D241&lt;&gt;"",C241="",'Übersicht 1.'!F241&gt;=30),130,0))</f>
        <v>0</v>
      </c>
      <c r="F241" s="336"/>
    </row>
    <row r="242" spans="1:6" ht="15" x14ac:dyDescent="0.2">
      <c r="A242" s="335">
        <v>210</v>
      </c>
      <c r="B242" s="357" t="str">
        <f>IF('Übersicht 1.'!D242="","",'Übersicht 1.'!D242)</f>
        <v/>
      </c>
      <c r="C242" s="356"/>
      <c r="D242" s="358" t="str">
        <f>IF('Übersicht 1.'!E242="","",'Übersicht 1.'!E242)</f>
        <v/>
      </c>
      <c r="E242" s="366">
        <f>IF(AND('Seite 1'!$G$34&gt;1900,'Seite 1'!$G$34&lt;DATE(2016,12,1),B242&lt;&gt;"",D242&lt;&gt;""),130,IF(AND('Seite 1'!$G$34&gt;=DATE(2016,12,1),B242&lt;&gt;"",D242&lt;&gt;"",C242="",'Übersicht 1.'!F242&gt;=30),130,0))</f>
        <v>0</v>
      </c>
      <c r="F242" s="336"/>
    </row>
    <row r="243" spans="1:6" ht="15" x14ac:dyDescent="0.2">
      <c r="A243" s="335">
        <v>211</v>
      </c>
      <c r="B243" s="357" t="str">
        <f>IF('Übersicht 1.'!D243="","",'Übersicht 1.'!D243)</f>
        <v/>
      </c>
      <c r="C243" s="356"/>
      <c r="D243" s="358" t="str">
        <f>IF('Übersicht 1.'!E243="","",'Übersicht 1.'!E243)</f>
        <v/>
      </c>
      <c r="E243" s="366">
        <f>IF(AND('Seite 1'!$G$34&gt;1900,'Seite 1'!$G$34&lt;DATE(2016,12,1),B243&lt;&gt;"",D243&lt;&gt;""),130,IF(AND('Seite 1'!$G$34&gt;=DATE(2016,12,1),B243&lt;&gt;"",D243&lt;&gt;"",C243="",'Übersicht 1.'!F243&gt;=30),130,0))</f>
        <v>0</v>
      </c>
      <c r="F243" s="336"/>
    </row>
    <row r="244" spans="1:6" ht="15" x14ac:dyDescent="0.2">
      <c r="A244" s="335">
        <v>212</v>
      </c>
      <c r="B244" s="357" t="str">
        <f>IF('Übersicht 1.'!D244="","",'Übersicht 1.'!D244)</f>
        <v/>
      </c>
      <c r="C244" s="356"/>
      <c r="D244" s="358" t="str">
        <f>IF('Übersicht 1.'!E244="","",'Übersicht 1.'!E244)</f>
        <v/>
      </c>
      <c r="E244" s="366">
        <f>IF(AND('Seite 1'!$G$34&gt;1900,'Seite 1'!$G$34&lt;DATE(2016,12,1),B244&lt;&gt;"",D244&lt;&gt;""),130,IF(AND('Seite 1'!$G$34&gt;=DATE(2016,12,1),B244&lt;&gt;"",D244&lt;&gt;"",C244="",'Übersicht 1.'!F244&gt;=30),130,0))</f>
        <v>0</v>
      </c>
      <c r="F244" s="336"/>
    </row>
    <row r="245" spans="1:6" ht="15" x14ac:dyDescent="0.2">
      <c r="A245" s="335">
        <v>213</v>
      </c>
      <c r="B245" s="357" t="str">
        <f>IF('Übersicht 1.'!D245="","",'Übersicht 1.'!D245)</f>
        <v/>
      </c>
      <c r="C245" s="356"/>
      <c r="D245" s="358" t="str">
        <f>IF('Übersicht 1.'!E245="","",'Übersicht 1.'!E245)</f>
        <v/>
      </c>
      <c r="E245" s="366">
        <f>IF(AND('Seite 1'!$G$34&gt;1900,'Seite 1'!$G$34&lt;DATE(2016,12,1),B245&lt;&gt;"",D245&lt;&gt;""),130,IF(AND('Seite 1'!$G$34&gt;=DATE(2016,12,1),B245&lt;&gt;"",D245&lt;&gt;"",C245="",'Übersicht 1.'!F245&gt;=30),130,0))</f>
        <v>0</v>
      </c>
      <c r="F245" s="336"/>
    </row>
    <row r="246" spans="1:6" ht="15" x14ac:dyDescent="0.2">
      <c r="A246" s="335">
        <v>214</v>
      </c>
      <c r="B246" s="357" t="str">
        <f>IF('Übersicht 1.'!D246="","",'Übersicht 1.'!D246)</f>
        <v/>
      </c>
      <c r="C246" s="356"/>
      <c r="D246" s="358" t="str">
        <f>IF('Übersicht 1.'!E246="","",'Übersicht 1.'!E246)</f>
        <v/>
      </c>
      <c r="E246" s="366">
        <f>IF(AND('Seite 1'!$G$34&gt;1900,'Seite 1'!$G$34&lt;DATE(2016,12,1),B246&lt;&gt;"",D246&lt;&gt;""),130,IF(AND('Seite 1'!$G$34&gt;=DATE(2016,12,1),B246&lt;&gt;"",D246&lt;&gt;"",C246="",'Übersicht 1.'!F246&gt;=30),130,0))</f>
        <v>0</v>
      </c>
      <c r="F246" s="336"/>
    </row>
    <row r="247" spans="1:6" ht="15" x14ac:dyDescent="0.2">
      <c r="A247" s="335">
        <v>215</v>
      </c>
      <c r="B247" s="357" t="str">
        <f>IF('Übersicht 1.'!D247="","",'Übersicht 1.'!D247)</f>
        <v/>
      </c>
      <c r="C247" s="356"/>
      <c r="D247" s="358" t="str">
        <f>IF('Übersicht 1.'!E247="","",'Übersicht 1.'!E247)</f>
        <v/>
      </c>
      <c r="E247" s="366">
        <f>IF(AND('Seite 1'!$G$34&gt;1900,'Seite 1'!$G$34&lt;DATE(2016,12,1),B247&lt;&gt;"",D247&lt;&gt;""),130,IF(AND('Seite 1'!$G$34&gt;=DATE(2016,12,1),B247&lt;&gt;"",D247&lt;&gt;"",C247="",'Übersicht 1.'!F247&gt;=30),130,0))</f>
        <v>0</v>
      </c>
      <c r="F247" s="336"/>
    </row>
    <row r="248" spans="1:6" ht="15" x14ac:dyDescent="0.2">
      <c r="A248" s="335">
        <v>216</v>
      </c>
      <c r="B248" s="357" t="str">
        <f>IF('Übersicht 1.'!D248="","",'Übersicht 1.'!D248)</f>
        <v/>
      </c>
      <c r="C248" s="356"/>
      <c r="D248" s="358" t="str">
        <f>IF('Übersicht 1.'!E248="","",'Übersicht 1.'!E248)</f>
        <v/>
      </c>
      <c r="E248" s="366">
        <f>IF(AND('Seite 1'!$G$34&gt;1900,'Seite 1'!$G$34&lt;DATE(2016,12,1),B248&lt;&gt;"",D248&lt;&gt;""),130,IF(AND('Seite 1'!$G$34&gt;=DATE(2016,12,1),B248&lt;&gt;"",D248&lt;&gt;"",C248="",'Übersicht 1.'!F248&gt;=30),130,0))</f>
        <v>0</v>
      </c>
      <c r="F248" s="336"/>
    </row>
    <row r="249" spans="1:6" ht="15" x14ac:dyDescent="0.2">
      <c r="A249" s="335">
        <v>217</v>
      </c>
      <c r="B249" s="357" t="str">
        <f>IF('Übersicht 1.'!D249="","",'Übersicht 1.'!D249)</f>
        <v/>
      </c>
      <c r="C249" s="356"/>
      <c r="D249" s="358" t="str">
        <f>IF('Übersicht 1.'!E249="","",'Übersicht 1.'!E249)</f>
        <v/>
      </c>
      <c r="E249" s="366">
        <f>IF(AND('Seite 1'!$G$34&gt;1900,'Seite 1'!$G$34&lt;DATE(2016,12,1),B249&lt;&gt;"",D249&lt;&gt;""),130,IF(AND('Seite 1'!$G$34&gt;=DATE(2016,12,1),B249&lt;&gt;"",D249&lt;&gt;"",C249="",'Übersicht 1.'!F249&gt;=30),130,0))</f>
        <v>0</v>
      </c>
      <c r="F249" s="336"/>
    </row>
    <row r="250" spans="1:6" ht="15" x14ac:dyDescent="0.2">
      <c r="A250" s="335">
        <v>218</v>
      </c>
      <c r="B250" s="357" t="str">
        <f>IF('Übersicht 1.'!D250="","",'Übersicht 1.'!D250)</f>
        <v/>
      </c>
      <c r="C250" s="356"/>
      <c r="D250" s="358" t="str">
        <f>IF('Übersicht 1.'!E250="","",'Übersicht 1.'!E250)</f>
        <v/>
      </c>
      <c r="E250" s="366">
        <f>IF(AND('Seite 1'!$G$34&gt;1900,'Seite 1'!$G$34&lt;DATE(2016,12,1),B250&lt;&gt;"",D250&lt;&gt;""),130,IF(AND('Seite 1'!$G$34&gt;=DATE(2016,12,1),B250&lt;&gt;"",D250&lt;&gt;"",C250="",'Übersicht 1.'!F250&gt;=30),130,0))</f>
        <v>0</v>
      </c>
      <c r="F250" s="336"/>
    </row>
    <row r="251" spans="1:6" ht="15" x14ac:dyDescent="0.2">
      <c r="A251" s="335">
        <v>219</v>
      </c>
      <c r="B251" s="357" t="str">
        <f>IF('Übersicht 1.'!D251="","",'Übersicht 1.'!D251)</f>
        <v/>
      </c>
      <c r="C251" s="356"/>
      <c r="D251" s="358" t="str">
        <f>IF('Übersicht 1.'!E251="","",'Übersicht 1.'!E251)</f>
        <v/>
      </c>
      <c r="E251" s="366">
        <f>IF(AND('Seite 1'!$G$34&gt;1900,'Seite 1'!$G$34&lt;DATE(2016,12,1),B251&lt;&gt;"",D251&lt;&gt;""),130,IF(AND('Seite 1'!$G$34&gt;=DATE(2016,12,1),B251&lt;&gt;"",D251&lt;&gt;"",C251="",'Übersicht 1.'!F251&gt;=30),130,0))</f>
        <v>0</v>
      </c>
      <c r="F251" s="336"/>
    </row>
    <row r="252" spans="1:6" ht="15" x14ac:dyDescent="0.2">
      <c r="A252" s="335">
        <v>220</v>
      </c>
      <c r="B252" s="357" t="str">
        <f>IF('Übersicht 1.'!D252="","",'Übersicht 1.'!D252)</f>
        <v/>
      </c>
      <c r="C252" s="356"/>
      <c r="D252" s="358" t="str">
        <f>IF('Übersicht 1.'!E252="","",'Übersicht 1.'!E252)</f>
        <v/>
      </c>
      <c r="E252" s="366">
        <f>IF(AND('Seite 1'!$G$34&gt;1900,'Seite 1'!$G$34&lt;DATE(2016,12,1),B252&lt;&gt;"",D252&lt;&gt;""),130,IF(AND('Seite 1'!$G$34&gt;=DATE(2016,12,1),B252&lt;&gt;"",D252&lt;&gt;"",C252="",'Übersicht 1.'!F252&gt;=30),130,0))</f>
        <v>0</v>
      </c>
      <c r="F252" s="336"/>
    </row>
    <row r="253" spans="1:6" ht="15" x14ac:dyDescent="0.2">
      <c r="A253" s="335">
        <v>221</v>
      </c>
      <c r="B253" s="357" t="str">
        <f>IF('Übersicht 1.'!D253="","",'Übersicht 1.'!D253)</f>
        <v/>
      </c>
      <c r="C253" s="356"/>
      <c r="D253" s="358" t="str">
        <f>IF('Übersicht 1.'!E253="","",'Übersicht 1.'!E253)</f>
        <v/>
      </c>
      <c r="E253" s="366">
        <f>IF(AND('Seite 1'!$G$34&gt;1900,'Seite 1'!$G$34&lt;DATE(2016,12,1),B253&lt;&gt;"",D253&lt;&gt;""),130,IF(AND('Seite 1'!$G$34&gt;=DATE(2016,12,1),B253&lt;&gt;"",D253&lt;&gt;"",C253="",'Übersicht 1.'!F253&gt;=30),130,0))</f>
        <v>0</v>
      </c>
      <c r="F253" s="336"/>
    </row>
    <row r="254" spans="1:6" ht="15" x14ac:dyDescent="0.2">
      <c r="A254" s="335">
        <v>222</v>
      </c>
      <c r="B254" s="357" t="str">
        <f>IF('Übersicht 1.'!D254="","",'Übersicht 1.'!D254)</f>
        <v/>
      </c>
      <c r="C254" s="356"/>
      <c r="D254" s="358" t="str">
        <f>IF('Übersicht 1.'!E254="","",'Übersicht 1.'!E254)</f>
        <v/>
      </c>
      <c r="E254" s="366">
        <f>IF(AND('Seite 1'!$G$34&gt;1900,'Seite 1'!$G$34&lt;DATE(2016,12,1),B254&lt;&gt;"",D254&lt;&gt;""),130,IF(AND('Seite 1'!$G$34&gt;=DATE(2016,12,1),B254&lt;&gt;"",D254&lt;&gt;"",C254="",'Übersicht 1.'!F254&gt;=30),130,0))</f>
        <v>0</v>
      </c>
      <c r="F254" s="336"/>
    </row>
    <row r="255" spans="1:6" ht="15" x14ac:dyDescent="0.2">
      <c r="A255" s="335">
        <v>223</v>
      </c>
      <c r="B255" s="357" t="str">
        <f>IF('Übersicht 1.'!D255="","",'Übersicht 1.'!D255)</f>
        <v/>
      </c>
      <c r="C255" s="356"/>
      <c r="D255" s="358" t="str">
        <f>IF('Übersicht 1.'!E255="","",'Übersicht 1.'!E255)</f>
        <v/>
      </c>
      <c r="E255" s="366">
        <f>IF(AND('Seite 1'!$G$34&gt;1900,'Seite 1'!$G$34&lt;DATE(2016,12,1),B255&lt;&gt;"",D255&lt;&gt;""),130,IF(AND('Seite 1'!$G$34&gt;=DATE(2016,12,1),B255&lt;&gt;"",D255&lt;&gt;"",C255="",'Übersicht 1.'!F255&gt;=30),130,0))</f>
        <v>0</v>
      </c>
      <c r="F255" s="336"/>
    </row>
    <row r="256" spans="1:6" ht="15" x14ac:dyDescent="0.2">
      <c r="A256" s="335">
        <v>224</v>
      </c>
      <c r="B256" s="357" t="str">
        <f>IF('Übersicht 1.'!D256="","",'Übersicht 1.'!D256)</f>
        <v/>
      </c>
      <c r="C256" s="356"/>
      <c r="D256" s="358" t="str">
        <f>IF('Übersicht 1.'!E256="","",'Übersicht 1.'!E256)</f>
        <v/>
      </c>
      <c r="E256" s="366">
        <f>IF(AND('Seite 1'!$G$34&gt;1900,'Seite 1'!$G$34&lt;DATE(2016,12,1),B256&lt;&gt;"",D256&lt;&gt;""),130,IF(AND('Seite 1'!$G$34&gt;=DATE(2016,12,1),B256&lt;&gt;"",D256&lt;&gt;"",C256="",'Übersicht 1.'!F256&gt;=30),130,0))</f>
        <v>0</v>
      </c>
      <c r="F256" s="336"/>
    </row>
    <row r="257" spans="1:6" ht="15" x14ac:dyDescent="0.2">
      <c r="A257" s="335">
        <v>225</v>
      </c>
      <c r="B257" s="357" t="str">
        <f>IF('Übersicht 1.'!D257="","",'Übersicht 1.'!D257)</f>
        <v/>
      </c>
      <c r="C257" s="356"/>
      <c r="D257" s="358" t="str">
        <f>IF('Übersicht 1.'!E257="","",'Übersicht 1.'!E257)</f>
        <v/>
      </c>
      <c r="E257" s="366">
        <f>IF(AND('Seite 1'!$G$34&gt;1900,'Seite 1'!$G$34&lt;DATE(2016,12,1),B257&lt;&gt;"",D257&lt;&gt;""),130,IF(AND('Seite 1'!$G$34&gt;=DATE(2016,12,1),B257&lt;&gt;"",D257&lt;&gt;"",C257="",'Übersicht 1.'!F257&gt;=30),130,0))</f>
        <v>0</v>
      </c>
      <c r="F257" s="336"/>
    </row>
    <row r="258" spans="1:6" ht="15" x14ac:dyDescent="0.2">
      <c r="A258" s="335">
        <v>226</v>
      </c>
      <c r="B258" s="357" t="str">
        <f>IF('Übersicht 1.'!D258="","",'Übersicht 1.'!D258)</f>
        <v/>
      </c>
      <c r="C258" s="356"/>
      <c r="D258" s="358" t="str">
        <f>IF('Übersicht 1.'!E258="","",'Übersicht 1.'!E258)</f>
        <v/>
      </c>
      <c r="E258" s="366">
        <f>IF(AND('Seite 1'!$G$34&gt;1900,'Seite 1'!$G$34&lt;DATE(2016,12,1),B258&lt;&gt;"",D258&lt;&gt;""),130,IF(AND('Seite 1'!$G$34&gt;=DATE(2016,12,1),B258&lt;&gt;"",D258&lt;&gt;"",C258="",'Übersicht 1.'!F258&gt;=30),130,0))</f>
        <v>0</v>
      </c>
      <c r="F258" s="336"/>
    </row>
    <row r="259" spans="1:6" ht="15" x14ac:dyDescent="0.2">
      <c r="A259" s="335">
        <v>227</v>
      </c>
      <c r="B259" s="357" t="str">
        <f>IF('Übersicht 1.'!D259="","",'Übersicht 1.'!D259)</f>
        <v/>
      </c>
      <c r="C259" s="356"/>
      <c r="D259" s="358" t="str">
        <f>IF('Übersicht 1.'!E259="","",'Übersicht 1.'!E259)</f>
        <v/>
      </c>
      <c r="E259" s="366">
        <f>IF(AND('Seite 1'!$G$34&gt;1900,'Seite 1'!$G$34&lt;DATE(2016,12,1),B259&lt;&gt;"",D259&lt;&gt;""),130,IF(AND('Seite 1'!$G$34&gt;=DATE(2016,12,1),B259&lt;&gt;"",D259&lt;&gt;"",C259="",'Übersicht 1.'!F259&gt;=30),130,0))</f>
        <v>0</v>
      </c>
      <c r="F259" s="336"/>
    </row>
    <row r="260" spans="1:6" ht="15" x14ac:dyDescent="0.2">
      <c r="A260" s="335">
        <v>228</v>
      </c>
      <c r="B260" s="357" t="str">
        <f>IF('Übersicht 1.'!D260="","",'Übersicht 1.'!D260)</f>
        <v/>
      </c>
      <c r="C260" s="356"/>
      <c r="D260" s="358" t="str">
        <f>IF('Übersicht 1.'!E260="","",'Übersicht 1.'!E260)</f>
        <v/>
      </c>
      <c r="E260" s="366">
        <f>IF(AND('Seite 1'!$G$34&gt;1900,'Seite 1'!$G$34&lt;DATE(2016,12,1),B260&lt;&gt;"",D260&lt;&gt;""),130,IF(AND('Seite 1'!$G$34&gt;=DATE(2016,12,1),B260&lt;&gt;"",D260&lt;&gt;"",C260="",'Übersicht 1.'!F260&gt;=30),130,0))</f>
        <v>0</v>
      </c>
      <c r="F260" s="336"/>
    </row>
    <row r="261" spans="1:6" ht="15" x14ac:dyDescent="0.2">
      <c r="A261" s="335">
        <v>229</v>
      </c>
      <c r="B261" s="357" t="str">
        <f>IF('Übersicht 1.'!D261="","",'Übersicht 1.'!D261)</f>
        <v/>
      </c>
      <c r="C261" s="356"/>
      <c r="D261" s="358" t="str">
        <f>IF('Übersicht 1.'!E261="","",'Übersicht 1.'!E261)</f>
        <v/>
      </c>
      <c r="E261" s="366">
        <f>IF(AND('Seite 1'!$G$34&gt;1900,'Seite 1'!$G$34&lt;DATE(2016,12,1),B261&lt;&gt;"",D261&lt;&gt;""),130,IF(AND('Seite 1'!$G$34&gt;=DATE(2016,12,1),B261&lt;&gt;"",D261&lt;&gt;"",C261="",'Übersicht 1.'!F261&gt;=30),130,0))</f>
        <v>0</v>
      </c>
      <c r="F261" s="336"/>
    </row>
    <row r="262" spans="1:6" ht="15" x14ac:dyDescent="0.2">
      <c r="A262" s="335">
        <v>230</v>
      </c>
      <c r="B262" s="357" t="str">
        <f>IF('Übersicht 1.'!D262="","",'Übersicht 1.'!D262)</f>
        <v/>
      </c>
      <c r="C262" s="356"/>
      <c r="D262" s="358" t="str">
        <f>IF('Übersicht 1.'!E262="","",'Übersicht 1.'!E262)</f>
        <v/>
      </c>
      <c r="E262" s="366">
        <f>IF(AND('Seite 1'!$G$34&gt;1900,'Seite 1'!$G$34&lt;DATE(2016,12,1),B262&lt;&gt;"",D262&lt;&gt;""),130,IF(AND('Seite 1'!$G$34&gt;=DATE(2016,12,1),B262&lt;&gt;"",D262&lt;&gt;"",C262="",'Übersicht 1.'!F262&gt;=30),130,0))</f>
        <v>0</v>
      </c>
      <c r="F262" s="336"/>
    </row>
    <row r="263" spans="1:6" ht="15" x14ac:dyDescent="0.2">
      <c r="A263" s="335">
        <v>231</v>
      </c>
      <c r="B263" s="357" t="str">
        <f>IF('Übersicht 1.'!D263="","",'Übersicht 1.'!D263)</f>
        <v/>
      </c>
      <c r="C263" s="356"/>
      <c r="D263" s="358" t="str">
        <f>IF('Übersicht 1.'!E263="","",'Übersicht 1.'!E263)</f>
        <v/>
      </c>
      <c r="E263" s="366">
        <f>IF(AND('Seite 1'!$G$34&gt;1900,'Seite 1'!$G$34&lt;DATE(2016,12,1),B263&lt;&gt;"",D263&lt;&gt;""),130,IF(AND('Seite 1'!$G$34&gt;=DATE(2016,12,1),B263&lt;&gt;"",D263&lt;&gt;"",C263="",'Übersicht 1.'!F263&gt;=30),130,0))</f>
        <v>0</v>
      </c>
      <c r="F263" s="336"/>
    </row>
    <row r="264" spans="1:6" ht="15" x14ac:dyDescent="0.2">
      <c r="A264" s="335">
        <v>232</v>
      </c>
      <c r="B264" s="357" t="str">
        <f>IF('Übersicht 1.'!D264="","",'Übersicht 1.'!D264)</f>
        <v/>
      </c>
      <c r="C264" s="356"/>
      <c r="D264" s="358" t="str">
        <f>IF('Übersicht 1.'!E264="","",'Übersicht 1.'!E264)</f>
        <v/>
      </c>
      <c r="E264" s="366">
        <f>IF(AND('Seite 1'!$G$34&gt;1900,'Seite 1'!$G$34&lt;DATE(2016,12,1),B264&lt;&gt;"",D264&lt;&gt;""),130,IF(AND('Seite 1'!$G$34&gt;=DATE(2016,12,1),B264&lt;&gt;"",D264&lt;&gt;"",C264="",'Übersicht 1.'!F264&gt;=30),130,0))</f>
        <v>0</v>
      </c>
      <c r="F264" s="336"/>
    </row>
    <row r="265" spans="1:6" ht="15" x14ac:dyDescent="0.2">
      <c r="A265" s="335">
        <v>233</v>
      </c>
      <c r="B265" s="357" t="str">
        <f>IF('Übersicht 1.'!D265="","",'Übersicht 1.'!D265)</f>
        <v/>
      </c>
      <c r="C265" s="356"/>
      <c r="D265" s="358" t="str">
        <f>IF('Übersicht 1.'!E265="","",'Übersicht 1.'!E265)</f>
        <v/>
      </c>
      <c r="E265" s="366">
        <f>IF(AND('Seite 1'!$G$34&gt;1900,'Seite 1'!$G$34&lt;DATE(2016,12,1),B265&lt;&gt;"",D265&lt;&gt;""),130,IF(AND('Seite 1'!$G$34&gt;=DATE(2016,12,1),B265&lt;&gt;"",D265&lt;&gt;"",C265="",'Übersicht 1.'!F265&gt;=30),130,0))</f>
        <v>0</v>
      </c>
      <c r="F265" s="336"/>
    </row>
    <row r="266" spans="1:6" ht="15" x14ac:dyDescent="0.2">
      <c r="A266" s="335">
        <v>234</v>
      </c>
      <c r="B266" s="357" t="str">
        <f>IF('Übersicht 1.'!D266="","",'Übersicht 1.'!D266)</f>
        <v/>
      </c>
      <c r="C266" s="356"/>
      <c r="D266" s="358" t="str">
        <f>IF('Übersicht 1.'!E266="","",'Übersicht 1.'!E266)</f>
        <v/>
      </c>
      <c r="E266" s="366">
        <f>IF(AND('Seite 1'!$G$34&gt;1900,'Seite 1'!$G$34&lt;DATE(2016,12,1),B266&lt;&gt;"",D266&lt;&gt;""),130,IF(AND('Seite 1'!$G$34&gt;=DATE(2016,12,1),B266&lt;&gt;"",D266&lt;&gt;"",C266="",'Übersicht 1.'!F266&gt;=30),130,0))</f>
        <v>0</v>
      </c>
      <c r="F266" s="336"/>
    </row>
    <row r="267" spans="1:6" ht="15" x14ac:dyDescent="0.2">
      <c r="A267" s="335">
        <v>235</v>
      </c>
      <c r="B267" s="357" t="str">
        <f>IF('Übersicht 1.'!D267="","",'Übersicht 1.'!D267)</f>
        <v/>
      </c>
      <c r="C267" s="356"/>
      <c r="D267" s="358" t="str">
        <f>IF('Übersicht 1.'!E267="","",'Übersicht 1.'!E267)</f>
        <v/>
      </c>
      <c r="E267" s="366">
        <f>IF(AND('Seite 1'!$G$34&gt;1900,'Seite 1'!$G$34&lt;DATE(2016,12,1),B267&lt;&gt;"",D267&lt;&gt;""),130,IF(AND('Seite 1'!$G$34&gt;=DATE(2016,12,1),B267&lt;&gt;"",D267&lt;&gt;"",C267="",'Übersicht 1.'!F267&gt;=30),130,0))</f>
        <v>0</v>
      </c>
      <c r="F267" s="336"/>
    </row>
    <row r="268" spans="1:6" ht="15" x14ac:dyDescent="0.2">
      <c r="A268" s="335">
        <v>236</v>
      </c>
      <c r="B268" s="357" t="str">
        <f>IF('Übersicht 1.'!D268="","",'Übersicht 1.'!D268)</f>
        <v/>
      </c>
      <c r="C268" s="356"/>
      <c r="D268" s="358" t="str">
        <f>IF('Übersicht 1.'!E268="","",'Übersicht 1.'!E268)</f>
        <v/>
      </c>
      <c r="E268" s="366">
        <f>IF(AND('Seite 1'!$G$34&gt;1900,'Seite 1'!$G$34&lt;DATE(2016,12,1),B268&lt;&gt;"",D268&lt;&gt;""),130,IF(AND('Seite 1'!$G$34&gt;=DATE(2016,12,1),B268&lt;&gt;"",D268&lt;&gt;"",C268="",'Übersicht 1.'!F268&gt;=30),130,0))</f>
        <v>0</v>
      </c>
      <c r="F268" s="336"/>
    </row>
    <row r="269" spans="1:6" ht="15" x14ac:dyDescent="0.2">
      <c r="A269" s="335">
        <v>237</v>
      </c>
      <c r="B269" s="357" t="str">
        <f>IF('Übersicht 1.'!D269="","",'Übersicht 1.'!D269)</f>
        <v/>
      </c>
      <c r="C269" s="356"/>
      <c r="D269" s="358" t="str">
        <f>IF('Übersicht 1.'!E269="","",'Übersicht 1.'!E269)</f>
        <v/>
      </c>
      <c r="E269" s="366">
        <f>IF(AND('Seite 1'!$G$34&gt;1900,'Seite 1'!$G$34&lt;DATE(2016,12,1),B269&lt;&gt;"",D269&lt;&gt;""),130,IF(AND('Seite 1'!$G$34&gt;=DATE(2016,12,1),B269&lt;&gt;"",D269&lt;&gt;"",C269="",'Übersicht 1.'!F269&gt;=30),130,0))</f>
        <v>0</v>
      </c>
      <c r="F269" s="336"/>
    </row>
    <row r="270" spans="1:6" ht="15" x14ac:dyDescent="0.2">
      <c r="A270" s="335">
        <v>238</v>
      </c>
      <c r="B270" s="357" t="str">
        <f>IF('Übersicht 1.'!D270="","",'Übersicht 1.'!D270)</f>
        <v/>
      </c>
      <c r="C270" s="356"/>
      <c r="D270" s="358" t="str">
        <f>IF('Übersicht 1.'!E270="","",'Übersicht 1.'!E270)</f>
        <v/>
      </c>
      <c r="E270" s="366">
        <f>IF(AND('Seite 1'!$G$34&gt;1900,'Seite 1'!$G$34&lt;DATE(2016,12,1),B270&lt;&gt;"",D270&lt;&gt;""),130,IF(AND('Seite 1'!$G$34&gt;=DATE(2016,12,1),B270&lt;&gt;"",D270&lt;&gt;"",C270="",'Übersicht 1.'!F270&gt;=30),130,0))</f>
        <v>0</v>
      </c>
      <c r="F270" s="336"/>
    </row>
    <row r="271" spans="1:6" ht="15" x14ac:dyDescent="0.2">
      <c r="A271" s="335">
        <v>239</v>
      </c>
      <c r="B271" s="357" t="str">
        <f>IF('Übersicht 1.'!D271="","",'Übersicht 1.'!D271)</f>
        <v/>
      </c>
      <c r="C271" s="356"/>
      <c r="D271" s="358" t="str">
        <f>IF('Übersicht 1.'!E271="","",'Übersicht 1.'!E271)</f>
        <v/>
      </c>
      <c r="E271" s="366">
        <f>IF(AND('Seite 1'!$G$34&gt;1900,'Seite 1'!$G$34&lt;DATE(2016,12,1),B271&lt;&gt;"",D271&lt;&gt;""),130,IF(AND('Seite 1'!$G$34&gt;=DATE(2016,12,1),B271&lt;&gt;"",D271&lt;&gt;"",C271="",'Übersicht 1.'!F271&gt;=30),130,0))</f>
        <v>0</v>
      </c>
      <c r="F271" s="336"/>
    </row>
    <row r="272" spans="1:6" ht="15" x14ac:dyDescent="0.2">
      <c r="A272" s="335">
        <v>240</v>
      </c>
      <c r="B272" s="357" t="str">
        <f>IF('Übersicht 1.'!D272="","",'Übersicht 1.'!D272)</f>
        <v/>
      </c>
      <c r="C272" s="356"/>
      <c r="D272" s="358" t="str">
        <f>IF('Übersicht 1.'!E272="","",'Übersicht 1.'!E272)</f>
        <v/>
      </c>
      <c r="E272" s="366">
        <f>IF(AND('Seite 1'!$G$34&gt;1900,'Seite 1'!$G$34&lt;DATE(2016,12,1),B272&lt;&gt;"",D272&lt;&gt;""),130,IF(AND('Seite 1'!$G$34&gt;=DATE(2016,12,1),B272&lt;&gt;"",D272&lt;&gt;"",C272="",'Übersicht 1.'!F272&gt;=30),130,0))</f>
        <v>0</v>
      </c>
      <c r="F272" s="336"/>
    </row>
    <row r="273" spans="1:6" ht="15" x14ac:dyDescent="0.2">
      <c r="A273" s="335">
        <v>241</v>
      </c>
      <c r="B273" s="357" t="str">
        <f>IF('Übersicht 1.'!D273="","",'Übersicht 1.'!D273)</f>
        <v/>
      </c>
      <c r="C273" s="356"/>
      <c r="D273" s="358" t="str">
        <f>IF('Übersicht 1.'!E273="","",'Übersicht 1.'!E273)</f>
        <v/>
      </c>
      <c r="E273" s="366">
        <f>IF(AND('Seite 1'!$G$34&gt;1900,'Seite 1'!$G$34&lt;DATE(2016,12,1),B273&lt;&gt;"",D273&lt;&gt;""),130,IF(AND('Seite 1'!$G$34&gt;=DATE(2016,12,1),B273&lt;&gt;"",D273&lt;&gt;"",C273="",'Übersicht 1.'!F273&gt;=30),130,0))</f>
        <v>0</v>
      </c>
      <c r="F273" s="336"/>
    </row>
    <row r="274" spans="1:6" ht="15" x14ac:dyDescent="0.2">
      <c r="A274" s="335">
        <v>242</v>
      </c>
      <c r="B274" s="357" t="str">
        <f>IF('Übersicht 1.'!D274="","",'Übersicht 1.'!D274)</f>
        <v/>
      </c>
      <c r="C274" s="356"/>
      <c r="D274" s="358" t="str">
        <f>IF('Übersicht 1.'!E274="","",'Übersicht 1.'!E274)</f>
        <v/>
      </c>
      <c r="E274" s="366">
        <f>IF(AND('Seite 1'!$G$34&gt;1900,'Seite 1'!$G$34&lt;DATE(2016,12,1),B274&lt;&gt;"",D274&lt;&gt;""),130,IF(AND('Seite 1'!$G$34&gt;=DATE(2016,12,1),B274&lt;&gt;"",D274&lt;&gt;"",C274="",'Übersicht 1.'!F274&gt;=30),130,0))</f>
        <v>0</v>
      </c>
      <c r="F274" s="336"/>
    </row>
    <row r="275" spans="1:6" ht="15" x14ac:dyDescent="0.2">
      <c r="A275" s="335">
        <v>243</v>
      </c>
      <c r="B275" s="357" t="str">
        <f>IF('Übersicht 1.'!D275="","",'Übersicht 1.'!D275)</f>
        <v/>
      </c>
      <c r="C275" s="356"/>
      <c r="D275" s="358" t="str">
        <f>IF('Übersicht 1.'!E275="","",'Übersicht 1.'!E275)</f>
        <v/>
      </c>
      <c r="E275" s="366">
        <f>IF(AND('Seite 1'!$G$34&gt;1900,'Seite 1'!$G$34&lt;DATE(2016,12,1),B275&lt;&gt;"",D275&lt;&gt;""),130,IF(AND('Seite 1'!$G$34&gt;=DATE(2016,12,1),B275&lt;&gt;"",D275&lt;&gt;"",C275="",'Übersicht 1.'!F275&gt;=30),130,0))</f>
        <v>0</v>
      </c>
      <c r="F275" s="336"/>
    </row>
    <row r="276" spans="1:6" ht="15" x14ac:dyDescent="0.2">
      <c r="A276" s="335">
        <v>244</v>
      </c>
      <c r="B276" s="357" t="str">
        <f>IF('Übersicht 1.'!D276="","",'Übersicht 1.'!D276)</f>
        <v/>
      </c>
      <c r="C276" s="356"/>
      <c r="D276" s="358" t="str">
        <f>IF('Übersicht 1.'!E276="","",'Übersicht 1.'!E276)</f>
        <v/>
      </c>
      <c r="E276" s="366">
        <f>IF(AND('Seite 1'!$G$34&gt;1900,'Seite 1'!$G$34&lt;DATE(2016,12,1),B276&lt;&gt;"",D276&lt;&gt;""),130,IF(AND('Seite 1'!$G$34&gt;=DATE(2016,12,1),B276&lt;&gt;"",D276&lt;&gt;"",C276="",'Übersicht 1.'!F276&gt;=30),130,0))</f>
        <v>0</v>
      </c>
      <c r="F276" s="336"/>
    </row>
    <row r="277" spans="1:6" ht="15" x14ac:dyDescent="0.2">
      <c r="A277" s="335">
        <v>245</v>
      </c>
      <c r="B277" s="357" t="str">
        <f>IF('Übersicht 1.'!D277="","",'Übersicht 1.'!D277)</f>
        <v/>
      </c>
      <c r="C277" s="356"/>
      <c r="D277" s="358" t="str">
        <f>IF('Übersicht 1.'!E277="","",'Übersicht 1.'!E277)</f>
        <v/>
      </c>
      <c r="E277" s="366">
        <f>IF(AND('Seite 1'!$G$34&gt;1900,'Seite 1'!$G$34&lt;DATE(2016,12,1),B277&lt;&gt;"",D277&lt;&gt;""),130,IF(AND('Seite 1'!$G$34&gt;=DATE(2016,12,1),B277&lt;&gt;"",D277&lt;&gt;"",C277="",'Übersicht 1.'!F277&gt;=30),130,0))</f>
        <v>0</v>
      </c>
      <c r="F277" s="336"/>
    </row>
    <row r="278" spans="1:6" ht="15" x14ac:dyDescent="0.2">
      <c r="A278" s="335">
        <v>246</v>
      </c>
      <c r="B278" s="357" t="str">
        <f>IF('Übersicht 1.'!D278="","",'Übersicht 1.'!D278)</f>
        <v/>
      </c>
      <c r="C278" s="356"/>
      <c r="D278" s="358" t="str">
        <f>IF('Übersicht 1.'!E278="","",'Übersicht 1.'!E278)</f>
        <v/>
      </c>
      <c r="E278" s="366">
        <f>IF(AND('Seite 1'!$G$34&gt;1900,'Seite 1'!$G$34&lt;DATE(2016,12,1),B278&lt;&gt;"",D278&lt;&gt;""),130,IF(AND('Seite 1'!$G$34&gt;=DATE(2016,12,1),B278&lt;&gt;"",D278&lt;&gt;"",C278="",'Übersicht 1.'!F278&gt;=30),130,0))</f>
        <v>0</v>
      </c>
      <c r="F278" s="336"/>
    </row>
    <row r="279" spans="1:6" ht="15" x14ac:dyDescent="0.2">
      <c r="A279" s="335">
        <v>247</v>
      </c>
      <c r="B279" s="357" t="str">
        <f>IF('Übersicht 1.'!D279="","",'Übersicht 1.'!D279)</f>
        <v/>
      </c>
      <c r="C279" s="356"/>
      <c r="D279" s="358" t="str">
        <f>IF('Übersicht 1.'!E279="","",'Übersicht 1.'!E279)</f>
        <v/>
      </c>
      <c r="E279" s="366">
        <f>IF(AND('Seite 1'!$G$34&gt;1900,'Seite 1'!$G$34&lt;DATE(2016,12,1),B279&lt;&gt;"",D279&lt;&gt;""),130,IF(AND('Seite 1'!$G$34&gt;=DATE(2016,12,1),B279&lt;&gt;"",D279&lt;&gt;"",C279="",'Übersicht 1.'!F279&gt;=30),130,0))</f>
        <v>0</v>
      </c>
      <c r="F279" s="336"/>
    </row>
    <row r="280" spans="1:6" ht="15" x14ac:dyDescent="0.2">
      <c r="A280" s="335">
        <v>248</v>
      </c>
      <c r="B280" s="357" t="str">
        <f>IF('Übersicht 1.'!D280="","",'Übersicht 1.'!D280)</f>
        <v/>
      </c>
      <c r="C280" s="356"/>
      <c r="D280" s="358" t="str">
        <f>IF('Übersicht 1.'!E280="","",'Übersicht 1.'!E280)</f>
        <v/>
      </c>
      <c r="E280" s="366">
        <f>IF(AND('Seite 1'!$G$34&gt;1900,'Seite 1'!$G$34&lt;DATE(2016,12,1),B280&lt;&gt;"",D280&lt;&gt;""),130,IF(AND('Seite 1'!$G$34&gt;=DATE(2016,12,1),B280&lt;&gt;"",D280&lt;&gt;"",C280="",'Übersicht 1.'!F280&gt;=30),130,0))</f>
        <v>0</v>
      </c>
      <c r="F280" s="336"/>
    </row>
    <row r="281" spans="1:6" ht="15" x14ac:dyDescent="0.2">
      <c r="A281" s="335">
        <v>249</v>
      </c>
      <c r="B281" s="357" t="str">
        <f>IF('Übersicht 1.'!D281="","",'Übersicht 1.'!D281)</f>
        <v/>
      </c>
      <c r="C281" s="356"/>
      <c r="D281" s="358" t="str">
        <f>IF('Übersicht 1.'!E281="","",'Übersicht 1.'!E281)</f>
        <v/>
      </c>
      <c r="E281" s="366">
        <f>IF(AND('Seite 1'!$G$34&gt;1900,'Seite 1'!$G$34&lt;DATE(2016,12,1),B281&lt;&gt;"",D281&lt;&gt;""),130,IF(AND('Seite 1'!$G$34&gt;=DATE(2016,12,1),B281&lt;&gt;"",D281&lt;&gt;"",C281="",'Übersicht 1.'!F281&gt;=30),130,0))</f>
        <v>0</v>
      </c>
      <c r="F281" s="336"/>
    </row>
    <row r="282" spans="1:6" ht="15" x14ac:dyDescent="0.2">
      <c r="A282" s="335">
        <v>250</v>
      </c>
      <c r="B282" s="357" t="str">
        <f>IF('Übersicht 1.'!D282="","",'Übersicht 1.'!D282)</f>
        <v/>
      </c>
      <c r="C282" s="356"/>
      <c r="D282" s="358" t="str">
        <f>IF('Übersicht 1.'!E282="","",'Übersicht 1.'!E282)</f>
        <v/>
      </c>
      <c r="E282" s="366">
        <f>IF(AND('Seite 1'!$G$34&gt;1900,'Seite 1'!$G$34&lt;DATE(2016,12,1),B282&lt;&gt;"",D282&lt;&gt;""),130,IF(AND('Seite 1'!$G$34&gt;=DATE(2016,12,1),B282&lt;&gt;"",D282&lt;&gt;"",C282="",'Übersicht 1.'!F282&gt;=30),130,0))</f>
        <v>0</v>
      </c>
      <c r="F282" s="336"/>
    </row>
    <row r="283" spans="1:6" ht="15" x14ac:dyDescent="0.2">
      <c r="A283" s="335">
        <v>251</v>
      </c>
      <c r="B283" s="357" t="str">
        <f>IF('Übersicht 1.'!D283="","",'Übersicht 1.'!D283)</f>
        <v/>
      </c>
      <c r="C283" s="356"/>
      <c r="D283" s="358" t="str">
        <f>IF('Übersicht 1.'!E283="","",'Übersicht 1.'!E283)</f>
        <v/>
      </c>
      <c r="E283" s="366">
        <f>IF(AND('Seite 1'!$G$34&gt;1900,'Seite 1'!$G$34&lt;DATE(2016,12,1),B283&lt;&gt;"",D283&lt;&gt;""),130,IF(AND('Seite 1'!$G$34&gt;=DATE(2016,12,1),B283&lt;&gt;"",D283&lt;&gt;"",C283="",'Übersicht 1.'!F283&gt;=30),130,0))</f>
        <v>0</v>
      </c>
      <c r="F283" s="336"/>
    </row>
    <row r="284" spans="1:6" ht="15" x14ac:dyDescent="0.2">
      <c r="A284" s="335">
        <v>252</v>
      </c>
      <c r="B284" s="357" t="str">
        <f>IF('Übersicht 1.'!D284="","",'Übersicht 1.'!D284)</f>
        <v/>
      </c>
      <c r="C284" s="356"/>
      <c r="D284" s="358" t="str">
        <f>IF('Übersicht 1.'!E284="","",'Übersicht 1.'!E284)</f>
        <v/>
      </c>
      <c r="E284" s="366">
        <f>IF(AND('Seite 1'!$G$34&gt;1900,'Seite 1'!$G$34&lt;DATE(2016,12,1),B284&lt;&gt;"",D284&lt;&gt;""),130,IF(AND('Seite 1'!$G$34&gt;=DATE(2016,12,1),B284&lt;&gt;"",D284&lt;&gt;"",C284="",'Übersicht 1.'!F284&gt;=30),130,0))</f>
        <v>0</v>
      </c>
      <c r="F284" s="336"/>
    </row>
    <row r="285" spans="1:6" ht="15" x14ac:dyDescent="0.2">
      <c r="A285" s="335">
        <v>253</v>
      </c>
      <c r="B285" s="357" t="str">
        <f>IF('Übersicht 1.'!D285="","",'Übersicht 1.'!D285)</f>
        <v/>
      </c>
      <c r="C285" s="356"/>
      <c r="D285" s="358" t="str">
        <f>IF('Übersicht 1.'!E285="","",'Übersicht 1.'!E285)</f>
        <v/>
      </c>
      <c r="E285" s="366">
        <f>IF(AND('Seite 1'!$G$34&gt;1900,'Seite 1'!$G$34&lt;DATE(2016,12,1),B285&lt;&gt;"",D285&lt;&gt;""),130,IF(AND('Seite 1'!$G$34&gt;=DATE(2016,12,1),B285&lt;&gt;"",D285&lt;&gt;"",C285="",'Übersicht 1.'!F285&gt;=30),130,0))</f>
        <v>0</v>
      </c>
      <c r="F285" s="336"/>
    </row>
    <row r="286" spans="1:6" ht="15" x14ac:dyDescent="0.2">
      <c r="A286" s="335">
        <v>254</v>
      </c>
      <c r="B286" s="357" t="str">
        <f>IF('Übersicht 1.'!D286="","",'Übersicht 1.'!D286)</f>
        <v/>
      </c>
      <c r="C286" s="356"/>
      <c r="D286" s="358" t="str">
        <f>IF('Übersicht 1.'!E286="","",'Übersicht 1.'!E286)</f>
        <v/>
      </c>
      <c r="E286" s="366">
        <f>IF(AND('Seite 1'!$G$34&gt;1900,'Seite 1'!$G$34&lt;DATE(2016,12,1),B286&lt;&gt;"",D286&lt;&gt;""),130,IF(AND('Seite 1'!$G$34&gt;=DATE(2016,12,1),B286&lt;&gt;"",D286&lt;&gt;"",C286="",'Übersicht 1.'!F286&gt;=30),130,0))</f>
        <v>0</v>
      </c>
      <c r="F286" s="336"/>
    </row>
    <row r="287" spans="1:6" ht="15" x14ac:dyDescent="0.2">
      <c r="A287" s="335">
        <v>255</v>
      </c>
      <c r="B287" s="357" t="str">
        <f>IF('Übersicht 1.'!D287="","",'Übersicht 1.'!D287)</f>
        <v/>
      </c>
      <c r="C287" s="356"/>
      <c r="D287" s="358" t="str">
        <f>IF('Übersicht 1.'!E287="","",'Übersicht 1.'!E287)</f>
        <v/>
      </c>
      <c r="E287" s="366">
        <f>IF(AND('Seite 1'!$G$34&gt;1900,'Seite 1'!$G$34&lt;DATE(2016,12,1),B287&lt;&gt;"",D287&lt;&gt;""),130,IF(AND('Seite 1'!$G$34&gt;=DATE(2016,12,1),B287&lt;&gt;"",D287&lt;&gt;"",C287="",'Übersicht 1.'!F287&gt;=30),130,0))</f>
        <v>0</v>
      </c>
      <c r="F287" s="336"/>
    </row>
    <row r="288" spans="1:6" ht="15" x14ac:dyDescent="0.2">
      <c r="A288" s="335">
        <v>256</v>
      </c>
      <c r="B288" s="357" t="str">
        <f>IF('Übersicht 1.'!D288="","",'Übersicht 1.'!D288)</f>
        <v/>
      </c>
      <c r="C288" s="356"/>
      <c r="D288" s="358" t="str">
        <f>IF('Übersicht 1.'!E288="","",'Übersicht 1.'!E288)</f>
        <v/>
      </c>
      <c r="E288" s="366">
        <f>IF(AND('Seite 1'!$G$34&gt;1900,'Seite 1'!$G$34&lt;DATE(2016,12,1),B288&lt;&gt;"",D288&lt;&gt;""),130,IF(AND('Seite 1'!$G$34&gt;=DATE(2016,12,1),B288&lt;&gt;"",D288&lt;&gt;"",C288="",'Übersicht 1.'!F288&gt;=30),130,0))</f>
        <v>0</v>
      </c>
      <c r="F288" s="336"/>
    </row>
    <row r="289" spans="1:6" ht="15" x14ac:dyDescent="0.2">
      <c r="A289" s="335">
        <v>257</v>
      </c>
      <c r="B289" s="357" t="str">
        <f>IF('Übersicht 1.'!D289="","",'Übersicht 1.'!D289)</f>
        <v/>
      </c>
      <c r="C289" s="356"/>
      <c r="D289" s="358" t="str">
        <f>IF('Übersicht 1.'!E289="","",'Übersicht 1.'!E289)</f>
        <v/>
      </c>
      <c r="E289" s="366">
        <f>IF(AND('Seite 1'!$G$34&gt;1900,'Seite 1'!$G$34&lt;DATE(2016,12,1),B289&lt;&gt;"",D289&lt;&gt;""),130,IF(AND('Seite 1'!$G$34&gt;=DATE(2016,12,1),B289&lt;&gt;"",D289&lt;&gt;"",C289="",'Übersicht 1.'!F289&gt;=30),130,0))</f>
        <v>0</v>
      </c>
      <c r="F289" s="336"/>
    </row>
    <row r="290" spans="1:6" ht="15" x14ac:dyDescent="0.2">
      <c r="A290" s="335">
        <v>258</v>
      </c>
      <c r="B290" s="357" t="str">
        <f>IF('Übersicht 1.'!D290="","",'Übersicht 1.'!D290)</f>
        <v/>
      </c>
      <c r="C290" s="356"/>
      <c r="D290" s="358" t="str">
        <f>IF('Übersicht 1.'!E290="","",'Übersicht 1.'!E290)</f>
        <v/>
      </c>
      <c r="E290" s="366">
        <f>IF(AND('Seite 1'!$G$34&gt;1900,'Seite 1'!$G$34&lt;DATE(2016,12,1),B290&lt;&gt;"",D290&lt;&gt;""),130,IF(AND('Seite 1'!$G$34&gt;=DATE(2016,12,1),B290&lt;&gt;"",D290&lt;&gt;"",C290="",'Übersicht 1.'!F290&gt;=30),130,0))</f>
        <v>0</v>
      </c>
      <c r="F290" s="336"/>
    </row>
    <row r="291" spans="1:6" ht="15" x14ac:dyDescent="0.2">
      <c r="A291" s="335">
        <v>259</v>
      </c>
      <c r="B291" s="357" t="str">
        <f>IF('Übersicht 1.'!D291="","",'Übersicht 1.'!D291)</f>
        <v/>
      </c>
      <c r="C291" s="356"/>
      <c r="D291" s="358" t="str">
        <f>IF('Übersicht 1.'!E291="","",'Übersicht 1.'!E291)</f>
        <v/>
      </c>
      <c r="E291" s="366">
        <f>IF(AND('Seite 1'!$G$34&gt;1900,'Seite 1'!$G$34&lt;DATE(2016,12,1),B291&lt;&gt;"",D291&lt;&gt;""),130,IF(AND('Seite 1'!$G$34&gt;=DATE(2016,12,1),B291&lt;&gt;"",D291&lt;&gt;"",C291="",'Übersicht 1.'!F291&gt;=30),130,0))</f>
        <v>0</v>
      </c>
      <c r="F291" s="336"/>
    </row>
    <row r="292" spans="1:6" ht="15" x14ac:dyDescent="0.2">
      <c r="A292" s="335">
        <v>260</v>
      </c>
      <c r="B292" s="357" t="str">
        <f>IF('Übersicht 1.'!D292="","",'Übersicht 1.'!D292)</f>
        <v/>
      </c>
      <c r="C292" s="356"/>
      <c r="D292" s="358" t="str">
        <f>IF('Übersicht 1.'!E292="","",'Übersicht 1.'!E292)</f>
        <v/>
      </c>
      <c r="E292" s="366">
        <f>IF(AND('Seite 1'!$G$34&gt;1900,'Seite 1'!$G$34&lt;DATE(2016,12,1),B292&lt;&gt;"",D292&lt;&gt;""),130,IF(AND('Seite 1'!$G$34&gt;=DATE(2016,12,1),B292&lt;&gt;"",D292&lt;&gt;"",C292="",'Übersicht 1.'!F292&gt;=30),130,0))</f>
        <v>0</v>
      </c>
      <c r="F292" s="336"/>
    </row>
    <row r="293" spans="1:6" ht="15" x14ac:dyDescent="0.2">
      <c r="A293" s="335">
        <v>261</v>
      </c>
      <c r="B293" s="357" t="str">
        <f>IF('Übersicht 1.'!D293="","",'Übersicht 1.'!D293)</f>
        <v/>
      </c>
      <c r="C293" s="356"/>
      <c r="D293" s="358" t="str">
        <f>IF('Übersicht 1.'!E293="","",'Übersicht 1.'!E293)</f>
        <v/>
      </c>
      <c r="E293" s="366">
        <f>IF(AND('Seite 1'!$G$34&gt;1900,'Seite 1'!$G$34&lt;DATE(2016,12,1),B293&lt;&gt;"",D293&lt;&gt;""),130,IF(AND('Seite 1'!$G$34&gt;=DATE(2016,12,1),B293&lt;&gt;"",D293&lt;&gt;"",C293="",'Übersicht 1.'!F293&gt;=30),130,0))</f>
        <v>0</v>
      </c>
      <c r="F293" s="336"/>
    </row>
    <row r="294" spans="1:6" ht="15" x14ac:dyDescent="0.2">
      <c r="A294" s="335">
        <v>262</v>
      </c>
      <c r="B294" s="357" t="str">
        <f>IF('Übersicht 1.'!D294="","",'Übersicht 1.'!D294)</f>
        <v/>
      </c>
      <c r="C294" s="356"/>
      <c r="D294" s="358" t="str">
        <f>IF('Übersicht 1.'!E294="","",'Übersicht 1.'!E294)</f>
        <v/>
      </c>
      <c r="E294" s="366">
        <f>IF(AND('Seite 1'!$G$34&gt;1900,'Seite 1'!$G$34&lt;DATE(2016,12,1),B294&lt;&gt;"",D294&lt;&gt;""),130,IF(AND('Seite 1'!$G$34&gt;=DATE(2016,12,1),B294&lt;&gt;"",D294&lt;&gt;"",C294="",'Übersicht 1.'!F294&gt;=30),130,0))</f>
        <v>0</v>
      </c>
      <c r="F294" s="336"/>
    </row>
    <row r="295" spans="1:6" ht="15" x14ac:dyDescent="0.2">
      <c r="A295" s="335">
        <v>263</v>
      </c>
      <c r="B295" s="357" t="str">
        <f>IF('Übersicht 1.'!D295="","",'Übersicht 1.'!D295)</f>
        <v/>
      </c>
      <c r="C295" s="356"/>
      <c r="D295" s="358" t="str">
        <f>IF('Übersicht 1.'!E295="","",'Übersicht 1.'!E295)</f>
        <v/>
      </c>
      <c r="E295" s="366">
        <f>IF(AND('Seite 1'!$G$34&gt;1900,'Seite 1'!$G$34&lt;DATE(2016,12,1),B295&lt;&gt;"",D295&lt;&gt;""),130,IF(AND('Seite 1'!$G$34&gt;=DATE(2016,12,1),B295&lt;&gt;"",D295&lt;&gt;"",C295="",'Übersicht 1.'!F295&gt;=30),130,0))</f>
        <v>0</v>
      </c>
      <c r="F295" s="336"/>
    </row>
    <row r="296" spans="1:6" ht="15" x14ac:dyDescent="0.2">
      <c r="A296" s="335">
        <v>264</v>
      </c>
      <c r="B296" s="357" t="str">
        <f>IF('Übersicht 1.'!D296="","",'Übersicht 1.'!D296)</f>
        <v/>
      </c>
      <c r="C296" s="356"/>
      <c r="D296" s="358" t="str">
        <f>IF('Übersicht 1.'!E296="","",'Übersicht 1.'!E296)</f>
        <v/>
      </c>
      <c r="E296" s="366">
        <f>IF(AND('Seite 1'!$G$34&gt;1900,'Seite 1'!$G$34&lt;DATE(2016,12,1),B296&lt;&gt;"",D296&lt;&gt;""),130,IF(AND('Seite 1'!$G$34&gt;=DATE(2016,12,1),B296&lt;&gt;"",D296&lt;&gt;"",C296="",'Übersicht 1.'!F296&gt;=30),130,0))</f>
        <v>0</v>
      </c>
      <c r="F296" s="336"/>
    </row>
    <row r="297" spans="1:6" ht="15" x14ac:dyDescent="0.2">
      <c r="A297" s="335">
        <v>265</v>
      </c>
      <c r="B297" s="357" t="str">
        <f>IF('Übersicht 1.'!D297="","",'Übersicht 1.'!D297)</f>
        <v/>
      </c>
      <c r="C297" s="356"/>
      <c r="D297" s="358" t="str">
        <f>IF('Übersicht 1.'!E297="","",'Übersicht 1.'!E297)</f>
        <v/>
      </c>
      <c r="E297" s="366">
        <f>IF(AND('Seite 1'!$G$34&gt;1900,'Seite 1'!$G$34&lt;DATE(2016,12,1),B297&lt;&gt;"",D297&lt;&gt;""),130,IF(AND('Seite 1'!$G$34&gt;=DATE(2016,12,1),B297&lt;&gt;"",D297&lt;&gt;"",C297="",'Übersicht 1.'!F297&gt;=30),130,0))</f>
        <v>0</v>
      </c>
      <c r="F297" s="336"/>
    </row>
    <row r="298" spans="1:6" ht="15" x14ac:dyDescent="0.2">
      <c r="A298" s="335">
        <v>266</v>
      </c>
      <c r="B298" s="357" t="str">
        <f>IF('Übersicht 1.'!D298="","",'Übersicht 1.'!D298)</f>
        <v/>
      </c>
      <c r="C298" s="356"/>
      <c r="D298" s="358" t="str">
        <f>IF('Übersicht 1.'!E298="","",'Übersicht 1.'!E298)</f>
        <v/>
      </c>
      <c r="E298" s="366">
        <f>IF(AND('Seite 1'!$G$34&gt;1900,'Seite 1'!$G$34&lt;DATE(2016,12,1),B298&lt;&gt;"",D298&lt;&gt;""),130,IF(AND('Seite 1'!$G$34&gt;=DATE(2016,12,1),B298&lt;&gt;"",D298&lt;&gt;"",C298="",'Übersicht 1.'!F298&gt;=30),130,0))</f>
        <v>0</v>
      </c>
      <c r="F298" s="336"/>
    </row>
    <row r="299" spans="1:6" ht="15" x14ac:dyDescent="0.2">
      <c r="A299" s="335">
        <v>267</v>
      </c>
      <c r="B299" s="357" t="str">
        <f>IF('Übersicht 1.'!D299="","",'Übersicht 1.'!D299)</f>
        <v/>
      </c>
      <c r="C299" s="356"/>
      <c r="D299" s="358" t="str">
        <f>IF('Übersicht 1.'!E299="","",'Übersicht 1.'!E299)</f>
        <v/>
      </c>
      <c r="E299" s="366">
        <f>IF(AND('Seite 1'!$G$34&gt;1900,'Seite 1'!$G$34&lt;DATE(2016,12,1),B299&lt;&gt;"",D299&lt;&gt;""),130,IF(AND('Seite 1'!$G$34&gt;=DATE(2016,12,1),B299&lt;&gt;"",D299&lt;&gt;"",C299="",'Übersicht 1.'!F299&gt;=30),130,0))</f>
        <v>0</v>
      </c>
      <c r="F299" s="336"/>
    </row>
    <row r="300" spans="1:6" ht="15" x14ac:dyDescent="0.2">
      <c r="A300" s="335">
        <v>268</v>
      </c>
      <c r="B300" s="357" t="str">
        <f>IF('Übersicht 1.'!D300="","",'Übersicht 1.'!D300)</f>
        <v/>
      </c>
      <c r="C300" s="356"/>
      <c r="D300" s="358" t="str">
        <f>IF('Übersicht 1.'!E300="","",'Übersicht 1.'!E300)</f>
        <v/>
      </c>
      <c r="E300" s="366">
        <f>IF(AND('Seite 1'!$G$34&gt;1900,'Seite 1'!$G$34&lt;DATE(2016,12,1),B300&lt;&gt;"",D300&lt;&gt;""),130,IF(AND('Seite 1'!$G$34&gt;=DATE(2016,12,1),B300&lt;&gt;"",D300&lt;&gt;"",C300="",'Übersicht 1.'!F300&gt;=30),130,0))</f>
        <v>0</v>
      </c>
      <c r="F300" s="336"/>
    </row>
    <row r="301" spans="1:6" ht="15" x14ac:dyDescent="0.2">
      <c r="A301" s="335">
        <v>269</v>
      </c>
      <c r="B301" s="357" t="str">
        <f>IF('Übersicht 1.'!D301="","",'Übersicht 1.'!D301)</f>
        <v/>
      </c>
      <c r="C301" s="356"/>
      <c r="D301" s="358" t="str">
        <f>IF('Übersicht 1.'!E301="","",'Übersicht 1.'!E301)</f>
        <v/>
      </c>
      <c r="E301" s="366">
        <f>IF(AND('Seite 1'!$G$34&gt;1900,'Seite 1'!$G$34&lt;DATE(2016,12,1),B301&lt;&gt;"",D301&lt;&gt;""),130,IF(AND('Seite 1'!$G$34&gt;=DATE(2016,12,1),B301&lt;&gt;"",D301&lt;&gt;"",C301="",'Übersicht 1.'!F301&gt;=30),130,0))</f>
        <v>0</v>
      </c>
      <c r="F301" s="336"/>
    </row>
    <row r="302" spans="1:6" ht="15" x14ac:dyDescent="0.2">
      <c r="A302" s="335">
        <v>270</v>
      </c>
      <c r="B302" s="357" t="str">
        <f>IF('Übersicht 1.'!D302="","",'Übersicht 1.'!D302)</f>
        <v/>
      </c>
      <c r="C302" s="356"/>
      <c r="D302" s="358" t="str">
        <f>IF('Übersicht 1.'!E302="","",'Übersicht 1.'!E302)</f>
        <v/>
      </c>
      <c r="E302" s="366">
        <f>IF(AND('Seite 1'!$G$34&gt;1900,'Seite 1'!$G$34&lt;DATE(2016,12,1),B302&lt;&gt;"",D302&lt;&gt;""),130,IF(AND('Seite 1'!$G$34&gt;=DATE(2016,12,1),B302&lt;&gt;"",D302&lt;&gt;"",C302="",'Übersicht 1.'!F302&gt;=30),130,0))</f>
        <v>0</v>
      </c>
      <c r="F302" s="336"/>
    </row>
    <row r="303" spans="1:6" ht="15" x14ac:dyDescent="0.2">
      <c r="A303" s="335">
        <v>271</v>
      </c>
      <c r="B303" s="357" t="str">
        <f>IF('Übersicht 1.'!D303="","",'Übersicht 1.'!D303)</f>
        <v/>
      </c>
      <c r="C303" s="356"/>
      <c r="D303" s="358" t="str">
        <f>IF('Übersicht 1.'!E303="","",'Übersicht 1.'!E303)</f>
        <v/>
      </c>
      <c r="E303" s="366">
        <f>IF(AND('Seite 1'!$G$34&gt;1900,'Seite 1'!$G$34&lt;DATE(2016,12,1),B303&lt;&gt;"",D303&lt;&gt;""),130,IF(AND('Seite 1'!$G$34&gt;=DATE(2016,12,1),B303&lt;&gt;"",D303&lt;&gt;"",C303="",'Übersicht 1.'!F303&gt;=30),130,0))</f>
        <v>0</v>
      </c>
      <c r="F303" s="336"/>
    </row>
    <row r="304" spans="1:6" ht="15" x14ac:dyDescent="0.2">
      <c r="A304" s="335">
        <v>272</v>
      </c>
      <c r="B304" s="357" t="str">
        <f>IF('Übersicht 1.'!D304="","",'Übersicht 1.'!D304)</f>
        <v/>
      </c>
      <c r="C304" s="356"/>
      <c r="D304" s="358" t="str">
        <f>IF('Übersicht 1.'!E304="","",'Übersicht 1.'!E304)</f>
        <v/>
      </c>
      <c r="E304" s="366">
        <f>IF(AND('Seite 1'!$G$34&gt;1900,'Seite 1'!$G$34&lt;DATE(2016,12,1),B304&lt;&gt;"",D304&lt;&gt;""),130,IF(AND('Seite 1'!$G$34&gt;=DATE(2016,12,1),B304&lt;&gt;"",D304&lt;&gt;"",C304="",'Übersicht 1.'!F304&gt;=30),130,0))</f>
        <v>0</v>
      </c>
      <c r="F304" s="336"/>
    </row>
    <row r="305" spans="1:6" ht="15" x14ac:dyDescent="0.2">
      <c r="A305" s="335">
        <v>273</v>
      </c>
      <c r="B305" s="357" t="str">
        <f>IF('Übersicht 1.'!D305="","",'Übersicht 1.'!D305)</f>
        <v/>
      </c>
      <c r="C305" s="356"/>
      <c r="D305" s="358" t="str">
        <f>IF('Übersicht 1.'!E305="","",'Übersicht 1.'!E305)</f>
        <v/>
      </c>
      <c r="E305" s="366">
        <f>IF(AND('Seite 1'!$G$34&gt;1900,'Seite 1'!$G$34&lt;DATE(2016,12,1),B305&lt;&gt;"",D305&lt;&gt;""),130,IF(AND('Seite 1'!$G$34&gt;=DATE(2016,12,1),B305&lt;&gt;"",D305&lt;&gt;"",C305="",'Übersicht 1.'!F305&gt;=30),130,0))</f>
        <v>0</v>
      </c>
      <c r="F305" s="336"/>
    </row>
    <row r="306" spans="1:6" ht="15" x14ac:dyDescent="0.2">
      <c r="A306" s="335">
        <v>274</v>
      </c>
      <c r="B306" s="357" t="str">
        <f>IF('Übersicht 1.'!D306="","",'Übersicht 1.'!D306)</f>
        <v/>
      </c>
      <c r="C306" s="356"/>
      <c r="D306" s="358" t="str">
        <f>IF('Übersicht 1.'!E306="","",'Übersicht 1.'!E306)</f>
        <v/>
      </c>
      <c r="E306" s="366">
        <f>IF(AND('Seite 1'!$G$34&gt;1900,'Seite 1'!$G$34&lt;DATE(2016,12,1),B306&lt;&gt;"",D306&lt;&gt;""),130,IF(AND('Seite 1'!$G$34&gt;=DATE(2016,12,1),B306&lt;&gt;"",D306&lt;&gt;"",C306="",'Übersicht 1.'!F306&gt;=30),130,0))</f>
        <v>0</v>
      </c>
      <c r="F306" s="336"/>
    </row>
    <row r="307" spans="1:6" ht="15" x14ac:dyDescent="0.2">
      <c r="A307" s="335">
        <v>275</v>
      </c>
      <c r="B307" s="357" t="str">
        <f>IF('Übersicht 1.'!D307="","",'Übersicht 1.'!D307)</f>
        <v/>
      </c>
      <c r="C307" s="356"/>
      <c r="D307" s="358" t="str">
        <f>IF('Übersicht 1.'!E307="","",'Übersicht 1.'!E307)</f>
        <v/>
      </c>
      <c r="E307" s="366">
        <f>IF(AND('Seite 1'!$G$34&gt;1900,'Seite 1'!$G$34&lt;DATE(2016,12,1),B307&lt;&gt;"",D307&lt;&gt;""),130,IF(AND('Seite 1'!$G$34&gt;=DATE(2016,12,1),B307&lt;&gt;"",D307&lt;&gt;"",C307="",'Übersicht 1.'!F307&gt;=30),130,0))</f>
        <v>0</v>
      </c>
      <c r="F307" s="336"/>
    </row>
    <row r="308" spans="1:6" ht="15" x14ac:dyDescent="0.2">
      <c r="A308" s="335">
        <v>276</v>
      </c>
      <c r="B308" s="357" t="str">
        <f>IF('Übersicht 1.'!D308="","",'Übersicht 1.'!D308)</f>
        <v/>
      </c>
      <c r="C308" s="356"/>
      <c r="D308" s="358" t="str">
        <f>IF('Übersicht 1.'!E308="","",'Übersicht 1.'!E308)</f>
        <v/>
      </c>
      <c r="E308" s="366">
        <f>IF(AND('Seite 1'!$G$34&gt;1900,'Seite 1'!$G$34&lt;DATE(2016,12,1),B308&lt;&gt;"",D308&lt;&gt;""),130,IF(AND('Seite 1'!$G$34&gt;=DATE(2016,12,1),B308&lt;&gt;"",D308&lt;&gt;"",C308="",'Übersicht 1.'!F308&gt;=30),130,0))</f>
        <v>0</v>
      </c>
      <c r="F308" s="336"/>
    </row>
    <row r="309" spans="1:6" ht="15" x14ac:dyDescent="0.2">
      <c r="A309" s="335">
        <v>277</v>
      </c>
      <c r="B309" s="357" t="str">
        <f>IF('Übersicht 1.'!D309="","",'Übersicht 1.'!D309)</f>
        <v/>
      </c>
      <c r="C309" s="356"/>
      <c r="D309" s="358" t="str">
        <f>IF('Übersicht 1.'!E309="","",'Übersicht 1.'!E309)</f>
        <v/>
      </c>
      <c r="E309" s="366">
        <f>IF(AND('Seite 1'!$G$34&gt;1900,'Seite 1'!$G$34&lt;DATE(2016,12,1),B309&lt;&gt;"",D309&lt;&gt;""),130,IF(AND('Seite 1'!$G$34&gt;=DATE(2016,12,1),B309&lt;&gt;"",D309&lt;&gt;"",C309="",'Übersicht 1.'!F309&gt;=30),130,0))</f>
        <v>0</v>
      </c>
      <c r="F309" s="336"/>
    </row>
    <row r="310" spans="1:6" ht="15" x14ac:dyDescent="0.2">
      <c r="A310" s="335">
        <v>278</v>
      </c>
      <c r="B310" s="357" t="str">
        <f>IF('Übersicht 1.'!D310="","",'Übersicht 1.'!D310)</f>
        <v/>
      </c>
      <c r="C310" s="356"/>
      <c r="D310" s="358" t="str">
        <f>IF('Übersicht 1.'!E310="","",'Übersicht 1.'!E310)</f>
        <v/>
      </c>
      <c r="E310" s="366">
        <f>IF(AND('Seite 1'!$G$34&gt;1900,'Seite 1'!$G$34&lt;DATE(2016,12,1),B310&lt;&gt;"",D310&lt;&gt;""),130,IF(AND('Seite 1'!$G$34&gt;=DATE(2016,12,1),B310&lt;&gt;"",D310&lt;&gt;"",C310="",'Übersicht 1.'!F310&gt;=30),130,0))</f>
        <v>0</v>
      </c>
      <c r="F310" s="336"/>
    </row>
    <row r="311" spans="1:6" ht="15" x14ac:dyDescent="0.2">
      <c r="A311" s="335">
        <v>279</v>
      </c>
      <c r="B311" s="357" t="str">
        <f>IF('Übersicht 1.'!D311="","",'Übersicht 1.'!D311)</f>
        <v/>
      </c>
      <c r="C311" s="356"/>
      <c r="D311" s="358" t="str">
        <f>IF('Übersicht 1.'!E311="","",'Übersicht 1.'!E311)</f>
        <v/>
      </c>
      <c r="E311" s="366">
        <f>IF(AND('Seite 1'!$G$34&gt;1900,'Seite 1'!$G$34&lt;DATE(2016,12,1),B311&lt;&gt;"",D311&lt;&gt;""),130,IF(AND('Seite 1'!$G$34&gt;=DATE(2016,12,1),B311&lt;&gt;"",D311&lt;&gt;"",C311="",'Übersicht 1.'!F311&gt;=30),130,0))</f>
        <v>0</v>
      </c>
      <c r="F311" s="336"/>
    </row>
    <row r="312" spans="1:6" ht="15" x14ac:dyDescent="0.2">
      <c r="A312" s="335">
        <v>280</v>
      </c>
      <c r="B312" s="357" t="str">
        <f>IF('Übersicht 1.'!D312="","",'Übersicht 1.'!D312)</f>
        <v/>
      </c>
      <c r="C312" s="356"/>
      <c r="D312" s="358" t="str">
        <f>IF('Übersicht 1.'!E312="","",'Übersicht 1.'!E312)</f>
        <v/>
      </c>
      <c r="E312" s="366">
        <f>IF(AND('Seite 1'!$G$34&gt;1900,'Seite 1'!$G$34&lt;DATE(2016,12,1),B312&lt;&gt;"",D312&lt;&gt;""),130,IF(AND('Seite 1'!$G$34&gt;=DATE(2016,12,1),B312&lt;&gt;"",D312&lt;&gt;"",C312="",'Übersicht 1.'!F312&gt;=30),130,0))</f>
        <v>0</v>
      </c>
      <c r="F312" s="336"/>
    </row>
    <row r="313" spans="1:6" ht="15" x14ac:dyDescent="0.2">
      <c r="A313" s="335">
        <v>281</v>
      </c>
      <c r="B313" s="357" t="str">
        <f>IF('Übersicht 1.'!D313="","",'Übersicht 1.'!D313)</f>
        <v/>
      </c>
      <c r="C313" s="356"/>
      <c r="D313" s="358" t="str">
        <f>IF('Übersicht 1.'!E313="","",'Übersicht 1.'!E313)</f>
        <v/>
      </c>
      <c r="E313" s="366">
        <f>IF(AND('Seite 1'!$G$34&gt;1900,'Seite 1'!$G$34&lt;DATE(2016,12,1),B313&lt;&gt;"",D313&lt;&gt;""),130,IF(AND('Seite 1'!$G$34&gt;=DATE(2016,12,1),B313&lt;&gt;"",D313&lt;&gt;"",C313="",'Übersicht 1.'!F313&gt;=30),130,0))</f>
        <v>0</v>
      </c>
      <c r="F313" s="336"/>
    </row>
    <row r="314" spans="1:6" ht="15" x14ac:dyDescent="0.2">
      <c r="A314" s="335">
        <v>282</v>
      </c>
      <c r="B314" s="357" t="str">
        <f>IF('Übersicht 1.'!D314="","",'Übersicht 1.'!D314)</f>
        <v/>
      </c>
      <c r="C314" s="356"/>
      <c r="D314" s="358" t="str">
        <f>IF('Übersicht 1.'!E314="","",'Übersicht 1.'!E314)</f>
        <v/>
      </c>
      <c r="E314" s="366">
        <f>IF(AND('Seite 1'!$G$34&gt;1900,'Seite 1'!$G$34&lt;DATE(2016,12,1),B314&lt;&gt;"",D314&lt;&gt;""),130,IF(AND('Seite 1'!$G$34&gt;=DATE(2016,12,1),B314&lt;&gt;"",D314&lt;&gt;"",C314="",'Übersicht 1.'!F314&gt;=30),130,0))</f>
        <v>0</v>
      </c>
      <c r="F314" s="336"/>
    </row>
    <row r="315" spans="1:6" ht="15" x14ac:dyDescent="0.2">
      <c r="A315" s="335">
        <v>283</v>
      </c>
      <c r="B315" s="357" t="str">
        <f>IF('Übersicht 1.'!D315="","",'Übersicht 1.'!D315)</f>
        <v/>
      </c>
      <c r="C315" s="356"/>
      <c r="D315" s="358" t="str">
        <f>IF('Übersicht 1.'!E315="","",'Übersicht 1.'!E315)</f>
        <v/>
      </c>
      <c r="E315" s="366">
        <f>IF(AND('Seite 1'!$G$34&gt;1900,'Seite 1'!$G$34&lt;DATE(2016,12,1),B315&lt;&gt;"",D315&lt;&gt;""),130,IF(AND('Seite 1'!$G$34&gt;=DATE(2016,12,1),B315&lt;&gt;"",D315&lt;&gt;"",C315="",'Übersicht 1.'!F315&gt;=30),130,0))</f>
        <v>0</v>
      </c>
      <c r="F315" s="336"/>
    </row>
    <row r="316" spans="1:6" ht="15" x14ac:dyDescent="0.2">
      <c r="A316" s="335">
        <v>284</v>
      </c>
      <c r="B316" s="357" t="str">
        <f>IF('Übersicht 1.'!D316="","",'Übersicht 1.'!D316)</f>
        <v/>
      </c>
      <c r="C316" s="356"/>
      <c r="D316" s="358" t="str">
        <f>IF('Übersicht 1.'!E316="","",'Übersicht 1.'!E316)</f>
        <v/>
      </c>
      <c r="E316" s="366">
        <f>IF(AND('Seite 1'!$G$34&gt;1900,'Seite 1'!$G$34&lt;DATE(2016,12,1),B316&lt;&gt;"",D316&lt;&gt;""),130,IF(AND('Seite 1'!$G$34&gt;=DATE(2016,12,1),B316&lt;&gt;"",D316&lt;&gt;"",C316="",'Übersicht 1.'!F316&gt;=30),130,0))</f>
        <v>0</v>
      </c>
      <c r="F316" s="336"/>
    </row>
    <row r="317" spans="1:6" ht="15" x14ac:dyDescent="0.2">
      <c r="A317" s="335">
        <v>285</v>
      </c>
      <c r="B317" s="357" t="str">
        <f>IF('Übersicht 1.'!D317="","",'Übersicht 1.'!D317)</f>
        <v/>
      </c>
      <c r="C317" s="356"/>
      <c r="D317" s="358" t="str">
        <f>IF('Übersicht 1.'!E317="","",'Übersicht 1.'!E317)</f>
        <v/>
      </c>
      <c r="E317" s="366">
        <f>IF(AND('Seite 1'!$G$34&gt;1900,'Seite 1'!$G$34&lt;DATE(2016,12,1),B317&lt;&gt;"",D317&lt;&gt;""),130,IF(AND('Seite 1'!$G$34&gt;=DATE(2016,12,1),B317&lt;&gt;"",D317&lt;&gt;"",C317="",'Übersicht 1.'!F317&gt;=30),130,0))</f>
        <v>0</v>
      </c>
      <c r="F317" s="336"/>
    </row>
    <row r="318" spans="1:6" ht="15" x14ac:dyDescent="0.2">
      <c r="A318" s="335">
        <v>286</v>
      </c>
      <c r="B318" s="357" t="str">
        <f>IF('Übersicht 1.'!D318="","",'Übersicht 1.'!D318)</f>
        <v/>
      </c>
      <c r="C318" s="356"/>
      <c r="D318" s="358" t="str">
        <f>IF('Übersicht 1.'!E318="","",'Übersicht 1.'!E318)</f>
        <v/>
      </c>
      <c r="E318" s="366">
        <f>IF(AND('Seite 1'!$G$34&gt;1900,'Seite 1'!$G$34&lt;DATE(2016,12,1),B318&lt;&gt;"",D318&lt;&gt;""),130,IF(AND('Seite 1'!$G$34&gt;=DATE(2016,12,1),B318&lt;&gt;"",D318&lt;&gt;"",C318="",'Übersicht 1.'!F318&gt;=30),130,0))</f>
        <v>0</v>
      </c>
      <c r="F318" s="336"/>
    </row>
    <row r="319" spans="1:6" ht="15" x14ac:dyDescent="0.2">
      <c r="A319" s="335">
        <v>287</v>
      </c>
      <c r="B319" s="357" t="str">
        <f>IF('Übersicht 1.'!D319="","",'Übersicht 1.'!D319)</f>
        <v/>
      </c>
      <c r="C319" s="356"/>
      <c r="D319" s="358" t="str">
        <f>IF('Übersicht 1.'!E319="","",'Übersicht 1.'!E319)</f>
        <v/>
      </c>
      <c r="E319" s="366">
        <f>IF(AND('Seite 1'!$G$34&gt;1900,'Seite 1'!$G$34&lt;DATE(2016,12,1),B319&lt;&gt;"",D319&lt;&gt;""),130,IF(AND('Seite 1'!$G$34&gt;=DATE(2016,12,1),B319&lt;&gt;"",D319&lt;&gt;"",C319="",'Übersicht 1.'!F319&gt;=30),130,0))</f>
        <v>0</v>
      </c>
      <c r="F319" s="336"/>
    </row>
    <row r="320" spans="1:6" ht="15" x14ac:dyDescent="0.2">
      <c r="A320" s="335">
        <v>288</v>
      </c>
      <c r="B320" s="357" t="str">
        <f>IF('Übersicht 1.'!D320="","",'Übersicht 1.'!D320)</f>
        <v/>
      </c>
      <c r="C320" s="356"/>
      <c r="D320" s="358" t="str">
        <f>IF('Übersicht 1.'!E320="","",'Übersicht 1.'!E320)</f>
        <v/>
      </c>
      <c r="E320" s="366">
        <f>IF(AND('Seite 1'!$G$34&gt;1900,'Seite 1'!$G$34&lt;DATE(2016,12,1),B320&lt;&gt;"",D320&lt;&gt;""),130,IF(AND('Seite 1'!$G$34&gt;=DATE(2016,12,1),B320&lt;&gt;"",D320&lt;&gt;"",C320="",'Übersicht 1.'!F320&gt;=30),130,0))</f>
        <v>0</v>
      </c>
      <c r="F320" s="336"/>
    </row>
    <row r="321" spans="1:6" ht="15" x14ac:dyDescent="0.2">
      <c r="A321" s="335">
        <v>289</v>
      </c>
      <c r="B321" s="357" t="str">
        <f>IF('Übersicht 1.'!D321="","",'Übersicht 1.'!D321)</f>
        <v/>
      </c>
      <c r="C321" s="356"/>
      <c r="D321" s="358" t="str">
        <f>IF('Übersicht 1.'!E321="","",'Übersicht 1.'!E321)</f>
        <v/>
      </c>
      <c r="E321" s="366">
        <f>IF(AND('Seite 1'!$G$34&gt;1900,'Seite 1'!$G$34&lt;DATE(2016,12,1),B321&lt;&gt;"",D321&lt;&gt;""),130,IF(AND('Seite 1'!$G$34&gt;=DATE(2016,12,1),B321&lt;&gt;"",D321&lt;&gt;"",C321="",'Übersicht 1.'!F321&gt;=30),130,0))</f>
        <v>0</v>
      </c>
      <c r="F321" s="336"/>
    </row>
    <row r="322" spans="1:6" ht="15" x14ac:dyDescent="0.2">
      <c r="A322" s="335">
        <v>290</v>
      </c>
      <c r="B322" s="357" t="str">
        <f>IF('Übersicht 1.'!D322="","",'Übersicht 1.'!D322)</f>
        <v/>
      </c>
      <c r="C322" s="356"/>
      <c r="D322" s="358" t="str">
        <f>IF('Übersicht 1.'!E322="","",'Übersicht 1.'!E322)</f>
        <v/>
      </c>
      <c r="E322" s="366">
        <f>IF(AND('Seite 1'!$G$34&gt;1900,'Seite 1'!$G$34&lt;DATE(2016,12,1),B322&lt;&gt;"",D322&lt;&gt;""),130,IF(AND('Seite 1'!$G$34&gt;=DATE(2016,12,1),B322&lt;&gt;"",D322&lt;&gt;"",C322="",'Übersicht 1.'!F322&gt;=30),130,0))</f>
        <v>0</v>
      </c>
      <c r="F322" s="336"/>
    </row>
    <row r="323" spans="1:6" ht="15" x14ac:dyDescent="0.2">
      <c r="A323" s="335">
        <v>291</v>
      </c>
      <c r="B323" s="357" t="str">
        <f>IF('Übersicht 1.'!D323="","",'Übersicht 1.'!D323)</f>
        <v/>
      </c>
      <c r="C323" s="356"/>
      <c r="D323" s="358" t="str">
        <f>IF('Übersicht 1.'!E323="","",'Übersicht 1.'!E323)</f>
        <v/>
      </c>
      <c r="E323" s="366">
        <f>IF(AND('Seite 1'!$G$34&gt;1900,'Seite 1'!$G$34&lt;DATE(2016,12,1),B323&lt;&gt;"",D323&lt;&gt;""),130,IF(AND('Seite 1'!$G$34&gt;=DATE(2016,12,1),B323&lt;&gt;"",D323&lt;&gt;"",C323="",'Übersicht 1.'!F323&gt;=30),130,0))</f>
        <v>0</v>
      </c>
      <c r="F323" s="336"/>
    </row>
    <row r="324" spans="1:6" ht="15" x14ac:dyDescent="0.2">
      <c r="A324" s="335">
        <v>292</v>
      </c>
      <c r="B324" s="357" t="str">
        <f>IF('Übersicht 1.'!D324="","",'Übersicht 1.'!D324)</f>
        <v/>
      </c>
      <c r="C324" s="356"/>
      <c r="D324" s="358" t="str">
        <f>IF('Übersicht 1.'!E324="","",'Übersicht 1.'!E324)</f>
        <v/>
      </c>
      <c r="E324" s="366">
        <f>IF(AND('Seite 1'!$G$34&gt;1900,'Seite 1'!$G$34&lt;DATE(2016,12,1),B324&lt;&gt;"",D324&lt;&gt;""),130,IF(AND('Seite 1'!$G$34&gt;=DATE(2016,12,1),B324&lt;&gt;"",D324&lt;&gt;"",C324="",'Übersicht 1.'!F324&gt;=30),130,0))</f>
        <v>0</v>
      </c>
      <c r="F324" s="336"/>
    </row>
    <row r="325" spans="1:6" ht="15" x14ac:dyDescent="0.2">
      <c r="A325" s="335">
        <v>293</v>
      </c>
      <c r="B325" s="357" t="str">
        <f>IF('Übersicht 1.'!D325="","",'Übersicht 1.'!D325)</f>
        <v/>
      </c>
      <c r="C325" s="356"/>
      <c r="D325" s="358" t="str">
        <f>IF('Übersicht 1.'!E325="","",'Übersicht 1.'!E325)</f>
        <v/>
      </c>
      <c r="E325" s="366">
        <f>IF(AND('Seite 1'!$G$34&gt;1900,'Seite 1'!$G$34&lt;DATE(2016,12,1),B325&lt;&gt;"",D325&lt;&gt;""),130,IF(AND('Seite 1'!$G$34&gt;=DATE(2016,12,1),B325&lt;&gt;"",D325&lt;&gt;"",C325="",'Übersicht 1.'!F325&gt;=30),130,0))</f>
        <v>0</v>
      </c>
      <c r="F325" s="336"/>
    </row>
    <row r="326" spans="1:6" ht="15" x14ac:dyDescent="0.2">
      <c r="A326" s="335">
        <v>294</v>
      </c>
      <c r="B326" s="357" t="str">
        <f>IF('Übersicht 1.'!D326="","",'Übersicht 1.'!D326)</f>
        <v/>
      </c>
      <c r="C326" s="356"/>
      <c r="D326" s="358" t="str">
        <f>IF('Übersicht 1.'!E326="","",'Übersicht 1.'!E326)</f>
        <v/>
      </c>
      <c r="E326" s="366">
        <f>IF(AND('Seite 1'!$G$34&gt;1900,'Seite 1'!$G$34&lt;DATE(2016,12,1),B326&lt;&gt;"",D326&lt;&gt;""),130,IF(AND('Seite 1'!$G$34&gt;=DATE(2016,12,1),B326&lt;&gt;"",D326&lt;&gt;"",C326="",'Übersicht 1.'!F326&gt;=30),130,0))</f>
        <v>0</v>
      </c>
      <c r="F326" s="336"/>
    </row>
    <row r="327" spans="1:6" ht="15" x14ac:dyDescent="0.2">
      <c r="A327" s="335">
        <v>295</v>
      </c>
      <c r="B327" s="357" t="str">
        <f>IF('Übersicht 1.'!D327="","",'Übersicht 1.'!D327)</f>
        <v/>
      </c>
      <c r="C327" s="356"/>
      <c r="D327" s="358" t="str">
        <f>IF('Übersicht 1.'!E327="","",'Übersicht 1.'!E327)</f>
        <v/>
      </c>
      <c r="E327" s="366">
        <f>IF(AND('Seite 1'!$G$34&gt;1900,'Seite 1'!$G$34&lt;DATE(2016,12,1),B327&lt;&gt;"",D327&lt;&gt;""),130,IF(AND('Seite 1'!$G$34&gt;=DATE(2016,12,1),B327&lt;&gt;"",D327&lt;&gt;"",C327="",'Übersicht 1.'!F327&gt;=30),130,0))</f>
        <v>0</v>
      </c>
      <c r="F327" s="336"/>
    </row>
    <row r="328" spans="1:6" ht="15" x14ac:dyDescent="0.2">
      <c r="A328" s="335">
        <v>296</v>
      </c>
      <c r="B328" s="357" t="str">
        <f>IF('Übersicht 1.'!D328="","",'Übersicht 1.'!D328)</f>
        <v/>
      </c>
      <c r="C328" s="356"/>
      <c r="D328" s="358" t="str">
        <f>IF('Übersicht 1.'!E328="","",'Übersicht 1.'!E328)</f>
        <v/>
      </c>
      <c r="E328" s="366">
        <f>IF(AND('Seite 1'!$G$34&gt;1900,'Seite 1'!$G$34&lt;DATE(2016,12,1),B328&lt;&gt;"",D328&lt;&gt;""),130,IF(AND('Seite 1'!$G$34&gt;=DATE(2016,12,1),B328&lt;&gt;"",D328&lt;&gt;"",C328="",'Übersicht 1.'!F328&gt;=30),130,0))</f>
        <v>0</v>
      </c>
      <c r="F328" s="336"/>
    </row>
    <row r="329" spans="1:6" ht="15" x14ac:dyDescent="0.2">
      <c r="A329" s="335">
        <v>297</v>
      </c>
      <c r="B329" s="357" t="str">
        <f>IF('Übersicht 1.'!D329="","",'Übersicht 1.'!D329)</f>
        <v/>
      </c>
      <c r="C329" s="356"/>
      <c r="D329" s="358" t="str">
        <f>IF('Übersicht 1.'!E329="","",'Übersicht 1.'!E329)</f>
        <v/>
      </c>
      <c r="E329" s="366">
        <f>IF(AND('Seite 1'!$G$34&gt;1900,'Seite 1'!$G$34&lt;DATE(2016,12,1),B329&lt;&gt;"",D329&lt;&gt;""),130,IF(AND('Seite 1'!$G$34&gt;=DATE(2016,12,1),B329&lt;&gt;"",D329&lt;&gt;"",C329="",'Übersicht 1.'!F329&gt;=30),130,0))</f>
        <v>0</v>
      </c>
      <c r="F329" s="336"/>
    </row>
    <row r="330" spans="1:6" ht="15" x14ac:dyDescent="0.2">
      <c r="A330" s="335">
        <v>298</v>
      </c>
      <c r="B330" s="357" t="str">
        <f>IF('Übersicht 1.'!D330="","",'Übersicht 1.'!D330)</f>
        <v/>
      </c>
      <c r="C330" s="356"/>
      <c r="D330" s="358" t="str">
        <f>IF('Übersicht 1.'!E330="","",'Übersicht 1.'!E330)</f>
        <v/>
      </c>
      <c r="E330" s="366">
        <f>IF(AND('Seite 1'!$G$34&gt;1900,'Seite 1'!$G$34&lt;DATE(2016,12,1),B330&lt;&gt;"",D330&lt;&gt;""),130,IF(AND('Seite 1'!$G$34&gt;=DATE(2016,12,1),B330&lt;&gt;"",D330&lt;&gt;"",C330="",'Übersicht 1.'!F330&gt;=30),130,0))</f>
        <v>0</v>
      </c>
      <c r="F330" s="336"/>
    </row>
    <row r="331" spans="1:6" ht="15" x14ac:dyDescent="0.2">
      <c r="A331" s="335">
        <v>299</v>
      </c>
      <c r="B331" s="357" t="str">
        <f>IF('Übersicht 1.'!D331="","",'Übersicht 1.'!D331)</f>
        <v/>
      </c>
      <c r="C331" s="356"/>
      <c r="D331" s="358" t="str">
        <f>IF('Übersicht 1.'!E331="","",'Übersicht 1.'!E331)</f>
        <v/>
      </c>
      <c r="E331" s="366">
        <f>IF(AND('Seite 1'!$G$34&gt;1900,'Seite 1'!$G$34&lt;DATE(2016,12,1),B331&lt;&gt;"",D331&lt;&gt;""),130,IF(AND('Seite 1'!$G$34&gt;=DATE(2016,12,1),B331&lt;&gt;"",D331&lt;&gt;"",C331="",'Übersicht 1.'!F331&gt;=30),130,0))</f>
        <v>0</v>
      </c>
      <c r="F331" s="336"/>
    </row>
    <row r="332" spans="1:6" ht="15" x14ac:dyDescent="0.2">
      <c r="A332" s="335">
        <v>300</v>
      </c>
      <c r="B332" s="357" t="str">
        <f>IF('Übersicht 1.'!D332="","",'Übersicht 1.'!D332)</f>
        <v/>
      </c>
      <c r="C332" s="356"/>
      <c r="D332" s="358" t="str">
        <f>IF('Übersicht 1.'!E332="","",'Übersicht 1.'!E332)</f>
        <v/>
      </c>
      <c r="E332" s="366">
        <f>IF(AND('Seite 1'!$G$34&gt;1900,'Seite 1'!$G$34&lt;DATE(2016,12,1),B332&lt;&gt;"",D332&lt;&gt;""),130,IF(AND('Seite 1'!$G$34&gt;=DATE(2016,12,1),B332&lt;&gt;"",D332&lt;&gt;"",C332="",'Übersicht 1.'!F332&gt;=30),130,0))</f>
        <v>0</v>
      </c>
      <c r="F332" s="336"/>
    </row>
    <row r="333" spans="1:6" ht="15" x14ac:dyDescent="0.2">
      <c r="A333" s="335">
        <v>301</v>
      </c>
      <c r="B333" s="357" t="str">
        <f>IF('Übersicht 1.'!D333="","",'Übersicht 1.'!D333)</f>
        <v/>
      </c>
      <c r="C333" s="356"/>
      <c r="D333" s="358" t="str">
        <f>IF('Übersicht 1.'!E333="","",'Übersicht 1.'!E333)</f>
        <v/>
      </c>
      <c r="E333" s="366">
        <f>IF(AND('Seite 1'!$G$34&gt;1900,'Seite 1'!$G$34&lt;DATE(2016,12,1),B333&lt;&gt;"",D333&lt;&gt;""),130,IF(AND('Seite 1'!$G$34&gt;=DATE(2016,12,1),B333&lt;&gt;"",D333&lt;&gt;"",C333="",'Übersicht 1.'!F333&gt;=30),130,0))</f>
        <v>0</v>
      </c>
      <c r="F333" s="336"/>
    </row>
    <row r="334" spans="1:6" ht="15" x14ac:dyDescent="0.2">
      <c r="A334" s="335">
        <v>302</v>
      </c>
      <c r="B334" s="357" t="str">
        <f>IF('Übersicht 1.'!D334="","",'Übersicht 1.'!D334)</f>
        <v/>
      </c>
      <c r="C334" s="356"/>
      <c r="D334" s="358" t="str">
        <f>IF('Übersicht 1.'!E334="","",'Übersicht 1.'!E334)</f>
        <v/>
      </c>
      <c r="E334" s="366">
        <f>IF(AND('Seite 1'!$G$34&gt;1900,'Seite 1'!$G$34&lt;DATE(2016,12,1),B334&lt;&gt;"",D334&lt;&gt;""),130,IF(AND('Seite 1'!$G$34&gt;=DATE(2016,12,1),B334&lt;&gt;"",D334&lt;&gt;"",C334="",'Übersicht 1.'!F334&gt;=30),130,0))</f>
        <v>0</v>
      </c>
      <c r="F334" s="336"/>
    </row>
    <row r="335" spans="1:6" ht="15" x14ac:dyDescent="0.2">
      <c r="A335" s="335">
        <v>303</v>
      </c>
      <c r="B335" s="357" t="str">
        <f>IF('Übersicht 1.'!D335="","",'Übersicht 1.'!D335)</f>
        <v/>
      </c>
      <c r="C335" s="356"/>
      <c r="D335" s="358" t="str">
        <f>IF('Übersicht 1.'!E335="","",'Übersicht 1.'!E335)</f>
        <v/>
      </c>
      <c r="E335" s="366">
        <f>IF(AND('Seite 1'!$G$34&gt;1900,'Seite 1'!$G$34&lt;DATE(2016,12,1),B335&lt;&gt;"",D335&lt;&gt;""),130,IF(AND('Seite 1'!$G$34&gt;=DATE(2016,12,1),B335&lt;&gt;"",D335&lt;&gt;"",C335="",'Übersicht 1.'!F335&gt;=30),130,0))</f>
        <v>0</v>
      </c>
      <c r="F335" s="336"/>
    </row>
    <row r="336" spans="1:6" ht="15" x14ac:dyDescent="0.2">
      <c r="A336" s="335">
        <v>304</v>
      </c>
      <c r="B336" s="357" t="str">
        <f>IF('Übersicht 1.'!D336="","",'Übersicht 1.'!D336)</f>
        <v/>
      </c>
      <c r="C336" s="356"/>
      <c r="D336" s="358" t="str">
        <f>IF('Übersicht 1.'!E336="","",'Übersicht 1.'!E336)</f>
        <v/>
      </c>
      <c r="E336" s="366">
        <f>IF(AND('Seite 1'!$G$34&gt;1900,'Seite 1'!$G$34&lt;DATE(2016,12,1),B336&lt;&gt;"",D336&lt;&gt;""),130,IF(AND('Seite 1'!$G$34&gt;=DATE(2016,12,1),B336&lt;&gt;"",D336&lt;&gt;"",C336="",'Übersicht 1.'!F336&gt;=30),130,0))</f>
        <v>0</v>
      </c>
      <c r="F336" s="336"/>
    </row>
    <row r="337" spans="1:6" ht="15" x14ac:dyDescent="0.2">
      <c r="A337" s="335">
        <v>305</v>
      </c>
      <c r="B337" s="357" t="str">
        <f>IF('Übersicht 1.'!D337="","",'Übersicht 1.'!D337)</f>
        <v/>
      </c>
      <c r="C337" s="356"/>
      <c r="D337" s="358" t="str">
        <f>IF('Übersicht 1.'!E337="","",'Übersicht 1.'!E337)</f>
        <v/>
      </c>
      <c r="E337" s="366">
        <f>IF(AND('Seite 1'!$G$34&gt;1900,'Seite 1'!$G$34&lt;DATE(2016,12,1),B337&lt;&gt;"",D337&lt;&gt;""),130,IF(AND('Seite 1'!$G$34&gt;=DATE(2016,12,1),B337&lt;&gt;"",D337&lt;&gt;"",C337="",'Übersicht 1.'!F337&gt;=30),130,0))</f>
        <v>0</v>
      </c>
      <c r="F337" s="336"/>
    </row>
    <row r="338" spans="1:6" ht="15" x14ac:dyDescent="0.2">
      <c r="A338" s="335">
        <v>306</v>
      </c>
      <c r="B338" s="357" t="str">
        <f>IF('Übersicht 1.'!D338="","",'Übersicht 1.'!D338)</f>
        <v/>
      </c>
      <c r="C338" s="356"/>
      <c r="D338" s="358" t="str">
        <f>IF('Übersicht 1.'!E338="","",'Übersicht 1.'!E338)</f>
        <v/>
      </c>
      <c r="E338" s="366">
        <f>IF(AND('Seite 1'!$G$34&gt;1900,'Seite 1'!$G$34&lt;DATE(2016,12,1),B338&lt;&gt;"",D338&lt;&gt;""),130,IF(AND('Seite 1'!$G$34&gt;=DATE(2016,12,1),B338&lt;&gt;"",D338&lt;&gt;"",C338="",'Übersicht 1.'!F338&gt;=30),130,0))</f>
        <v>0</v>
      </c>
      <c r="F338" s="336"/>
    </row>
    <row r="339" spans="1:6" ht="15" x14ac:dyDescent="0.2">
      <c r="A339" s="335">
        <v>307</v>
      </c>
      <c r="B339" s="357" t="str">
        <f>IF('Übersicht 1.'!D339="","",'Übersicht 1.'!D339)</f>
        <v/>
      </c>
      <c r="C339" s="356"/>
      <c r="D339" s="358" t="str">
        <f>IF('Übersicht 1.'!E339="","",'Übersicht 1.'!E339)</f>
        <v/>
      </c>
      <c r="E339" s="366">
        <f>IF(AND('Seite 1'!$G$34&gt;1900,'Seite 1'!$G$34&lt;DATE(2016,12,1),B339&lt;&gt;"",D339&lt;&gt;""),130,IF(AND('Seite 1'!$G$34&gt;=DATE(2016,12,1),B339&lt;&gt;"",D339&lt;&gt;"",C339="",'Übersicht 1.'!F339&gt;=30),130,0))</f>
        <v>0</v>
      </c>
      <c r="F339" s="336"/>
    </row>
    <row r="340" spans="1:6" ht="15" x14ac:dyDescent="0.2">
      <c r="A340" s="335">
        <v>308</v>
      </c>
      <c r="B340" s="357" t="str">
        <f>IF('Übersicht 1.'!D340="","",'Übersicht 1.'!D340)</f>
        <v/>
      </c>
      <c r="C340" s="356"/>
      <c r="D340" s="358" t="str">
        <f>IF('Übersicht 1.'!E340="","",'Übersicht 1.'!E340)</f>
        <v/>
      </c>
      <c r="E340" s="366">
        <f>IF(AND('Seite 1'!$G$34&gt;1900,'Seite 1'!$G$34&lt;DATE(2016,12,1),B340&lt;&gt;"",D340&lt;&gt;""),130,IF(AND('Seite 1'!$G$34&gt;=DATE(2016,12,1),B340&lt;&gt;"",D340&lt;&gt;"",C340="",'Übersicht 1.'!F340&gt;=30),130,0))</f>
        <v>0</v>
      </c>
      <c r="F340" s="336"/>
    </row>
    <row r="341" spans="1:6" ht="15" x14ac:dyDescent="0.2">
      <c r="A341" s="335">
        <v>309</v>
      </c>
      <c r="B341" s="357" t="str">
        <f>IF('Übersicht 1.'!D341="","",'Übersicht 1.'!D341)</f>
        <v/>
      </c>
      <c r="C341" s="356"/>
      <c r="D341" s="358" t="str">
        <f>IF('Übersicht 1.'!E341="","",'Übersicht 1.'!E341)</f>
        <v/>
      </c>
      <c r="E341" s="366">
        <f>IF(AND('Seite 1'!$G$34&gt;1900,'Seite 1'!$G$34&lt;DATE(2016,12,1),B341&lt;&gt;"",D341&lt;&gt;""),130,IF(AND('Seite 1'!$G$34&gt;=DATE(2016,12,1),B341&lt;&gt;"",D341&lt;&gt;"",C341="",'Übersicht 1.'!F341&gt;=30),130,0))</f>
        <v>0</v>
      </c>
      <c r="F341" s="336"/>
    </row>
    <row r="342" spans="1:6" ht="15" x14ac:dyDescent="0.2">
      <c r="A342" s="335">
        <v>310</v>
      </c>
      <c r="B342" s="357" t="str">
        <f>IF('Übersicht 1.'!D342="","",'Übersicht 1.'!D342)</f>
        <v/>
      </c>
      <c r="C342" s="356"/>
      <c r="D342" s="358" t="str">
        <f>IF('Übersicht 1.'!E342="","",'Übersicht 1.'!E342)</f>
        <v/>
      </c>
      <c r="E342" s="366">
        <f>IF(AND('Seite 1'!$G$34&gt;1900,'Seite 1'!$G$34&lt;DATE(2016,12,1),B342&lt;&gt;"",D342&lt;&gt;""),130,IF(AND('Seite 1'!$G$34&gt;=DATE(2016,12,1),B342&lt;&gt;"",D342&lt;&gt;"",C342="",'Übersicht 1.'!F342&gt;=30),130,0))</f>
        <v>0</v>
      </c>
      <c r="F342" s="336"/>
    </row>
    <row r="343" spans="1:6" ht="15" x14ac:dyDescent="0.2">
      <c r="A343" s="335">
        <v>311</v>
      </c>
      <c r="B343" s="357" t="str">
        <f>IF('Übersicht 1.'!D343="","",'Übersicht 1.'!D343)</f>
        <v/>
      </c>
      <c r="C343" s="356"/>
      <c r="D343" s="358" t="str">
        <f>IF('Übersicht 1.'!E343="","",'Übersicht 1.'!E343)</f>
        <v/>
      </c>
      <c r="E343" s="366">
        <f>IF(AND('Seite 1'!$G$34&gt;1900,'Seite 1'!$G$34&lt;DATE(2016,12,1),B343&lt;&gt;"",D343&lt;&gt;""),130,IF(AND('Seite 1'!$G$34&gt;=DATE(2016,12,1),B343&lt;&gt;"",D343&lt;&gt;"",C343="",'Übersicht 1.'!F343&gt;=30),130,0))</f>
        <v>0</v>
      </c>
      <c r="F343" s="336"/>
    </row>
    <row r="344" spans="1:6" ht="15" x14ac:dyDescent="0.2">
      <c r="A344" s="335">
        <v>312</v>
      </c>
      <c r="B344" s="357" t="str">
        <f>IF('Übersicht 1.'!D344="","",'Übersicht 1.'!D344)</f>
        <v/>
      </c>
      <c r="C344" s="356"/>
      <c r="D344" s="358" t="str">
        <f>IF('Übersicht 1.'!E344="","",'Übersicht 1.'!E344)</f>
        <v/>
      </c>
      <c r="E344" s="366">
        <f>IF(AND('Seite 1'!$G$34&gt;1900,'Seite 1'!$G$34&lt;DATE(2016,12,1),B344&lt;&gt;"",D344&lt;&gt;""),130,IF(AND('Seite 1'!$G$34&gt;=DATE(2016,12,1),B344&lt;&gt;"",D344&lt;&gt;"",C344="",'Übersicht 1.'!F344&gt;=30),130,0))</f>
        <v>0</v>
      </c>
      <c r="F344" s="336"/>
    </row>
    <row r="345" spans="1:6" ht="15" x14ac:dyDescent="0.2">
      <c r="A345" s="335">
        <v>313</v>
      </c>
      <c r="B345" s="357" t="str">
        <f>IF('Übersicht 1.'!D345="","",'Übersicht 1.'!D345)</f>
        <v/>
      </c>
      <c r="C345" s="356"/>
      <c r="D345" s="358" t="str">
        <f>IF('Übersicht 1.'!E345="","",'Übersicht 1.'!E345)</f>
        <v/>
      </c>
      <c r="E345" s="366">
        <f>IF(AND('Seite 1'!$G$34&gt;1900,'Seite 1'!$G$34&lt;DATE(2016,12,1),B345&lt;&gt;"",D345&lt;&gt;""),130,IF(AND('Seite 1'!$G$34&gt;=DATE(2016,12,1),B345&lt;&gt;"",D345&lt;&gt;"",C345="",'Übersicht 1.'!F345&gt;=30),130,0))</f>
        <v>0</v>
      </c>
      <c r="F345" s="336"/>
    </row>
    <row r="346" spans="1:6" ht="15" x14ac:dyDescent="0.2">
      <c r="A346" s="335">
        <v>314</v>
      </c>
      <c r="B346" s="357" t="str">
        <f>IF('Übersicht 1.'!D346="","",'Übersicht 1.'!D346)</f>
        <v/>
      </c>
      <c r="C346" s="356"/>
      <c r="D346" s="358" t="str">
        <f>IF('Übersicht 1.'!E346="","",'Übersicht 1.'!E346)</f>
        <v/>
      </c>
      <c r="E346" s="366">
        <f>IF(AND('Seite 1'!$G$34&gt;1900,'Seite 1'!$G$34&lt;DATE(2016,12,1),B346&lt;&gt;"",D346&lt;&gt;""),130,IF(AND('Seite 1'!$G$34&gt;=DATE(2016,12,1),B346&lt;&gt;"",D346&lt;&gt;"",C346="",'Übersicht 1.'!F346&gt;=30),130,0))</f>
        <v>0</v>
      </c>
      <c r="F346" s="336"/>
    </row>
    <row r="347" spans="1:6" ht="15" x14ac:dyDescent="0.2">
      <c r="A347" s="335">
        <v>315</v>
      </c>
      <c r="B347" s="357" t="str">
        <f>IF('Übersicht 1.'!D347="","",'Übersicht 1.'!D347)</f>
        <v/>
      </c>
      <c r="C347" s="356"/>
      <c r="D347" s="358" t="str">
        <f>IF('Übersicht 1.'!E347="","",'Übersicht 1.'!E347)</f>
        <v/>
      </c>
      <c r="E347" s="366">
        <f>IF(AND('Seite 1'!$G$34&gt;1900,'Seite 1'!$G$34&lt;DATE(2016,12,1),B347&lt;&gt;"",D347&lt;&gt;""),130,IF(AND('Seite 1'!$G$34&gt;=DATE(2016,12,1),B347&lt;&gt;"",D347&lt;&gt;"",C347="",'Übersicht 1.'!F347&gt;=30),130,0))</f>
        <v>0</v>
      </c>
      <c r="F347" s="336"/>
    </row>
    <row r="348" spans="1:6" ht="15" x14ac:dyDescent="0.2">
      <c r="A348" s="335">
        <v>316</v>
      </c>
      <c r="B348" s="357" t="str">
        <f>IF('Übersicht 1.'!D348="","",'Übersicht 1.'!D348)</f>
        <v/>
      </c>
      <c r="C348" s="356"/>
      <c r="D348" s="358" t="str">
        <f>IF('Übersicht 1.'!E348="","",'Übersicht 1.'!E348)</f>
        <v/>
      </c>
      <c r="E348" s="366">
        <f>IF(AND('Seite 1'!$G$34&gt;1900,'Seite 1'!$G$34&lt;DATE(2016,12,1),B348&lt;&gt;"",D348&lt;&gt;""),130,IF(AND('Seite 1'!$G$34&gt;=DATE(2016,12,1),B348&lt;&gt;"",D348&lt;&gt;"",C348="",'Übersicht 1.'!F348&gt;=30),130,0))</f>
        <v>0</v>
      </c>
      <c r="F348" s="336"/>
    </row>
    <row r="349" spans="1:6" ht="15" x14ac:dyDescent="0.2">
      <c r="A349" s="335">
        <v>317</v>
      </c>
      <c r="B349" s="357" t="str">
        <f>IF('Übersicht 1.'!D349="","",'Übersicht 1.'!D349)</f>
        <v/>
      </c>
      <c r="C349" s="356"/>
      <c r="D349" s="358" t="str">
        <f>IF('Übersicht 1.'!E349="","",'Übersicht 1.'!E349)</f>
        <v/>
      </c>
      <c r="E349" s="366">
        <f>IF(AND('Seite 1'!$G$34&gt;1900,'Seite 1'!$G$34&lt;DATE(2016,12,1),B349&lt;&gt;"",D349&lt;&gt;""),130,IF(AND('Seite 1'!$G$34&gt;=DATE(2016,12,1),B349&lt;&gt;"",D349&lt;&gt;"",C349="",'Übersicht 1.'!F349&gt;=30),130,0))</f>
        <v>0</v>
      </c>
      <c r="F349" s="336"/>
    </row>
    <row r="350" spans="1:6" ht="15" x14ac:dyDescent="0.2">
      <c r="A350" s="335">
        <v>318</v>
      </c>
      <c r="B350" s="357" t="str">
        <f>IF('Übersicht 1.'!D350="","",'Übersicht 1.'!D350)</f>
        <v/>
      </c>
      <c r="C350" s="356"/>
      <c r="D350" s="358" t="str">
        <f>IF('Übersicht 1.'!E350="","",'Übersicht 1.'!E350)</f>
        <v/>
      </c>
      <c r="E350" s="366">
        <f>IF(AND('Seite 1'!$G$34&gt;1900,'Seite 1'!$G$34&lt;DATE(2016,12,1),B350&lt;&gt;"",D350&lt;&gt;""),130,IF(AND('Seite 1'!$G$34&gt;=DATE(2016,12,1),B350&lt;&gt;"",D350&lt;&gt;"",C350="",'Übersicht 1.'!F350&gt;=30),130,0))</f>
        <v>0</v>
      </c>
      <c r="F350" s="336"/>
    </row>
    <row r="351" spans="1:6" ht="15" x14ac:dyDescent="0.2">
      <c r="A351" s="335">
        <v>319</v>
      </c>
      <c r="B351" s="357" t="str">
        <f>IF('Übersicht 1.'!D351="","",'Übersicht 1.'!D351)</f>
        <v/>
      </c>
      <c r="C351" s="356"/>
      <c r="D351" s="358" t="str">
        <f>IF('Übersicht 1.'!E351="","",'Übersicht 1.'!E351)</f>
        <v/>
      </c>
      <c r="E351" s="366">
        <f>IF(AND('Seite 1'!$G$34&gt;1900,'Seite 1'!$G$34&lt;DATE(2016,12,1),B351&lt;&gt;"",D351&lt;&gt;""),130,IF(AND('Seite 1'!$G$34&gt;=DATE(2016,12,1),B351&lt;&gt;"",D351&lt;&gt;"",C351="",'Übersicht 1.'!F351&gt;=30),130,0))</f>
        <v>0</v>
      </c>
      <c r="F351" s="336"/>
    </row>
    <row r="352" spans="1:6" ht="15" x14ac:dyDescent="0.2">
      <c r="A352" s="335">
        <v>320</v>
      </c>
      <c r="B352" s="357" t="str">
        <f>IF('Übersicht 1.'!D352="","",'Übersicht 1.'!D352)</f>
        <v/>
      </c>
      <c r="C352" s="356"/>
      <c r="D352" s="358" t="str">
        <f>IF('Übersicht 1.'!E352="","",'Übersicht 1.'!E352)</f>
        <v/>
      </c>
      <c r="E352" s="366">
        <f>IF(AND('Seite 1'!$G$34&gt;1900,'Seite 1'!$G$34&lt;DATE(2016,12,1),B352&lt;&gt;"",D352&lt;&gt;""),130,IF(AND('Seite 1'!$G$34&gt;=DATE(2016,12,1),B352&lt;&gt;"",D352&lt;&gt;"",C352="",'Übersicht 1.'!F352&gt;=30),130,0))</f>
        <v>0</v>
      </c>
      <c r="F352" s="336"/>
    </row>
    <row r="353" spans="1:6" ht="15" x14ac:dyDescent="0.2">
      <c r="A353" s="335">
        <v>321</v>
      </c>
      <c r="B353" s="357" t="str">
        <f>IF('Übersicht 1.'!D353="","",'Übersicht 1.'!D353)</f>
        <v/>
      </c>
      <c r="C353" s="356"/>
      <c r="D353" s="358" t="str">
        <f>IF('Übersicht 1.'!E353="","",'Übersicht 1.'!E353)</f>
        <v/>
      </c>
      <c r="E353" s="366">
        <f>IF(AND('Seite 1'!$G$34&gt;1900,'Seite 1'!$G$34&lt;DATE(2016,12,1),B353&lt;&gt;"",D353&lt;&gt;""),130,IF(AND('Seite 1'!$G$34&gt;=DATE(2016,12,1),B353&lt;&gt;"",D353&lt;&gt;"",C353="",'Übersicht 1.'!F353&gt;=30),130,0))</f>
        <v>0</v>
      </c>
      <c r="F353" s="336"/>
    </row>
    <row r="354" spans="1:6" ht="15" x14ac:dyDescent="0.2">
      <c r="A354" s="335">
        <v>322</v>
      </c>
      <c r="B354" s="357" t="str">
        <f>IF('Übersicht 1.'!D354="","",'Übersicht 1.'!D354)</f>
        <v/>
      </c>
      <c r="C354" s="356"/>
      <c r="D354" s="358" t="str">
        <f>IF('Übersicht 1.'!E354="","",'Übersicht 1.'!E354)</f>
        <v/>
      </c>
      <c r="E354" s="366">
        <f>IF(AND('Seite 1'!$G$34&gt;1900,'Seite 1'!$G$34&lt;DATE(2016,12,1),B354&lt;&gt;"",D354&lt;&gt;""),130,IF(AND('Seite 1'!$G$34&gt;=DATE(2016,12,1),B354&lt;&gt;"",D354&lt;&gt;"",C354="",'Übersicht 1.'!F354&gt;=30),130,0))</f>
        <v>0</v>
      </c>
      <c r="F354" s="336"/>
    </row>
    <row r="355" spans="1:6" ht="15" x14ac:dyDescent="0.2">
      <c r="A355" s="335">
        <v>323</v>
      </c>
      <c r="B355" s="357" t="str">
        <f>IF('Übersicht 1.'!D355="","",'Übersicht 1.'!D355)</f>
        <v/>
      </c>
      <c r="C355" s="356"/>
      <c r="D355" s="358" t="str">
        <f>IF('Übersicht 1.'!E355="","",'Übersicht 1.'!E355)</f>
        <v/>
      </c>
      <c r="E355" s="366">
        <f>IF(AND('Seite 1'!$G$34&gt;1900,'Seite 1'!$G$34&lt;DATE(2016,12,1),B355&lt;&gt;"",D355&lt;&gt;""),130,IF(AND('Seite 1'!$G$34&gt;=DATE(2016,12,1),B355&lt;&gt;"",D355&lt;&gt;"",C355="",'Übersicht 1.'!F355&gt;=30),130,0))</f>
        <v>0</v>
      </c>
      <c r="F355" s="336"/>
    </row>
    <row r="356" spans="1:6" ht="15" x14ac:dyDescent="0.2">
      <c r="A356" s="335">
        <v>324</v>
      </c>
      <c r="B356" s="357" t="str">
        <f>IF('Übersicht 1.'!D356="","",'Übersicht 1.'!D356)</f>
        <v/>
      </c>
      <c r="C356" s="356"/>
      <c r="D356" s="358" t="str">
        <f>IF('Übersicht 1.'!E356="","",'Übersicht 1.'!E356)</f>
        <v/>
      </c>
      <c r="E356" s="366">
        <f>IF(AND('Seite 1'!$G$34&gt;1900,'Seite 1'!$G$34&lt;DATE(2016,12,1),B356&lt;&gt;"",D356&lt;&gt;""),130,IF(AND('Seite 1'!$G$34&gt;=DATE(2016,12,1),B356&lt;&gt;"",D356&lt;&gt;"",C356="",'Übersicht 1.'!F356&gt;=30),130,0))</f>
        <v>0</v>
      </c>
      <c r="F356" s="336"/>
    </row>
    <row r="357" spans="1:6" ht="15" x14ac:dyDescent="0.2">
      <c r="A357" s="335">
        <v>325</v>
      </c>
      <c r="B357" s="357" t="str">
        <f>IF('Übersicht 1.'!D357="","",'Übersicht 1.'!D357)</f>
        <v/>
      </c>
      <c r="C357" s="356"/>
      <c r="D357" s="358" t="str">
        <f>IF('Übersicht 1.'!E357="","",'Übersicht 1.'!E357)</f>
        <v/>
      </c>
      <c r="E357" s="366">
        <f>IF(AND('Seite 1'!$G$34&gt;1900,'Seite 1'!$G$34&lt;DATE(2016,12,1),B357&lt;&gt;"",D357&lt;&gt;""),130,IF(AND('Seite 1'!$G$34&gt;=DATE(2016,12,1),B357&lt;&gt;"",D357&lt;&gt;"",C357="",'Übersicht 1.'!F357&gt;=30),130,0))</f>
        <v>0</v>
      </c>
      <c r="F357" s="336"/>
    </row>
    <row r="358" spans="1:6" ht="15" x14ac:dyDescent="0.2">
      <c r="A358" s="335">
        <v>326</v>
      </c>
      <c r="B358" s="357" t="str">
        <f>IF('Übersicht 1.'!D358="","",'Übersicht 1.'!D358)</f>
        <v/>
      </c>
      <c r="C358" s="356"/>
      <c r="D358" s="358" t="str">
        <f>IF('Übersicht 1.'!E358="","",'Übersicht 1.'!E358)</f>
        <v/>
      </c>
      <c r="E358" s="366">
        <f>IF(AND('Seite 1'!$G$34&gt;1900,'Seite 1'!$G$34&lt;DATE(2016,12,1),B358&lt;&gt;"",D358&lt;&gt;""),130,IF(AND('Seite 1'!$G$34&gt;=DATE(2016,12,1),B358&lt;&gt;"",D358&lt;&gt;"",C358="",'Übersicht 1.'!F358&gt;=30),130,0))</f>
        <v>0</v>
      </c>
      <c r="F358" s="336"/>
    </row>
    <row r="359" spans="1:6" ht="15" x14ac:dyDescent="0.2">
      <c r="A359" s="335">
        <v>327</v>
      </c>
      <c r="B359" s="357" t="str">
        <f>IF('Übersicht 1.'!D359="","",'Übersicht 1.'!D359)</f>
        <v/>
      </c>
      <c r="C359" s="356"/>
      <c r="D359" s="358" t="str">
        <f>IF('Übersicht 1.'!E359="","",'Übersicht 1.'!E359)</f>
        <v/>
      </c>
      <c r="E359" s="366">
        <f>IF(AND('Seite 1'!$G$34&gt;1900,'Seite 1'!$G$34&lt;DATE(2016,12,1),B359&lt;&gt;"",D359&lt;&gt;""),130,IF(AND('Seite 1'!$G$34&gt;=DATE(2016,12,1),B359&lt;&gt;"",D359&lt;&gt;"",C359="",'Übersicht 1.'!F359&gt;=30),130,0))</f>
        <v>0</v>
      </c>
      <c r="F359" s="336"/>
    </row>
    <row r="360" spans="1:6" ht="15" x14ac:dyDescent="0.2">
      <c r="A360" s="335">
        <v>328</v>
      </c>
      <c r="B360" s="357" t="str">
        <f>IF('Übersicht 1.'!D360="","",'Übersicht 1.'!D360)</f>
        <v/>
      </c>
      <c r="C360" s="356"/>
      <c r="D360" s="358" t="str">
        <f>IF('Übersicht 1.'!E360="","",'Übersicht 1.'!E360)</f>
        <v/>
      </c>
      <c r="E360" s="366">
        <f>IF(AND('Seite 1'!$G$34&gt;1900,'Seite 1'!$G$34&lt;DATE(2016,12,1),B360&lt;&gt;"",D360&lt;&gt;""),130,IF(AND('Seite 1'!$G$34&gt;=DATE(2016,12,1),B360&lt;&gt;"",D360&lt;&gt;"",C360="",'Übersicht 1.'!F360&gt;=30),130,0))</f>
        <v>0</v>
      </c>
      <c r="F360" s="336"/>
    </row>
    <row r="361" spans="1:6" ht="15" x14ac:dyDescent="0.2">
      <c r="A361" s="335">
        <v>329</v>
      </c>
      <c r="B361" s="357" t="str">
        <f>IF('Übersicht 1.'!D361="","",'Übersicht 1.'!D361)</f>
        <v/>
      </c>
      <c r="C361" s="356"/>
      <c r="D361" s="358" t="str">
        <f>IF('Übersicht 1.'!E361="","",'Übersicht 1.'!E361)</f>
        <v/>
      </c>
      <c r="E361" s="366">
        <f>IF(AND('Seite 1'!$G$34&gt;1900,'Seite 1'!$G$34&lt;DATE(2016,12,1),B361&lt;&gt;"",D361&lt;&gt;""),130,IF(AND('Seite 1'!$G$34&gt;=DATE(2016,12,1),B361&lt;&gt;"",D361&lt;&gt;"",C361="",'Übersicht 1.'!F361&gt;=30),130,0))</f>
        <v>0</v>
      </c>
      <c r="F361" s="336"/>
    </row>
    <row r="362" spans="1:6" ht="15" x14ac:dyDescent="0.2">
      <c r="A362" s="335">
        <v>330</v>
      </c>
      <c r="B362" s="357" t="str">
        <f>IF('Übersicht 1.'!D362="","",'Übersicht 1.'!D362)</f>
        <v/>
      </c>
      <c r="C362" s="356"/>
      <c r="D362" s="358" t="str">
        <f>IF('Übersicht 1.'!E362="","",'Übersicht 1.'!E362)</f>
        <v/>
      </c>
      <c r="E362" s="366">
        <f>IF(AND('Seite 1'!$G$34&gt;1900,'Seite 1'!$G$34&lt;DATE(2016,12,1),B362&lt;&gt;"",D362&lt;&gt;""),130,IF(AND('Seite 1'!$G$34&gt;=DATE(2016,12,1),B362&lt;&gt;"",D362&lt;&gt;"",C362="",'Übersicht 1.'!F362&gt;=30),130,0))</f>
        <v>0</v>
      </c>
      <c r="F362" s="336"/>
    </row>
    <row r="363" spans="1:6" ht="15" x14ac:dyDescent="0.2">
      <c r="A363" s="335">
        <v>331</v>
      </c>
      <c r="B363" s="357" t="str">
        <f>IF('Übersicht 1.'!D363="","",'Übersicht 1.'!D363)</f>
        <v/>
      </c>
      <c r="C363" s="356"/>
      <c r="D363" s="358" t="str">
        <f>IF('Übersicht 1.'!E363="","",'Übersicht 1.'!E363)</f>
        <v/>
      </c>
      <c r="E363" s="366">
        <f>IF(AND('Seite 1'!$G$34&gt;1900,'Seite 1'!$G$34&lt;DATE(2016,12,1),B363&lt;&gt;"",D363&lt;&gt;""),130,IF(AND('Seite 1'!$G$34&gt;=DATE(2016,12,1),B363&lt;&gt;"",D363&lt;&gt;"",C363="",'Übersicht 1.'!F363&gt;=30),130,0))</f>
        <v>0</v>
      </c>
      <c r="F363" s="336"/>
    </row>
    <row r="364" spans="1:6" ht="15" x14ac:dyDescent="0.2">
      <c r="A364" s="335">
        <v>332</v>
      </c>
      <c r="B364" s="357" t="str">
        <f>IF('Übersicht 1.'!D364="","",'Übersicht 1.'!D364)</f>
        <v/>
      </c>
      <c r="C364" s="356"/>
      <c r="D364" s="358" t="str">
        <f>IF('Übersicht 1.'!E364="","",'Übersicht 1.'!E364)</f>
        <v/>
      </c>
      <c r="E364" s="366">
        <f>IF(AND('Seite 1'!$G$34&gt;1900,'Seite 1'!$G$34&lt;DATE(2016,12,1),B364&lt;&gt;"",D364&lt;&gt;""),130,IF(AND('Seite 1'!$G$34&gt;=DATE(2016,12,1),B364&lt;&gt;"",D364&lt;&gt;"",C364="",'Übersicht 1.'!F364&gt;=30),130,0))</f>
        <v>0</v>
      </c>
      <c r="F364" s="336"/>
    </row>
    <row r="365" spans="1:6" ht="15" x14ac:dyDescent="0.2">
      <c r="A365" s="335">
        <v>333</v>
      </c>
      <c r="B365" s="357" t="str">
        <f>IF('Übersicht 1.'!D365="","",'Übersicht 1.'!D365)</f>
        <v/>
      </c>
      <c r="C365" s="356"/>
      <c r="D365" s="358" t="str">
        <f>IF('Übersicht 1.'!E365="","",'Übersicht 1.'!E365)</f>
        <v/>
      </c>
      <c r="E365" s="366">
        <f>IF(AND('Seite 1'!$G$34&gt;1900,'Seite 1'!$G$34&lt;DATE(2016,12,1),B365&lt;&gt;"",D365&lt;&gt;""),130,IF(AND('Seite 1'!$G$34&gt;=DATE(2016,12,1),B365&lt;&gt;"",D365&lt;&gt;"",C365="",'Übersicht 1.'!F365&gt;=30),130,0))</f>
        <v>0</v>
      </c>
      <c r="F365" s="336"/>
    </row>
    <row r="366" spans="1:6" ht="15" x14ac:dyDescent="0.2">
      <c r="A366" s="335">
        <v>334</v>
      </c>
      <c r="B366" s="357" t="str">
        <f>IF('Übersicht 1.'!D366="","",'Übersicht 1.'!D366)</f>
        <v/>
      </c>
      <c r="C366" s="356"/>
      <c r="D366" s="358" t="str">
        <f>IF('Übersicht 1.'!E366="","",'Übersicht 1.'!E366)</f>
        <v/>
      </c>
      <c r="E366" s="366">
        <f>IF(AND('Seite 1'!$G$34&gt;1900,'Seite 1'!$G$34&lt;DATE(2016,12,1),B366&lt;&gt;"",D366&lt;&gt;""),130,IF(AND('Seite 1'!$G$34&gt;=DATE(2016,12,1),B366&lt;&gt;"",D366&lt;&gt;"",C366="",'Übersicht 1.'!F366&gt;=30),130,0))</f>
        <v>0</v>
      </c>
      <c r="F366" s="336"/>
    </row>
    <row r="367" spans="1:6" ht="15" x14ac:dyDescent="0.2">
      <c r="A367" s="335">
        <v>335</v>
      </c>
      <c r="B367" s="357" t="str">
        <f>IF('Übersicht 1.'!D367="","",'Übersicht 1.'!D367)</f>
        <v/>
      </c>
      <c r="C367" s="356"/>
      <c r="D367" s="358" t="str">
        <f>IF('Übersicht 1.'!E367="","",'Übersicht 1.'!E367)</f>
        <v/>
      </c>
      <c r="E367" s="366">
        <f>IF(AND('Seite 1'!$G$34&gt;1900,'Seite 1'!$G$34&lt;DATE(2016,12,1),B367&lt;&gt;"",D367&lt;&gt;""),130,IF(AND('Seite 1'!$G$34&gt;=DATE(2016,12,1),B367&lt;&gt;"",D367&lt;&gt;"",C367="",'Übersicht 1.'!F367&gt;=30),130,0))</f>
        <v>0</v>
      </c>
      <c r="F367" s="336"/>
    </row>
    <row r="368" spans="1:6" ht="15" x14ac:dyDescent="0.2">
      <c r="A368" s="335">
        <v>336</v>
      </c>
      <c r="B368" s="357" t="str">
        <f>IF('Übersicht 1.'!D368="","",'Übersicht 1.'!D368)</f>
        <v/>
      </c>
      <c r="C368" s="356"/>
      <c r="D368" s="358" t="str">
        <f>IF('Übersicht 1.'!E368="","",'Übersicht 1.'!E368)</f>
        <v/>
      </c>
      <c r="E368" s="366">
        <f>IF(AND('Seite 1'!$G$34&gt;1900,'Seite 1'!$G$34&lt;DATE(2016,12,1),B368&lt;&gt;"",D368&lt;&gt;""),130,IF(AND('Seite 1'!$G$34&gt;=DATE(2016,12,1),B368&lt;&gt;"",D368&lt;&gt;"",C368="",'Übersicht 1.'!F368&gt;=30),130,0))</f>
        <v>0</v>
      </c>
      <c r="F368" s="336"/>
    </row>
    <row r="369" spans="1:6" ht="15" x14ac:dyDescent="0.2">
      <c r="A369" s="335">
        <v>337</v>
      </c>
      <c r="B369" s="357" t="str">
        <f>IF('Übersicht 1.'!D369="","",'Übersicht 1.'!D369)</f>
        <v/>
      </c>
      <c r="C369" s="356"/>
      <c r="D369" s="358" t="str">
        <f>IF('Übersicht 1.'!E369="","",'Übersicht 1.'!E369)</f>
        <v/>
      </c>
      <c r="E369" s="366">
        <f>IF(AND('Seite 1'!$G$34&gt;1900,'Seite 1'!$G$34&lt;DATE(2016,12,1),B369&lt;&gt;"",D369&lt;&gt;""),130,IF(AND('Seite 1'!$G$34&gt;=DATE(2016,12,1),B369&lt;&gt;"",D369&lt;&gt;"",C369="",'Übersicht 1.'!F369&gt;=30),130,0))</f>
        <v>0</v>
      </c>
      <c r="F369" s="336"/>
    </row>
    <row r="370" spans="1:6" ht="15" x14ac:dyDescent="0.2">
      <c r="A370" s="335">
        <v>338</v>
      </c>
      <c r="B370" s="357" t="str">
        <f>IF('Übersicht 1.'!D370="","",'Übersicht 1.'!D370)</f>
        <v/>
      </c>
      <c r="C370" s="356"/>
      <c r="D370" s="358" t="str">
        <f>IF('Übersicht 1.'!E370="","",'Übersicht 1.'!E370)</f>
        <v/>
      </c>
      <c r="E370" s="366">
        <f>IF(AND('Seite 1'!$G$34&gt;1900,'Seite 1'!$G$34&lt;DATE(2016,12,1),B370&lt;&gt;"",D370&lt;&gt;""),130,IF(AND('Seite 1'!$G$34&gt;=DATE(2016,12,1),B370&lt;&gt;"",D370&lt;&gt;"",C370="",'Übersicht 1.'!F370&gt;=30),130,0))</f>
        <v>0</v>
      </c>
      <c r="F370" s="336"/>
    </row>
    <row r="371" spans="1:6" ht="15" x14ac:dyDescent="0.2">
      <c r="A371" s="335">
        <v>339</v>
      </c>
      <c r="B371" s="357" t="str">
        <f>IF('Übersicht 1.'!D371="","",'Übersicht 1.'!D371)</f>
        <v/>
      </c>
      <c r="C371" s="356"/>
      <c r="D371" s="358" t="str">
        <f>IF('Übersicht 1.'!E371="","",'Übersicht 1.'!E371)</f>
        <v/>
      </c>
      <c r="E371" s="366">
        <f>IF(AND('Seite 1'!$G$34&gt;1900,'Seite 1'!$G$34&lt;DATE(2016,12,1),B371&lt;&gt;"",D371&lt;&gt;""),130,IF(AND('Seite 1'!$G$34&gt;=DATE(2016,12,1),B371&lt;&gt;"",D371&lt;&gt;"",C371="",'Übersicht 1.'!F371&gt;=30),130,0))</f>
        <v>0</v>
      </c>
      <c r="F371" s="336"/>
    </row>
    <row r="372" spans="1:6" ht="15" x14ac:dyDescent="0.2">
      <c r="A372" s="335">
        <v>340</v>
      </c>
      <c r="B372" s="357" t="str">
        <f>IF('Übersicht 1.'!D372="","",'Übersicht 1.'!D372)</f>
        <v/>
      </c>
      <c r="C372" s="356"/>
      <c r="D372" s="358" t="str">
        <f>IF('Übersicht 1.'!E372="","",'Übersicht 1.'!E372)</f>
        <v/>
      </c>
      <c r="E372" s="366">
        <f>IF(AND('Seite 1'!$G$34&gt;1900,'Seite 1'!$G$34&lt;DATE(2016,12,1),B372&lt;&gt;"",D372&lt;&gt;""),130,IF(AND('Seite 1'!$G$34&gt;=DATE(2016,12,1),B372&lt;&gt;"",D372&lt;&gt;"",C372="",'Übersicht 1.'!F372&gt;=30),130,0))</f>
        <v>0</v>
      </c>
      <c r="F372" s="336"/>
    </row>
    <row r="373" spans="1:6" ht="15" x14ac:dyDescent="0.2">
      <c r="A373" s="335">
        <v>341</v>
      </c>
      <c r="B373" s="357" t="str">
        <f>IF('Übersicht 1.'!D373="","",'Übersicht 1.'!D373)</f>
        <v/>
      </c>
      <c r="C373" s="356"/>
      <c r="D373" s="358" t="str">
        <f>IF('Übersicht 1.'!E373="","",'Übersicht 1.'!E373)</f>
        <v/>
      </c>
      <c r="E373" s="366">
        <f>IF(AND('Seite 1'!$G$34&gt;1900,'Seite 1'!$G$34&lt;DATE(2016,12,1),B373&lt;&gt;"",D373&lt;&gt;""),130,IF(AND('Seite 1'!$G$34&gt;=DATE(2016,12,1),B373&lt;&gt;"",D373&lt;&gt;"",C373="",'Übersicht 1.'!F373&gt;=30),130,0))</f>
        <v>0</v>
      </c>
      <c r="F373" s="336"/>
    </row>
    <row r="374" spans="1:6" ht="15" x14ac:dyDescent="0.2">
      <c r="A374" s="335">
        <v>342</v>
      </c>
      <c r="B374" s="357" t="str">
        <f>IF('Übersicht 1.'!D374="","",'Übersicht 1.'!D374)</f>
        <v/>
      </c>
      <c r="C374" s="356"/>
      <c r="D374" s="358" t="str">
        <f>IF('Übersicht 1.'!E374="","",'Übersicht 1.'!E374)</f>
        <v/>
      </c>
      <c r="E374" s="366">
        <f>IF(AND('Seite 1'!$G$34&gt;1900,'Seite 1'!$G$34&lt;DATE(2016,12,1),B374&lt;&gt;"",D374&lt;&gt;""),130,IF(AND('Seite 1'!$G$34&gt;=DATE(2016,12,1),B374&lt;&gt;"",D374&lt;&gt;"",C374="",'Übersicht 1.'!F374&gt;=30),130,0))</f>
        <v>0</v>
      </c>
      <c r="F374" s="336"/>
    </row>
    <row r="375" spans="1:6" ht="15" x14ac:dyDescent="0.2">
      <c r="A375" s="335">
        <v>343</v>
      </c>
      <c r="B375" s="357" t="str">
        <f>IF('Übersicht 1.'!D375="","",'Übersicht 1.'!D375)</f>
        <v/>
      </c>
      <c r="C375" s="356"/>
      <c r="D375" s="358" t="str">
        <f>IF('Übersicht 1.'!E375="","",'Übersicht 1.'!E375)</f>
        <v/>
      </c>
      <c r="E375" s="366">
        <f>IF(AND('Seite 1'!$G$34&gt;1900,'Seite 1'!$G$34&lt;DATE(2016,12,1),B375&lt;&gt;"",D375&lt;&gt;""),130,IF(AND('Seite 1'!$G$34&gt;=DATE(2016,12,1),B375&lt;&gt;"",D375&lt;&gt;"",C375="",'Übersicht 1.'!F375&gt;=30),130,0))</f>
        <v>0</v>
      </c>
      <c r="F375" s="336"/>
    </row>
    <row r="376" spans="1:6" ht="15" x14ac:dyDescent="0.2">
      <c r="A376" s="335">
        <v>344</v>
      </c>
      <c r="B376" s="357" t="str">
        <f>IF('Übersicht 1.'!D376="","",'Übersicht 1.'!D376)</f>
        <v/>
      </c>
      <c r="C376" s="356"/>
      <c r="D376" s="358" t="str">
        <f>IF('Übersicht 1.'!E376="","",'Übersicht 1.'!E376)</f>
        <v/>
      </c>
      <c r="E376" s="366">
        <f>IF(AND('Seite 1'!$G$34&gt;1900,'Seite 1'!$G$34&lt;DATE(2016,12,1),B376&lt;&gt;"",D376&lt;&gt;""),130,IF(AND('Seite 1'!$G$34&gt;=DATE(2016,12,1),B376&lt;&gt;"",D376&lt;&gt;"",C376="",'Übersicht 1.'!F376&gt;=30),130,0))</f>
        <v>0</v>
      </c>
      <c r="F376" s="336"/>
    </row>
    <row r="377" spans="1:6" ht="15" x14ac:dyDescent="0.2">
      <c r="A377" s="335">
        <v>345</v>
      </c>
      <c r="B377" s="357" t="str">
        <f>IF('Übersicht 1.'!D377="","",'Übersicht 1.'!D377)</f>
        <v/>
      </c>
      <c r="C377" s="356"/>
      <c r="D377" s="358" t="str">
        <f>IF('Übersicht 1.'!E377="","",'Übersicht 1.'!E377)</f>
        <v/>
      </c>
      <c r="E377" s="366">
        <f>IF(AND('Seite 1'!$G$34&gt;1900,'Seite 1'!$G$34&lt;DATE(2016,12,1),B377&lt;&gt;"",D377&lt;&gt;""),130,IF(AND('Seite 1'!$G$34&gt;=DATE(2016,12,1),B377&lt;&gt;"",D377&lt;&gt;"",C377="",'Übersicht 1.'!F377&gt;=30),130,0))</f>
        <v>0</v>
      </c>
      <c r="F377" s="336"/>
    </row>
    <row r="378" spans="1:6" ht="15" x14ac:dyDescent="0.2">
      <c r="A378" s="335">
        <v>346</v>
      </c>
      <c r="B378" s="357" t="str">
        <f>IF('Übersicht 1.'!D378="","",'Übersicht 1.'!D378)</f>
        <v/>
      </c>
      <c r="C378" s="356"/>
      <c r="D378" s="358" t="str">
        <f>IF('Übersicht 1.'!E378="","",'Übersicht 1.'!E378)</f>
        <v/>
      </c>
      <c r="E378" s="366">
        <f>IF(AND('Seite 1'!$G$34&gt;1900,'Seite 1'!$G$34&lt;DATE(2016,12,1),B378&lt;&gt;"",D378&lt;&gt;""),130,IF(AND('Seite 1'!$G$34&gt;=DATE(2016,12,1),B378&lt;&gt;"",D378&lt;&gt;"",C378="",'Übersicht 1.'!F378&gt;=30),130,0))</f>
        <v>0</v>
      </c>
      <c r="F378" s="336"/>
    </row>
    <row r="379" spans="1:6" ht="15" x14ac:dyDescent="0.2">
      <c r="A379" s="335">
        <v>347</v>
      </c>
      <c r="B379" s="357" t="str">
        <f>IF('Übersicht 1.'!D379="","",'Übersicht 1.'!D379)</f>
        <v/>
      </c>
      <c r="C379" s="356"/>
      <c r="D379" s="358" t="str">
        <f>IF('Übersicht 1.'!E379="","",'Übersicht 1.'!E379)</f>
        <v/>
      </c>
      <c r="E379" s="366">
        <f>IF(AND('Seite 1'!$G$34&gt;1900,'Seite 1'!$G$34&lt;DATE(2016,12,1),B379&lt;&gt;"",D379&lt;&gt;""),130,IF(AND('Seite 1'!$G$34&gt;=DATE(2016,12,1),B379&lt;&gt;"",D379&lt;&gt;"",C379="",'Übersicht 1.'!F379&gt;=30),130,0))</f>
        <v>0</v>
      </c>
      <c r="F379" s="336"/>
    </row>
    <row r="380" spans="1:6" ht="15" x14ac:dyDescent="0.2">
      <c r="A380" s="335">
        <v>348</v>
      </c>
      <c r="B380" s="357" t="str">
        <f>IF('Übersicht 1.'!D380="","",'Übersicht 1.'!D380)</f>
        <v/>
      </c>
      <c r="C380" s="356"/>
      <c r="D380" s="358" t="str">
        <f>IF('Übersicht 1.'!E380="","",'Übersicht 1.'!E380)</f>
        <v/>
      </c>
      <c r="E380" s="366">
        <f>IF(AND('Seite 1'!$G$34&gt;1900,'Seite 1'!$G$34&lt;DATE(2016,12,1),B380&lt;&gt;"",D380&lt;&gt;""),130,IF(AND('Seite 1'!$G$34&gt;=DATE(2016,12,1),B380&lt;&gt;"",D380&lt;&gt;"",C380="",'Übersicht 1.'!F380&gt;=30),130,0))</f>
        <v>0</v>
      </c>
      <c r="F380" s="336"/>
    </row>
    <row r="381" spans="1:6" ht="15" x14ac:dyDescent="0.2">
      <c r="A381" s="335">
        <v>349</v>
      </c>
      <c r="B381" s="357" t="str">
        <f>IF('Übersicht 1.'!D381="","",'Übersicht 1.'!D381)</f>
        <v/>
      </c>
      <c r="C381" s="356"/>
      <c r="D381" s="358" t="str">
        <f>IF('Übersicht 1.'!E381="","",'Übersicht 1.'!E381)</f>
        <v/>
      </c>
      <c r="E381" s="366">
        <f>IF(AND('Seite 1'!$G$34&gt;1900,'Seite 1'!$G$34&lt;DATE(2016,12,1),B381&lt;&gt;"",D381&lt;&gt;""),130,IF(AND('Seite 1'!$G$34&gt;=DATE(2016,12,1),B381&lt;&gt;"",D381&lt;&gt;"",C381="",'Übersicht 1.'!F381&gt;=30),130,0))</f>
        <v>0</v>
      </c>
      <c r="F381" s="336"/>
    </row>
    <row r="382" spans="1:6" ht="15" x14ac:dyDescent="0.2">
      <c r="A382" s="335">
        <v>350</v>
      </c>
      <c r="B382" s="357" t="str">
        <f>IF('Übersicht 1.'!D382="","",'Übersicht 1.'!D382)</f>
        <v/>
      </c>
      <c r="C382" s="356"/>
      <c r="D382" s="358" t="str">
        <f>IF('Übersicht 1.'!E382="","",'Übersicht 1.'!E382)</f>
        <v/>
      </c>
      <c r="E382" s="366">
        <f>IF(AND('Seite 1'!$G$34&gt;1900,'Seite 1'!$G$34&lt;DATE(2016,12,1),B382&lt;&gt;"",D382&lt;&gt;""),130,IF(AND('Seite 1'!$G$34&gt;=DATE(2016,12,1),B382&lt;&gt;"",D382&lt;&gt;"",C382="",'Übersicht 1.'!F382&gt;=30),130,0))</f>
        <v>0</v>
      </c>
      <c r="F382" s="336"/>
    </row>
    <row r="383" spans="1:6" ht="15" x14ac:dyDescent="0.2">
      <c r="A383" s="335">
        <v>351</v>
      </c>
      <c r="B383" s="357" t="str">
        <f>IF('Übersicht 1.'!D383="","",'Übersicht 1.'!D383)</f>
        <v/>
      </c>
      <c r="C383" s="356"/>
      <c r="D383" s="358" t="str">
        <f>IF('Übersicht 1.'!E383="","",'Übersicht 1.'!E383)</f>
        <v/>
      </c>
      <c r="E383" s="366">
        <f>IF(AND('Seite 1'!$G$34&gt;1900,'Seite 1'!$G$34&lt;DATE(2016,12,1),B383&lt;&gt;"",D383&lt;&gt;""),130,IF(AND('Seite 1'!$G$34&gt;=DATE(2016,12,1),B383&lt;&gt;"",D383&lt;&gt;"",C383="",'Übersicht 1.'!F383&gt;=30),130,0))</f>
        <v>0</v>
      </c>
      <c r="F383" s="336"/>
    </row>
    <row r="384" spans="1:6" ht="15" x14ac:dyDescent="0.2">
      <c r="A384" s="335">
        <v>352</v>
      </c>
      <c r="B384" s="357" t="str">
        <f>IF('Übersicht 1.'!D384="","",'Übersicht 1.'!D384)</f>
        <v/>
      </c>
      <c r="C384" s="356"/>
      <c r="D384" s="358" t="str">
        <f>IF('Übersicht 1.'!E384="","",'Übersicht 1.'!E384)</f>
        <v/>
      </c>
      <c r="E384" s="366">
        <f>IF(AND('Seite 1'!$G$34&gt;1900,'Seite 1'!$G$34&lt;DATE(2016,12,1),B384&lt;&gt;"",D384&lt;&gt;""),130,IF(AND('Seite 1'!$G$34&gt;=DATE(2016,12,1),B384&lt;&gt;"",D384&lt;&gt;"",C384="",'Übersicht 1.'!F384&gt;=30),130,0))</f>
        <v>0</v>
      </c>
      <c r="F384" s="336"/>
    </row>
    <row r="385" spans="1:6" ht="15" x14ac:dyDescent="0.2">
      <c r="A385" s="335">
        <v>353</v>
      </c>
      <c r="B385" s="357" t="str">
        <f>IF('Übersicht 1.'!D385="","",'Übersicht 1.'!D385)</f>
        <v/>
      </c>
      <c r="C385" s="356"/>
      <c r="D385" s="358" t="str">
        <f>IF('Übersicht 1.'!E385="","",'Übersicht 1.'!E385)</f>
        <v/>
      </c>
      <c r="E385" s="366">
        <f>IF(AND('Seite 1'!$G$34&gt;1900,'Seite 1'!$G$34&lt;DATE(2016,12,1),B385&lt;&gt;"",D385&lt;&gt;""),130,IF(AND('Seite 1'!$G$34&gt;=DATE(2016,12,1),B385&lt;&gt;"",D385&lt;&gt;"",C385="",'Übersicht 1.'!F385&gt;=30),130,0))</f>
        <v>0</v>
      </c>
      <c r="F385" s="336"/>
    </row>
    <row r="386" spans="1:6" ht="15" x14ac:dyDescent="0.2">
      <c r="A386" s="335">
        <v>354</v>
      </c>
      <c r="B386" s="357" t="str">
        <f>IF('Übersicht 1.'!D386="","",'Übersicht 1.'!D386)</f>
        <v/>
      </c>
      <c r="C386" s="356"/>
      <c r="D386" s="358" t="str">
        <f>IF('Übersicht 1.'!E386="","",'Übersicht 1.'!E386)</f>
        <v/>
      </c>
      <c r="E386" s="366">
        <f>IF(AND('Seite 1'!$G$34&gt;1900,'Seite 1'!$G$34&lt;DATE(2016,12,1),B386&lt;&gt;"",D386&lt;&gt;""),130,IF(AND('Seite 1'!$G$34&gt;=DATE(2016,12,1),B386&lt;&gt;"",D386&lt;&gt;"",C386="",'Übersicht 1.'!F386&gt;=30),130,0))</f>
        <v>0</v>
      </c>
      <c r="F386" s="336"/>
    </row>
    <row r="387" spans="1:6" ht="15" x14ac:dyDescent="0.2">
      <c r="A387" s="335">
        <v>355</v>
      </c>
      <c r="B387" s="357" t="str">
        <f>IF('Übersicht 1.'!D387="","",'Übersicht 1.'!D387)</f>
        <v/>
      </c>
      <c r="C387" s="356"/>
      <c r="D387" s="358" t="str">
        <f>IF('Übersicht 1.'!E387="","",'Übersicht 1.'!E387)</f>
        <v/>
      </c>
      <c r="E387" s="366">
        <f>IF(AND('Seite 1'!$G$34&gt;1900,'Seite 1'!$G$34&lt;DATE(2016,12,1),B387&lt;&gt;"",D387&lt;&gt;""),130,IF(AND('Seite 1'!$G$34&gt;=DATE(2016,12,1),B387&lt;&gt;"",D387&lt;&gt;"",C387="",'Übersicht 1.'!F387&gt;=30),130,0))</f>
        <v>0</v>
      </c>
      <c r="F387" s="336"/>
    </row>
    <row r="388" spans="1:6" ht="15" x14ac:dyDescent="0.2">
      <c r="A388" s="335">
        <v>356</v>
      </c>
      <c r="B388" s="357" t="str">
        <f>IF('Übersicht 1.'!D388="","",'Übersicht 1.'!D388)</f>
        <v/>
      </c>
      <c r="C388" s="356"/>
      <c r="D388" s="358" t="str">
        <f>IF('Übersicht 1.'!E388="","",'Übersicht 1.'!E388)</f>
        <v/>
      </c>
      <c r="E388" s="366">
        <f>IF(AND('Seite 1'!$G$34&gt;1900,'Seite 1'!$G$34&lt;DATE(2016,12,1),B388&lt;&gt;"",D388&lt;&gt;""),130,IF(AND('Seite 1'!$G$34&gt;=DATE(2016,12,1),B388&lt;&gt;"",D388&lt;&gt;"",C388="",'Übersicht 1.'!F388&gt;=30),130,0))</f>
        <v>0</v>
      </c>
      <c r="F388" s="336"/>
    </row>
    <row r="389" spans="1:6" ht="15" x14ac:dyDescent="0.2">
      <c r="A389" s="335">
        <v>357</v>
      </c>
      <c r="B389" s="357" t="str">
        <f>IF('Übersicht 1.'!D389="","",'Übersicht 1.'!D389)</f>
        <v/>
      </c>
      <c r="C389" s="356"/>
      <c r="D389" s="358" t="str">
        <f>IF('Übersicht 1.'!E389="","",'Übersicht 1.'!E389)</f>
        <v/>
      </c>
      <c r="E389" s="366">
        <f>IF(AND('Seite 1'!$G$34&gt;1900,'Seite 1'!$G$34&lt;DATE(2016,12,1),B389&lt;&gt;"",D389&lt;&gt;""),130,IF(AND('Seite 1'!$G$34&gt;=DATE(2016,12,1),B389&lt;&gt;"",D389&lt;&gt;"",C389="",'Übersicht 1.'!F389&gt;=30),130,0))</f>
        <v>0</v>
      </c>
      <c r="F389" s="336"/>
    </row>
    <row r="390" spans="1:6" ht="15" x14ac:dyDescent="0.2">
      <c r="A390" s="335">
        <v>358</v>
      </c>
      <c r="B390" s="357" t="str">
        <f>IF('Übersicht 1.'!D390="","",'Übersicht 1.'!D390)</f>
        <v/>
      </c>
      <c r="C390" s="356"/>
      <c r="D390" s="358" t="str">
        <f>IF('Übersicht 1.'!E390="","",'Übersicht 1.'!E390)</f>
        <v/>
      </c>
      <c r="E390" s="366">
        <f>IF(AND('Seite 1'!$G$34&gt;1900,'Seite 1'!$G$34&lt;DATE(2016,12,1),B390&lt;&gt;"",D390&lt;&gt;""),130,IF(AND('Seite 1'!$G$34&gt;=DATE(2016,12,1),B390&lt;&gt;"",D390&lt;&gt;"",C390="",'Übersicht 1.'!F390&gt;=30),130,0))</f>
        <v>0</v>
      </c>
      <c r="F390" s="336"/>
    </row>
    <row r="391" spans="1:6" ht="15" x14ac:dyDescent="0.2">
      <c r="A391" s="335">
        <v>359</v>
      </c>
      <c r="B391" s="357" t="str">
        <f>IF('Übersicht 1.'!D391="","",'Übersicht 1.'!D391)</f>
        <v/>
      </c>
      <c r="C391" s="356"/>
      <c r="D391" s="358" t="str">
        <f>IF('Übersicht 1.'!E391="","",'Übersicht 1.'!E391)</f>
        <v/>
      </c>
      <c r="E391" s="366">
        <f>IF(AND('Seite 1'!$G$34&gt;1900,'Seite 1'!$G$34&lt;DATE(2016,12,1),B391&lt;&gt;"",D391&lt;&gt;""),130,IF(AND('Seite 1'!$G$34&gt;=DATE(2016,12,1),B391&lt;&gt;"",D391&lt;&gt;"",C391="",'Übersicht 1.'!F391&gt;=30),130,0))</f>
        <v>0</v>
      </c>
      <c r="F391" s="336"/>
    </row>
    <row r="392" spans="1:6" ht="15" x14ac:dyDescent="0.2">
      <c r="A392" s="335">
        <v>360</v>
      </c>
      <c r="B392" s="357" t="str">
        <f>IF('Übersicht 1.'!D392="","",'Übersicht 1.'!D392)</f>
        <v/>
      </c>
      <c r="C392" s="356"/>
      <c r="D392" s="358" t="str">
        <f>IF('Übersicht 1.'!E392="","",'Übersicht 1.'!E392)</f>
        <v/>
      </c>
      <c r="E392" s="366">
        <f>IF(AND('Seite 1'!$G$34&gt;1900,'Seite 1'!$G$34&lt;DATE(2016,12,1),B392&lt;&gt;"",D392&lt;&gt;""),130,IF(AND('Seite 1'!$G$34&gt;=DATE(2016,12,1),B392&lt;&gt;"",D392&lt;&gt;"",C392="",'Übersicht 1.'!F392&gt;=30),130,0))</f>
        <v>0</v>
      </c>
      <c r="F392" s="336"/>
    </row>
    <row r="393" spans="1:6" ht="15" x14ac:dyDescent="0.2">
      <c r="A393" s="335">
        <v>361</v>
      </c>
      <c r="B393" s="357" t="str">
        <f>IF('Übersicht 1.'!D393="","",'Übersicht 1.'!D393)</f>
        <v/>
      </c>
      <c r="C393" s="356"/>
      <c r="D393" s="358" t="str">
        <f>IF('Übersicht 1.'!E393="","",'Übersicht 1.'!E393)</f>
        <v/>
      </c>
      <c r="E393" s="366">
        <f>IF(AND('Seite 1'!$G$34&gt;1900,'Seite 1'!$G$34&lt;DATE(2016,12,1),B393&lt;&gt;"",D393&lt;&gt;""),130,IF(AND('Seite 1'!$G$34&gt;=DATE(2016,12,1),B393&lt;&gt;"",D393&lt;&gt;"",C393="",'Übersicht 1.'!F393&gt;=30),130,0))</f>
        <v>0</v>
      </c>
      <c r="F393" s="336"/>
    </row>
    <row r="394" spans="1:6" ht="15" x14ac:dyDescent="0.2">
      <c r="A394" s="335">
        <v>362</v>
      </c>
      <c r="B394" s="357" t="str">
        <f>IF('Übersicht 1.'!D394="","",'Übersicht 1.'!D394)</f>
        <v/>
      </c>
      <c r="C394" s="356"/>
      <c r="D394" s="358" t="str">
        <f>IF('Übersicht 1.'!E394="","",'Übersicht 1.'!E394)</f>
        <v/>
      </c>
      <c r="E394" s="366">
        <f>IF(AND('Seite 1'!$G$34&gt;1900,'Seite 1'!$G$34&lt;DATE(2016,12,1),B394&lt;&gt;"",D394&lt;&gt;""),130,IF(AND('Seite 1'!$G$34&gt;=DATE(2016,12,1),B394&lt;&gt;"",D394&lt;&gt;"",C394="",'Übersicht 1.'!F394&gt;=30),130,0))</f>
        <v>0</v>
      </c>
      <c r="F394" s="336"/>
    </row>
    <row r="395" spans="1:6" ht="15" x14ac:dyDescent="0.2">
      <c r="A395" s="335">
        <v>363</v>
      </c>
      <c r="B395" s="357" t="str">
        <f>IF('Übersicht 1.'!D395="","",'Übersicht 1.'!D395)</f>
        <v/>
      </c>
      <c r="C395" s="356"/>
      <c r="D395" s="358" t="str">
        <f>IF('Übersicht 1.'!E395="","",'Übersicht 1.'!E395)</f>
        <v/>
      </c>
      <c r="E395" s="366">
        <f>IF(AND('Seite 1'!$G$34&gt;1900,'Seite 1'!$G$34&lt;DATE(2016,12,1),B395&lt;&gt;"",D395&lt;&gt;""),130,IF(AND('Seite 1'!$G$34&gt;=DATE(2016,12,1),B395&lt;&gt;"",D395&lt;&gt;"",C395="",'Übersicht 1.'!F395&gt;=30),130,0))</f>
        <v>0</v>
      </c>
      <c r="F395" s="336"/>
    </row>
    <row r="396" spans="1:6" ht="15" x14ac:dyDescent="0.2">
      <c r="A396" s="335">
        <v>364</v>
      </c>
      <c r="B396" s="357" t="str">
        <f>IF('Übersicht 1.'!D396="","",'Übersicht 1.'!D396)</f>
        <v/>
      </c>
      <c r="C396" s="356"/>
      <c r="D396" s="358" t="str">
        <f>IF('Übersicht 1.'!E396="","",'Übersicht 1.'!E396)</f>
        <v/>
      </c>
      <c r="E396" s="366">
        <f>IF(AND('Seite 1'!$G$34&gt;1900,'Seite 1'!$G$34&lt;DATE(2016,12,1),B396&lt;&gt;"",D396&lt;&gt;""),130,IF(AND('Seite 1'!$G$34&gt;=DATE(2016,12,1),B396&lt;&gt;"",D396&lt;&gt;"",C396="",'Übersicht 1.'!F396&gt;=30),130,0))</f>
        <v>0</v>
      </c>
      <c r="F396" s="336"/>
    </row>
    <row r="397" spans="1:6" ht="15" x14ac:dyDescent="0.2">
      <c r="A397" s="335">
        <v>365</v>
      </c>
      <c r="B397" s="357" t="str">
        <f>IF('Übersicht 1.'!D397="","",'Übersicht 1.'!D397)</f>
        <v/>
      </c>
      <c r="C397" s="356"/>
      <c r="D397" s="358" t="str">
        <f>IF('Übersicht 1.'!E397="","",'Übersicht 1.'!E397)</f>
        <v/>
      </c>
      <c r="E397" s="366">
        <f>IF(AND('Seite 1'!$G$34&gt;1900,'Seite 1'!$G$34&lt;DATE(2016,12,1),B397&lt;&gt;"",D397&lt;&gt;""),130,IF(AND('Seite 1'!$G$34&gt;=DATE(2016,12,1),B397&lt;&gt;"",D397&lt;&gt;"",C397="",'Übersicht 1.'!F397&gt;=30),130,0))</f>
        <v>0</v>
      </c>
      <c r="F397" s="336"/>
    </row>
    <row r="398" spans="1:6" ht="15" x14ac:dyDescent="0.2">
      <c r="A398" s="335">
        <v>366</v>
      </c>
      <c r="B398" s="357" t="str">
        <f>IF('Übersicht 1.'!D398="","",'Übersicht 1.'!D398)</f>
        <v/>
      </c>
      <c r="C398" s="356"/>
      <c r="D398" s="358" t="str">
        <f>IF('Übersicht 1.'!E398="","",'Übersicht 1.'!E398)</f>
        <v/>
      </c>
      <c r="E398" s="366">
        <f>IF(AND('Seite 1'!$G$34&gt;1900,'Seite 1'!$G$34&lt;DATE(2016,12,1),B398&lt;&gt;"",D398&lt;&gt;""),130,IF(AND('Seite 1'!$G$34&gt;=DATE(2016,12,1),B398&lt;&gt;"",D398&lt;&gt;"",C398="",'Übersicht 1.'!F398&gt;=30),130,0))</f>
        <v>0</v>
      </c>
      <c r="F398" s="336"/>
    </row>
    <row r="399" spans="1:6" ht="15" x14ac:dyDescent="0.2">
      <c r="A399" s="335">
        <v>367</v>
      </c>
      <c r="B399" s="357" t="str">
        <f>IF('Übersicht 1.'!D399="","",'Übersicht 1.'!D399)</f>
        <v/>
      </c>
      <c r="C399" s="356"/>
      <c r="D399" s="358" t="str">
        <f>IF('Übersicht 1.'!E399="","",'Übersicht 1.'!E399)</f>
        <v/>
      </c>
      <c r="E399" s="366">
        <f>IF(AND('Seite 1'!$G$34&gt;1900,'Seite 1'!$G$34&lt;DATE(2016,12,1),B399&lt;&gt;"",D399&lt;&gt;""),130,IF(AND('Seite 1'!$G$34&gt;=DATE(2016,12,1),B399&lt;&gt;"",D399&lt;&gt;"",C399="",'Übersicht 1.'!F399&gt;=30),130,0))</f>
        <v>0</v>
      </c>
      <c r="F399" s="336"/>
    </row>
    <row r="400" spans="1:6" ht="15" x14ac:dyDescent="0.2">
      <c r="A400" s="335">
        <v>368</v>
      </c>
      <c r="B400" s="357" t="str">
        <f>IF('Übersicht 1.'!D400="","",'Übersicht 1.'!D400)</f>
        <v/>
      </c>
      <c r="C400" s="356"/>
      <c r="D400" s="358" t="str">
        <f>IF('Übersicht 1.'!E400="","",'Übersicht 1.'!E400)</f>
        <v/>
      </c>
      <c r="E400" s="366">
        <f>IF(AND('Seite 1'!$G$34&gt;1900,'Seite 1'!$G$34&lt;DATE(2016,12,1),B400&lt;&gt;"",D400&lt;&gt;""),130,IF(AND('Seite 1'!$G$34&gt;=DATE(2016,12,1),B400&lt;&gt;"",D400&lt;&gt;"",C400="",'Übersicht 1.'!F400&gt;=30),130,0))</f>
        <v>0</v>
      </c>
      <c r="F400" s="336"/>
    </row>
    <row r="401" spans="1:6" ht="15" x14ac:dyDescent="0.2">
      <c r="A401" s="335">
        <v>369</v>
      </c>
      <c r="B401" s="357" t="str">
        <f>IF('Übersicht 1.'!D401="","",'Übersicht 1.'!D401)</f>
        <v/>
      </c>
      <c r="C401" s="356"/>
      <c r="D401" s="358" t="str">
        <f>IF('Übersicht 1.'!E401="","",'Übersicht 1.'!E401)</f>
        <v/>
      </c>
      <c r="E401" s="366">
        <f>IF(AND('Seite 1'!$G$34&gt;1900,'Seite 1'!$G$34&lt;DATE(2016,12,1),B401&lt;&gt;"",D401&lt;&gt;""),130,IF(AND('Seite 1'!$G$34&gt;=DATE(2016,12,1),B401&lt;&gt;"",D401&lt;&gt;"",C401="",'Übersicht 1.'!F401&gt;=30),130,0))</f>
        <v>0</v>
      </c>
      <c r="F401" s="336"/>
    </row>
    <row r="402" spans="1:6" ht="15" x14ac:dyDescent="0.2">
      <c r="A402" s="335">
        <v>370</v>
      </c>
      <c r="B402" s="357" t="str">
        <f>IF('Übersicht 1.'!D402="","",'Übersicht 1.'!D402)</f>
        <v/>
      </c>
      <c r="C402" s="356"/>
      <c r="D402" s="358" t="str">
        <f>IF('Übersicht 1.'!E402="","",'Übersicht 1.'!E402)</f>
        <v/>
      </c>
      <c r="E402" s="366">
        <f>IF(AND('Seite 1'!$G$34&gt;1900,'Seite 1'!$G$34&lt;DATE(2016,12,1),B402&lt;&gt;"",D402&lt;&gt;""),130,IF(AND('Seite 1'!$G$34&gt;=DATE(2016,12,1),B402&lt;&gt;"",D402&lt;&gt;"",C402="",'Übersicht 1.'!F402&gt;=30),130,0))</f>
        <v>0</v>
      </c>
      <c r="F402" s="336"/>
    </row>
    <row r="403" spans="1:6" ht="15" x14ac:dyDescent="0.2">
      <c r="A403" s="335">
        <v>371</v>
      </c>
      <c r="B403" s="357" t="str">
        <f>IF('Übersicht 1.'!D403="","",'Übersicht 1.'!D403)</f>
        <v/>
      </c>
      <c r="C403" s="356"/>
      <c r="D403" s="358" t="str">
        <f>IF('Übersicht 1.'!E403="","",'Übersicht 1.'!E403)</f>
        <v/>
      </c>
      <c r="E403" s="366">
        <f>IF(AND('Seite 1'!$G$34&gt;1900,'Seite 1'!$G$34&lt;DATE(2016,12,1),B403&lt;&gt;"",D403&lt;&gt;""),130,IF(AND('Seite 1'!$G$34&gt;=DATE(2016,12,1),B403&lt;&gt;"",D403&lt;&gt;"",C403="",'Übersicht 1.'!F403&gt;=30),130,0))</f>
        <v>0</v>
      </c>
      <c r="F403" s="336"/>
    </row>
    <row r="404" spans="1:6" ht="15" x14ac:dyDescent="0.2">
      <c r="A404" s="335">
        <v>372</v>
      </c>
      <c r="B404" s="357" t="str">
        <f>IF('Übersicht 1.'!D404="","",'Übersicht 1.'!D404)</f>
        <v/>
      </c>
      <c r="C404" s="356"/>
      <c r="D404" s="358" t="str">
        <f>IF('Übersicht 1.'!E404="","",'Übersicht 1.'!E404)</f>
        <v/>
      </c>
      <c r="E404" s="366">
        <f>IF(AND('Seite 1'!$G$34&gt;1900,'Seite 1'!$G$34&lt;DATE(2016,12,1),B404&lt;&gt;"",D404&lt;&gt;""),130,IF(AND('Seite 1'!$G$34&gt;=DATE(2016,12,1),B404&lt;&gt;"",D404&lt;&gt;"",C404="",'Übersicht 1.'!F404&gt;=30),130,0))</f>
        <v>0</v>
      </c>
      <c r="F404" s="336"/>
    </row>
    <row r="405" spans="1:6" ht="15" x14ac:dyDescent="0.2">
      <c r="A405" s="335">
        <v>373</v>
      </c>
      <c r="B405" s="357" t="str">
        <f>IF('Übersicht 1.'!D405="","",'Übersicht 1.'!D405)</f>
        <v/>
      </c>
      <c r="C405" s="356"/>
      <c r="D405" s="358" t="str">
        <f>IF('Übersicht 1.'!E405="","",'Übersicht 1.'!E405)</f>
        <v/>
      </c>
      <c r="E405" s="366">
        <f>IF(AND('Seite 1'!$G$34&gt;1900,'Seite 1'!$G$34&lt;DATE(2016,12,1),B405&lt;&gt;"",D405&lt;&gt;""),130,IF(AND('Seite 1'!$G$34&gt;=DATE(2016,12,1),B405&lt;&gt;"",D405&lt;&gt;"",C405="",'Übersicht 1.'!F405&gt;=30),130,0))</f>
        <v>0</v>
      </c>
      <c r="F405" s="336"/>
    </row>
    <row r="406" spans="1:6" ht="15" x14ac:dyDescent="0.2">
      <c r="A406" s="335">
        <v>374</v>
      </c>
      <c r="B406" s="357" t="str">
        <f>IF('Übersicht 1.'!D406="","",'Übersicht 1.'!D406)</f>
        <v/>
      </c>
      <c r="C406" s="356"/>
      <c r="D406" s="358" t="str">
        <f>IF('Übersicht 1.'!E406="","",'Übersicht 1.'!E406)</f>
        <v/>
      </c>
      <c r="E406" s="366">
        <f>IF(AND('Seite 1'!$G$34&gt;1900,'Seite 1'!$G$34&lt;DATE(2016,12,1),B406&lt;&gt;"",D406&lt;&gt;""),130,IF(AND('Seite 1'!$G$34&gt;=DATE(2016,12,1),B406&lt;&gt;"",D406&lt;&gt;"",C406="",'Übersicht 1.'!F406&gt;=30),130,0))</f>
        <v>0</v>
      </c>
      <c r="F406" s="336"/>
    </row>
    <row r="407" spans="1:6" ht="15" x14ac:dyDescent="0.2">
      <c r="A407" s="335">
        <v>375</v>
      </c>
      <c r="B407" s="357" t="str">
        <f>IF('Übersicht 1.'!D407="","",'Übersicht 1.'!D407)</f>
        <v/>
      </c>
      <c r="C407" s="356"/>
      <c r="D407" s="358" t="str">
        <f>IF('Übersicht 1.'!E407="","",'Übersicht 1.'!E407)</f>
        <v/>
      </c>
      <c r="E407" s="366">
        <f>IF(AND('Seite 1'!$G$34&gt;1900,'Seite 1'!$G$34&lt;DATE(2016,12,1),B407&lt;&gt;"",D407&lt;&gt;""),130,IF(AND('Seite 1'!$G$34&gt;=DATE(2016,12,1),B407&lt;&gt;"",D407&lt;&gt;"",C407="",'Übersicht 1.'!F407&gt;=30),130,0))</f>
        <v>0</v>
      </c>
      <c r="F407" s="336"/>
    </row>
    <row r="408" spans="1:6" ht="15" x14ac:dyDescent="0.2">
      <c r="A408" s="335">
        <v>376</v>
      </c>
      <c r="B408" s="357" t="str">
        <f>IF('Übersicht 1.'!D408="","",'Übersicht 1.'!D408)</f>
        <v/>
      </c>
      <c r="C408" s="356"/>
      <c r="D408" s="358" t="str">
        <f>IF('Übersicht 1.'!E408="","",'Übersicht 1.'!E408)</f>
        <v/>
      </c>
      <c r="E408" s="366">
        <f>IF(AND('Seite 1'!$G$34&gt;1900,'Seite 1'!$G$34&lt;DATE(2016,12,1),B408&lt;&gt;"",D408&lt;&gt;""),130,IF(AND('Seite 1'!$G$34&gt;=DATE(2016,12,1),B408&lt;&gt;"",D408&lt;&gt;"",C408="",'Übersicht 1.'!F408&gt;=30),130,0))</f>
        <v>0</v>
      </c>
      <c r="F408" s="336"/>
    </row>
    <row r="409" spans="1:6" ht="15" x14ac:dyDescent="0.2">
      <c r="A409" s="335">
        <v>377</v>
      </c>
      <c r="B409" s="357" t="str">
        <f>IF('Übersicht 1.'!D409="","",'Übersicht 1.'!D409)</f>
        <v/>
      </c>
      <c r="C409" s="356"/>
      <c r="D409" s="358" t="str">
        <f>IF('Übersicht 1.'!E409="","",'Übersicht 1.'!E409)</f>
        <v/>
      </c>
      <c r="E409" s="366">
        <f>IF(AND('Seite 1'!$G$34&gt;1900,'Seite 1'!$G$34&lt;DATE(2016,12,1),B409&lt;&gt;"",D409&lt;&gt;""),130,IF(AND('Seite 1'!$G$34&gt;=DATE(2016,12,1),B409&lt;&gt;"",D409&lt;&gt;"",C409="",'Übersicht 1.'!F409&gt;=30),130,0))</f>
        <v>0</v>
      </c>
      <c r="F409" s="336"/>
    </row>
    <row r="410" spans="1:6" ht="15" x14ac:dyDescent="0.2">
      <c r="A410" s="335">
        <v>378</v>
      </c>
      <c r="B410" s="357" t="str">
        <f>IF('Übersicht 1.'!D410="","",'Übersicht 1.'!D410)</f>
        <v/>
      </c>
      <c r="C410" s="356"/>
      <c r="D410" s="358" t="str">
        <f>IF('Übersicht 1.'!E410="","",'Übersicht 1.'!E410)</f>
        <v/>
      </c>
      <c r="E410" s="366">
        <f>IF(AND('Seite 1'!$G$34&gt;1900,'Seite 1'!$G$34&lt;DATE(2016,12,1),B410&lt;&gt;"",D410&lt;&gt;""),130,IF(AND('Seite 1'!$G$34&gt;=DATE(2016,12,1),B410&lt;&gt;"",D410&lt;&gt;"",C410="",'Übersicht 1.'!F410&gt;=30),130,0))</f>
        <v>0</v>
      </c>
      <c r="F410" s="336"/>
    </row>
    <row r="411" spans="1:6" ht="15" x14ac:dyDescent="0.2">
      <c r="A411" s="335">
        <v>379</v>
      </c>
      <c r="B411" s="357" t="str">
        <f>IF('Übersicht 1.'!D411="","",'Übersicht 1.'!D411)</f>
        <v/>
      </c>
      <c r="C411" s="356"/>
      <c r="D411" s="358" t="str">
        <f>IF('Übersicht 1.'!E411="","",'Übersicht 1.'!E411)</f>
        <v/>
      </c>
      <c r="E411" s="366">
        <f>IF(AND('Seite 1'!$G$34&gt;1900,'Seite 1'!$G$34&lt;DATE(2016,12,1),B411&lt;&gt;"",D411&lt;&gt;""),130,IF(AND('Seite 1'!$G$34&gt;=DATE(2016,12,1),B411&lt;&gt;"",D411&lt;&gt;"",C411="",'Übersicht 1.'!F411&gt;=30),130,0))</f>
        <v>0</v>
      </c>
      <c r="F411" s="336"/>
    </row>
    <row r="412" spans="1:6" ht="15" x14ac:dyDescent="0.2">
      <c r="A412" s="335">
        <v>380</v>
      </c>
      <c r="B412" s="357" t="str">
        <f>IF('Übersicht 1.'!D412="","",'Übersicht 1.'!D412)</f>
        <v/>
      </c>
      <c r="C412" s="356"/>
      <c r="D412" s="358" t="str">
        <f>IF('Übersicht 1.'!E412="","",'Übersicht 1.'!E412)</f>
        <v/>
      </c>
      <c r="E412" s="366">
        <f>IF(AND('Seite 1'!$G$34&gt;1900,'Seite 1'!$G$34&lt;DATE(2016,12,1),B412&lt;&gt;"",D412&lt;&gt;""),130,IF(AND('Seite 1'!$G$34&gt;=DATE(2016,12,1),B412&lt;&gt;"",D412&lt;&gt;"",C412="",'Übersicht 1.'!F412&gt;=30),130,0))</f>
        <v>0</v>
      </c>
      <c r="F412" s="336"/>
    </row>
    <row r="413" spans="1:6" ht="15" x14ac:dyDescent="0.2">
      <c r="A413" s="335">
        <v>381</v>
      </c>
      <c r="B413" s="357" t="str">
        <f>IF('Übersicht 1.'!D413="","",'Übersicht 1.'!D413)</f>
        <v/>
      </c>
      <c r="C413" s="356"/>
      <c r="D413" s="358" t="str">
        <f>IF('Übersicht 1.'!E413="","",'Übersicht 1.'!E413)</f>
        <v/>
      </c>
      <c r="E413" s="366">
        <f>IF(AND('Seite 1'!$G$34&gt;1900,'Seite 1'!$G$34&lt;DATE(2016,12,1),B413&lt;&gt;"",D413&lt;&gt;""),130,IF(AND('Seite 1'!$G$34&gt;=DATE(2016,12,1),B413&lt;&gt;"",D413&lt;&gt;"",C413="",'Übersicht 1.'!F413&gt;=30),130,0))</f>
        <v>0</v>
      </c>
      <c r="F413" s="336"/>
    </row>
    <row r="414" spans="1:6" ht="15" x14ac:dyDescent="0.2">
      <c r="A414" s="335">
        <v>382</v>
      </c>
      <c r="B414" s="357" t="str">
        <f>IF('Übersicht 1.'!D414="","",'Übersicht 1.'!D414)</f>
        <v/>
      </c>
      <c r="C414" s="356"/>
      <c r="D414" s="358" t="str">
        <f>IF('Übersicht 1.'!E414="","",'Übersicht 1.'!E414)</f>
        <v/>
      </c>
      <c r="E414" s="366">
        <f>IF(AND('Seite 1'!$G$34&gt;1900,'Seite 1'!$G$34&lt;DATE(2016,12,1),B414&lt;&gt;"",D414&lt;&gt;""),130,IF(AND('Seite 1'!$G$34&gt;=DATE(2016,12,1),B414&lt;&gt;"",D414&lt;&gt;"",C414="",'Übersicht 1.'!F414&gt;=30),130,0))</f>
        <v>0</v>
      </c>
      <c r="F414" s="336"/>
    </row>
    <row r="415" spans="1:6" ht="15" x14ac:dyDescent="0.2">
      <c r="A415" s="335">
        <v>383</v>
      </c>
      <c r="B415" s="357" t="str">
        <f>IF('Übersicht 1.'!D415="","",'Übersicht 1.'!D415)</f>
        <v/>
      </c>
      <c r="C415" s="356"/>
      <c r="D415" s="358" t="str">
        <f>IF('Übersicht 1.'!E415="","",'Übersicht 1.'!E415)</f>
        <v/>
      </c>
      <c r="E415" s="366">
        <f>IF(AND('Seite 1'!$G$34&gt;1900,'Seite 1'!$G$34&lt;DATE(2016,12,1),B415&lt;&gt;"",D415&lt;&gt;""),130,IF(AND('Seite 1'!$G$34&gt;=DATE(2016,12,1),B415&lt;&gt;"",D415&lt;&gt;"",C415="",'Übersicht 1.'!F415&gt;=30),130,0))</f>
        <v>0</v>
      </c>
      <c r="F415" s="336"/>
    </row>
    <row r="416" spans="1:6" ht="15" x14ac:dyDescent="0.2">
      <c r="A416" s="335">
        <v>384</v>
      </c>
      <c r="B416" s="357" t="str">
        <f>IF('Übersicht 1.'!D416="","",'Übersicht 1.'!D416)</f>
        <v/>
      </c>
      <c r="C416" s="356"/>
      <c r="D416" s="358" t="str">
        <f>IF('Übersicht 1.'!E416="","",'Übersicht 1.'!E416)</f>
        <v/>
      </c>
      <c r="E416" s="366">
        <f>IF(AND('Seite 1'!$G$34&gt;1900,'Seite 1'!$G$34&lt;DATE(2016,12,1),B416&lt;&gt;"",D416&lt;&gt;""),130,IF(AND('Seite 1'!$G$34&gt;=DATE(2016,12,1),B416&lt;&gt;"",D416&lt;&gt;"",C416="",'Übersicht 1.'!F416&gt;=30),130,0))</f>
        <v>0</v>
      </c>
      <c r="F416" s="336"/>
    </row>
    <row r="417" spans="1:6" ht="15" x14ac:dyDescent="0.2">
      <c r="A417" s="335">
        <v>385</v>
      </c>
      <c r="B417" s="357" t="str">
        <f>IF('Übersicht 1.'!D417="","",'Übersicht 1.'!D417)</f>
        <v/>
      </c>
      <c r="C417" s="356"/>
      <c r="D417" s="358" t="str">
        <f>IF('Übersicht 1.'!E417="","",'Übersicht 1.'!E417)</f>
        <v/>
      </c>
      <c r="E417" s="366">
        <f>IF(AND('Seite 1'!$G$34&gt;1900,'Seite 1'!$G$34&lt;DATE(2016,12,1),B417&lt;&gt;"",D417&lt;&gt;""),130,IF(AND('Seite 1'!$G$34&gt;=DATE(2016,12,1),B417&lt;&gt;"",D417&lt;&gt;"",C417="",'Übersicht 1.'!F417&gt;=30),130,0))</f>
        <v>0</v>
      </c>
      <c r="F417" s="336"/>
    </row>
    <row r="418" spans="1:6" ht="15" x14ac:dyDescent="0.2">
      <c r="A418" s="335">
        <v>386</v>
      </c>
      <c r="B418" s="357" t="str">
        <f>IF('Übersicht 1.'!D418="","",'Übersicht 1.'!D418)</f>
        <v/>
      </c>
      <c r="C418" s="356"/>
      <c r="D418" s="358" t="str">
        <f>IF('Übersicht 1.'!E418="","",'Übersicht 1.'!E418)</f>
        <v/>
      </c>
      <c r="E418" s="366">
        <f>IF(AND('Seite 1'!$G$34&gt;1900,'Seite 1'!$G$34&lt;DATE(2016,12,1),B418&lt;&gt;"",D418&lt;&gt;""),130,IF(AND('Seite 1'!$G$34&gt;=DATE(2016,12,1),B418&lt;&gt;"",D418&lt;&gt;"",C418="",'Übersicht 1.'!F418&gt;=30),130,0))</f>
        <v>0</v>
      </c>
      <c r="F418" s="336"/>
    </row>
    <row r="419" spans="1:6" ht="15" x14ac:dyDescent="0.2">
      <c r="A419" s="335">
        <v>387</v>
      </c>
      <c r="B419" s="357" t="str">
        <f>IF('Übersicht 1.'!D419="","",'Übersicht 1.'!D419)</f>
        <v/>
      </c>
      <c r="C419" s="356"/>
      <c r="D419" s="358" t="str">
        <f>IF('Übersicht 1.'!E419="","",'Übersicht 1.'!E419)</f>
        <v/>
      </c>
      <c r="E419" s="366">
        <f>IF(AND('Seite 1'!$G$34&gt;1900,'Seite 1'!$G$34&lt;DATE(2016,12,1),B419&lt;&gt;"",D419&lt;&gt;""),130,IF(AND('Seite 1'!$G$34&gt;=DATE(2016,12,1),B419&lt;&gt;"",D419&lt;&gt;"",C419="",'Übersicht 1.'!F419&gt;=30),130,0))</f>
        <v>0</v>
      </c>
      <c r="F419" s="336"/>
    </row>
    <row r="420" spans="1:6" ht="15" x14ac:dyDescent="0.2">
      <c r="A420" s="335">
        <v>388</v>
      </c>
      <c r="B420" s="357" t="str">
        <f>IF('Übersicht 1.'!D420="","",'Übersicht 1.'!D420)</f>
        <v/>
      </c>
      <c r="C420" s="356"/>
      <c r="D420" s="358" t="str">
        <f>IF('Übersicht 1.'!E420="","",'Übersicht 1.'!E420)</f>
        <v/>
      </c>
      <c r="E420" s="366">
        <f>IF(AND('Seite 1'!$G$34&gt;1900,'Seite 1'!$G$34&lt;DATE(2016,12,1),B420&lt;&gt;"",D420&lt;&gt;""),130,IF(AND('Seite 1'!$G$34&gt;=DATE(2016,12,1),B420&lt;&gt;"",D420&lt;&gt;"",C420="",'Übersicht 1.'!F420&gt;=30),130,0))</f>
        <v>0</v>
      </c>
      <c r="F420" s="336"/>
    </row>
    <row r="421" spans="1:6" ht="15" x14ac:dyDescent="0.2">
      <c r="A421" s="335">
        <v>389</v>
      </c>
      <c r="B421" s="357" t="str">
        <f>IF('Übersicht 1.'!D421="","",'Übersicht 1.'!D421)</f>
        <v/>
      </c>
      <c r="C421" s="356"/>
      <c r="D421" s="358" t="str">
        <f>IF('Übersicht 1.'!E421="","",'Übersicht 1.'!E421)</f>
        <v/>
      </c>
      <c r="E421" s="366">
        <f>IF(AND('Seite 1'!$G$34&gt;1900,'Seite 1'!$G$34&lt;DATE(2016,12,1),B421&lt;&gt;"",D421&lt;&gt;""),130,IF(AND('Seite 1'!$G$34&gt;=DATE(2016,12,1),B421&lt;&gt;"",D421&lt;&gt;"",C421="",'Übersicht 1.'!F421&gt;=30),130,0))</f>
        <v>0</v>
      </c>
      <c r="F421" s="336"/>
    </row>
    <row r="422" spans="1:6" ht="15" x14ac:dyDescent="0.2">
      <c r="A422" s="335">
        <v>390</v>
      </c>
      <c r="B422" s="357" t="str">
        <f>IF('Übersicht 1.'!D422="","",'Übersicht 1.'!D422)</f>
        <v/>
      </c>
      <c r="C422" s="356"/>
      <c r="D422" s="358" t="str">
        <f>IF('Übersicht 1.'!E422="","",'Übersicht 1.'!E422)</f>
        <v/>
      </c>
      <c r="E422" s="366">
        <f>IF(AND('Seite 1'!$G$34&gt;1900,'Seite 1'!$G$34&lt;DATE(2016,12,1),B422&lt;&gt;"",D422&lt;&gt;""),130,IF(AND('Seite 1'!$G$34&gt;=DATE(2016,12,1),B422&lt;&gt;"",D422&lt;&gt;"",C422="",'Übersicht 1.'!F422&gt;=30),130,0))</f>
        <v>0</v>
      </c>
      <c r="F422" s="336"/>
    </row>
    <row r="423" spans="1:6" ht="15" x14ac:dyDescent="0.2">
      <c r="A423" s="335">
        <v>391</v>
      </c>
      <c r="B423" s="357" t="str">
        <f>IF('Übersicht 1.'!D423="","",'Übersicht 1.'!D423)</f>
        <v/>
      </c>
      <c r="C423" s="356"/>
      <c r="D423" s="358" t="str">
        <f>IF('Übersicht 1.'!E423="","",'Übersicht 1.'!E423)</f>
        <v/>
      </c>
      <c r="E423" s="366">
        <f>IF(AND('Seite 1'!$G$34&gt;1900,'Seite 1'!$G$34&lt;DATE(2016,12,1),B423&lt;&gt;"",D423&lt;&gt;""),130,IF(AND('Seite 1'!$G$34&gt;=DATE(2016,12,1),B423&lt;&gt;"",D423&lt;&gt;"",C423="",'Übersicht 1.'!F423&gt;=30),130,0))</f>
        <v>0</v>
      </c>
      <c r="F423" s="336"/>
    </row>
    <row r="424" spans="1:6" ht="15" x14ac:dyDescent="0.2">
      <c r="A424" s="335">
        <v>392</v>
      </c>
      <c r="B424" s="357" t="str">
        <f>IF('Übersicht 1.'!D424="","",'Übersicht 1.'!D424)</f>
        <v/>
      </c>
      <c r="C424" s="356"/>
      <c r="D424" s="358" t="str">
        <f>IF('Übersicht 1.'!E424="","",'Übersicht 1.'!E424)</f>
        <v/>
      </c>
      <c r="E424" s="366">
        <f>IF(AND('Seite 1'!$G$34&gt;1900,'Seite 1'!$G$34&lt;DATE(2016,12,1),B424&lt;&gt;"",D424&lt;&gt;""),130,IF(AND('Seite 1'!$G$34&gt;=DATE(2016,12,1),B424&lt;&gt;"",D424&lt;&gt;"",C424="",'Übersicht 1.'!F424&gt;=30),130,0))</f>
        <v>0</v>
      </c>
      <c r="F424" s="336"/>
    </row>
    <row r="425" spans="1:6" ht="15" x14ac:dyDescent="0.2">
      <c r="A425" s="335">
        <v>393</v>
      </c>
      <c r="B425" s="357" t="str">
        <f>IF('Übersicht 1.'!D425="","",'Übersicht 1.'!D425)</f>
        <v/>
      </c>
      <c r="C425" s="356"/>
      <c r="D425" s="358" t="str">
        <f>IF('Übersicht 1.'!E425="","",'Übersicht 1.'!E425)</f>
        <v/>
      </c>
      <c r="E425" s="366">
        <f>IF(AND('Seite 1'!$G$34&gt;1900,'Seite 1'!$G$34&lt;DATE(2016,12,1),B425&lt;&gt;"",D425&lt;&gt;""),130,IF(AND('Seite 1'!$G$34&gt;=DATE(2016,12,1),B425&lt;&gt;"",D425&lt;&gt;"",C425="",'Übersicht 1.'!F425&gt;=30),130,0))</f>
        <v>0</v>
      </c>
      <c r="F425" s="336"/>
    </row>
    <row r="426" spans="1:6" ht="15" x14ac:dyDescent="0.2">
      <c r="A426" s="335">
        <v>394</v>
      </c>
      <c r="B426" s="357" t="str">
        <f>IF('Übersicht 1.'!D426="","",'Übersicht 1.'!D426)</f>
        <v/>
      </c>
      <c r="C426" s="356"/>
      <c r="D426" s="358" t="str">
        <f>IF('Übersicht 1.'!E426="","",'Übersicht 1.'!E426)</f>
        <v/>
      </c>
      <c r="E426" s="366">
        <f>IF(AND('Seite 1'!$G$34&gt;1900,'Seite 1'!$G$34&lt;DATE(2016,12,1),B426&lt;&gt;"",D426&lt;&gt;""),130,IF(AND('Seite 1'!$G$34&gt;=DATE(2016,12,1),B426&lt;&gt;"",D426&lt;&gt;"",C426="",'Übersicht 1.'!F426&gt;=30),130,0))</f>
        <v>0</v>
      </c>
      <c r="F426" s="336"/>
    </row>
    <row r="427" spans="1:6" ht="15" x14ac:dyDescent="0.2">
      <c r="A427" s="335">
        <v>395</v>
      </c>
      <c r="B427" s="357" t="str">
        <f>IF('Übersicht 1.'!D427="","",'Übersicht 1.'!D427)</f>
        <v/>
      </c>
      <c r="C427" s="356"/>
      <c r="D427" s="358" t="str">
        <f>IF('Übersicht 1.'!E427="","",'Übersicht 1.'!E427)</f>
        <v/>
      </c>
      <c r="E427" s="366">
        <f>IF(AND('Seite 1'!$G$34&gt;1900,'Seite 1'!$G$34&lt;DATE(2016,12,1),B427&lt;&gt;"",D427&lt;&gt;""),130,IF(AND('Seite 1'!$G$34&gt;=DATE(2016,12,1),B427&lt;&gt;"",D427&lt;&gt;"",C427="",'Übersicht 1.'!F427&gt;=30),130,0))</f>
        <v>0</v>
      </c>
      <c r="F427" s="336"/>
    </row>
    <row r="428" spans="1:6" ht="15" x14ac:dyDescent="0.2">
      <c r="A428" s="335">
        <v>396</v>
      </c>
      <c r="B428" s="357" t="str">
        <f>IF('Übersicht 1.'!D428="","",'Übersicht 1.'!D428)</f>
        <v/>
      </c>
      <c r="C428" s="356"/>
      <c r="D428" s="358" t="str">
        <f>IF('Übersicht 1.'!E428="","",'Übersicht 1.'!E428)</f>
        <v/>
      </c>
      <c r="E428" s="366">
        <f>IF(AND('Seite 1'!$G$34&gt;1900,'Seite 1'!$G$34&lt;DATE(2016,12,1),B428&lt;&gt;"",D428&lt;&gt;""),130,IF(AND('Seite 1'!$G$34&gt;=DATE(2016,12,1),B428&lt;&gt;"",D428&lt;&gt;"",C428="",'Übersicht 1.'!F428&gt;=30),130,0))</f>
        <v>0</v>
      </c>
      <c r="F428" s="336"/>
    </row>
    <row r="429" spans="1:6" ht="15" x14ac:dyDescent="0.2">
      <c r="A429" s="335">
        <v>397</v>
      </c>
      <c r="B429" s="357" t="str">
        <f>IF('Übersicht 1.'!D429="","",'Übersicht 1.'!D429)</f>
        <v/>
      </c>
      <c r="C429" s="356"/>
      <c r="D429" s="358" t="str">
        <f>IF('Übersicht 1.'!E429="","",'Übersicht 1.'!E429)</f>
        <v/>
      </c>
      <c r="E429" s="366">
        <f>IF(AND('Seite 1'!$G$34&gt;1900,'Seite 1'!$G$34&lt;DATE(2016,12,1),B429&lt;&gt;"",D429&lt;&gt;""),130,IF(AND('Seite 1'!$G$34&gt;=DATE(2016,12,1),B429&lt;&gt;"",D429&lt;&gt;"",C429="",'Übersicht 1.'!F429&gt;=30),130,0))</f>
        <v>0</v>
      </c>
      <c r="F429" s="336"/>
    </row>
    <row r="430" spans="1:6" ht="15" x14ac:dyDescent="0.2">
      <c r="A430" s="335">
        <v>398</v>
      </c>
      <c r="B430" s="357" t="str">
        <f>IF('Übersicht 1.'!D430="","",'Übersicht 1.'!D430)</f>
        <v/>
      </c>
      <c r="C430" s="356"/>
      <c r="D430" s="358" t="str">
        <f>IF('Übersicht 1.'!E430="","",'Übersicht 1.'!E430)</f>
        <v/>
      </c>
      <c r="E430" s="366">
        <f>IF(AND('Seite 1'!$G$34&gt;1900,'Seite 1'!$G$34&lt;DATE(2016,12,1),B430&lt;&gt;"",D430&lt;&gt;""),130,IF(AND('Seite 1'!$G$34&gt;=DATE(2016,12,1),B430&lt;&gt;"",D430&lt;&gt;"",C430="",'Übersicht 1.'!F430&gt;=30),130,0))</f>
        <v>0</v>
      </c>
      <c r="F430" s="336"/>
    </row>
    <row r="431" spans="1:6" ht="15" x14ac:dyDescent="0.2">
      <c r="A431" s="335">
        <v>399</v>
      </c>
      <c r="B431" s="357" t="str">
        <f>IF('Übersicht 1.'!D431="","",'Übersicht 1.'!D431)</f>
        <v/>
      </c>
      <c r="C431" s="356"/>
      <c r="D431" s="358" t="str">
        <f>IF('Übersicht 1.'!E431="","",'Übersicht 1.'!E431)</f>
        <v/>
      </c>
      <c r="E431" s="366">
        <f>IF(AND('Seite 1'!$G$34&gt;1900,'Seite 1'!$G$34&lt;DATE(2016,12,1),B431&lt;&gt;"",D431&lt;&gt;""),130,IF(AND('Seite 1'!$G$34&gt;=DATE(2016,12,1),B431&lt;&gt;"",D431&lt;&gt;"",C431="",'Übersicht 1.'!F431&gt;=30),130,0))</f>
        <v>0</v>
      </c>
      <c r="F431" s="336"/>
    </row>
    <row r="432" spans="1:6" ht="15" x14ac:dyDescent="0.2">
      <c r="A432" s="335">
        <v>400</v>
      </c>
      <c r="B432" s="357" t="str">
        <f>IF('Übersicht 1.'!D432="","",'Übersicht 1.'!D432)</f>
        <v/>
      </c>
      <c r="C432" s="356"/>
      <c r="D432" s="358" t="str">
        <f>IF('Übersicht 1.'!E432="","",'Übersicht 1.'!E432)</f>
        <v/>
      </c>
      <c r="E432" s="366">
        <f>IF(AND('Seite 1'!$G$34&gt;1900,'Seite 1'!$G$34&lt;DATE(2016,12,1),B432&lt;&gt;"",D432&lt;&gt;""),130,IF(AND('Seite 1'!$G$34&gt;=DATE(2016,12,1),B432&lt;&gt;"",D432&lt;&gt;"",C432="",'Übersicht 1.'!F432&gt;=30),130,0))</f>
        <v>0</v>
      </c>
      <c r="F432" s="336"/>
    </row>
    <row r="433" spans="1:6" ht="15" x14ac:dyDescent="0.2">
      <c r="A433" s="335">
        <v>401</v>
      </c>
      <c r="B433" s="357" t="str">
        <f>IF('Übersicht 1.'!D433="","",'Übersicht 1.'!D433)</f>
        <v/>
      </c>
      <c r="C433" s="356"/>
      <c r="D433" s="358" t="str">
        <f>IF('Übersicht 1.'!E433="","",'Übersicht 1.'!E433)</f>
        <v/>
      </c>
      <c r="E433" s="366">
        <f>IF(AND('Seite 1'!$G$34&gt;1900,'Seite 1'!$G$34&lt;DATE(2016,12,1),B433&lt;&gt;"",D433&lt;&gt;""),130,IF(AND('Seite 1'!$G$34&gt;=DATE(2016,12,1),B433&lt;&gt;"",D433&lt;&gt;"",C433="",'Übersicht 1.'!F433&gt;=30),130,0))</f>
        <v>0</v>
      </c>
      <c r="F433" s="336"/>
    </row>
    <row r="434" spans="1:6" ht="15" x14ac:dyDescent="0.2">
      <c r="A434" s="335">
        <v>402</v>
      </c>
      <c r="B434" s="357" t="str">
        <f>IF('Übersicht 1.'!D434="","",'Übersicht 1.'!D434)</f>
        <v/>
      </c>
      <c r="C434" s="356"/>
      <c r="D434" s="358" t="str">
        <f>IF('Übersicht 1.'!E434="","",'Übersicht 1.'!E434)</f>
        <v/>
      </c>
      <c r="E434" s="366">
        <f>IF(AND('Seite 1'!$G$34&gt;1900,'Seite 1'!$G$34&lt;DATE(2016,12,1),B434&lt;&gt;"",D434&lt;&gt;""),130,IF(AND('Seite 1'!$G$34&gt;=DATE(2016,12,1),B434&lt;&gt;"",D434&lt;&gt;"",C434="",'Übersicht 1.'!F434&gt;=30),130,0))</f>
        <v>0</v>
      </c>
      <c r="F434" s="336"/>
    </row>
    <row r="435" spans="1:6" ht="15" x14ac:dyDescent="0.2">
      <c r="A435" s="335">
        <v>403</v>
      </c>
      <c r="B435" s="357" t="str">
        <f>IF('Übersicht 1.'!D435="","",'Übersicht 1.'!D435)</f>
        <v/>
      </c>
      <c r="C435" s="356"/>
      <c r="D435" s="358" t="str">
        <f>IF('Übersicht 1.'!E435="","",'Übersicht 1.'!E435)</f>
        <v/>
      </c>
      <c r="E435" s="366">
        <f>IF(AND('Seite 1'!$G$34&gt;1900,'Seite 1'!$G$34&lt;DATE(2016,12,1),B435&lt;&gt;"",D435&lt;&gt;""),130,IF(AND('Seite 1'!$G$34&gt;=DATE(2016,12,1),B435&lt;&gt;"",D435&lt;&gt;"",C435="",'Übersicht 1.'!F435&gt;=30),130,0))</f>
        <v>0</v>
      </c>
      <c r="F435" s="336"/>
    </row>
    <row r="436" spans="1:6" ht="15" x14ac:dyDescent="0.2">
      <c r="A436" s="335">
        <v>404</v>
      </c>
      <c r="B436" s="357" t="str">
        <f>IF('Übersicht 1.'!D436="","",'Übersicht 1.'!D436)</f>
        <v/>
      </c>
      <c r="C436" s="356"/>
      <c r="D436" s="358" t="str">
        <f>IF('Übersicht 1.'!E436="","",'Übersicht 1.'!E436)</f>
        <v/>
      </c>
      <c r="E436" s="366">
        <f>IF(AND('Seite 1'!$G$34&gt;1900,'Seite 1'!$G$34&lt;DATE(2016,12,1),B436&lt;&gt;"",D436&lt;&gt;""),130,IF(AND('Seite 1'!$G$34&gt;=DATE(2016,12,1),B436&lt;&gt;"",D436&lt;&gt;"",C436="",'Übersicht 1.'!F436&gt;=30),130,0))</f>
        <v>0</v>
      </c>
      <c r="F436" s="336"/>
    </row>
    <row r="437" spans="1:6" ht="15" x14ac:dyDescent="0.2">
      <c r="A437" s="335">
        <v>405</v>
      </c>
      <c r="B437" s="357" t="str">
        <f>IF('Übersicht 1.'!D437="","",'Übersicht 1.'!D437)</f>
        <v/>
      </c>
      <c r="C437" s="356"/>
      <c r="D437" s="358" t="str">
        <f>IF('Übersicht 1.'!E437="","",'Übersicht 1.'!E437)</f>
        <v/>
      </c>
      <c r="E437" s="366">
        <f>IF(AND('Seite 1'!$G$34&gt;1900,'Seite 1'!$G$34&lt;DATE(2016,12,1),B437&lt;&gt;"",D437&lt;&gt;""),130,IF(AND('Seite 1'!$G$34&gt;=DATE(2016,12,1),B437&lt;&gt;"",D437&lt;&gt;"",C437="",'Übersicht 1.'!F437&gt;=30),130,0))</f>
        <v>0</v>
      </c>
      <c r="F437" s="336"/>
    </row>
    <row r="438" spans="1:6" ht="15" x14ac:dyDescent="0.2">
      <c r="A438" s="335">
        <v>406</v>
      </c>
      <c r="B438" s="357" t="str">
        <f>IF('Übersicht 1.'!D438="","",'Übersicht 1.'!D438)</f>
        <v/>
      </c>
      <c r="C438" s="356"/>
      <c r="D438" s="358" t="str">
        <f>IF('Übersicht 1.'!E438="","",'Übersicht 1.'!E438)</f>
        <v/>
      </c>
      <c r="E438" s="366">
        <f>IF(AND('Seite 1'!$G$34&gt;1900,'Seite 1'!$G$34&lt;DATE(2016,12,1),B438&lt;&gt;"",D438&lt;&gt;""),130,IF(AND('Seite 1'!$G$34&gt;=DATE(2016,12,1),B438&lt;&gt;"",D438&lt;&gt;"",C438="",'Übersicht 1.'!F438&gt;=30),130,0))</f>
        <v>0</v>
      </c>
      <c r="F438" s="336"/>
    </row>
    <row r="439" spans="1:6" ht="15" x14ac:dyDescent="0.2">
      <c r="A439" s="335">
        <v>407</v>
      </c>
      <c r="B439" s="357" t="str">
        <f>IF('Übersicht 1.'!D439="","",'Übersicht 1.'!D439)</f>
        <v/>
      </c>
      <c r="C439" s="356"/>
      <c r="D439" s="358" t="str">
        <f>IF('Übersicht 1.'!E439="","",'Übersicht 1.'!E439)</f>
        <v/>
      </c>
      <c r="E439" s="366">
        <f>IF(AND('Seite 1'!$G$34&gt;1900,'Seite 1'!$G$34&lt;DATE(2016,12,1),B439&lt;&gt;"",D439&lt;&gt;""),130,IF(AND('Seite 1'!$G$34&gt;=DATE(2016,12,1),B439&lt;&gt;"",D439&lt;&gt;"",C439="",'Übersicht 1.'!F439&gt;=30),130,0))</f>
        <v>0</v>
      </c>
      <c r="F439" s="336"/>
    </row>
    <row r="440" spans="1:6" ht="15" x14ac:dyDescent="0.2">
      <c r="A440" s="335">
        <v>408</v>
      </c>
      <c r="B440" s="357" t="str">
        <f>IF('Übersicht 1.'!D440="","",'Übersicht 1.'!D440)</f>
        <v/>
      </c>
      <c r="C440" s="356"/>
      <c r="D440" s="358" t="str">
        <f>IF('Übersicht 1.'!E440="","",'Übersicht 1.'!E440)</f>
        <v/>
      </c>
      <c r="E440" s="366">
        <f>IF(AND('Seite 1'!$G$34&gt;1900,'Seite 1'!$G$34&lt;DATE(2016,12,1),B440&lt;&gt;"",D440&lt;&gt;""),130,IF(AND('Seite 1'!$G$34&gt;=DATE(2016,12,1),B440&lt;&gt;"",D440&lt;&gt;"",C440="",'Übersicht 1.'!F440&gt;=30),130,0))</f>
        <v>0</v>
      </c>
      <c r="F440" s="336"/>
    </row>
    <row r="441" spans="1:6" ht="15" x14ac:dyDescent="0.2">
      <c r="A441" s="335">
        <v>409</v>
      </c>
      <c r="B441" s="357" t="str">
        <f>IF('Übersicht 1.'!D441="","",'Übersicht 1.'!D441)</f>
        <v/>
      </c>
      <c r="C441" s="356"/>
      <c r="D441" s="358" t="str">
        <f>IF('Übersicht 1.'!E441="","",'Übersicht 1.'!E441)</f>
        <v/>
      </c>
      <c r="E441" s="366">
        <f>IF(AND('Seite 1'!$G$34&gt;1900,'Seite 1'!$G$34&lt;DATE(2016,12,1),B441&lt;&gt;"",D441&lt;&gt;""),130,IF(AND('Seite 1'!$G$34&gt;=DATE(2016,12,1),B441&lt;&gt;"",D441&lt;&gt;"",C441="",'Übersicht 1.'!F441&gt;=30),130,0))</f>
        <v>0</v>
      </c>
      <c r="F441" s="336"/>
    </row>
    <row r="442" spans="1:6" ht="15" x14ac:dyDescent="0.2">
      <c r="A442" s="335">
        <v>410</v>
      </c>
      <c r="B442" s="357" t="str">
        <f>IF('Übersicht 1.'!D442="","",'Übersicht 1.'!D442)</f>
        <v/>
      </c>
      <c r="C442" s="356"/>
      <c r="D442" s="358" t="str">
        <f>IF('Übersicht 1.'!E442="","",'Übersicht 1.'!E442)</f>
        <v/>
      </c>
      <c r="E442" s="366">
        <f>IF(AND('Seite 1'!$G$34&gt;1900,'Seite 1'!$G$34&lt;DATE(2016,12,1),B442&lt;&gt;"",D442&lt;&gt;""),130,IF(AND('Seite 1'!$G$34&gt;=DATE(2016,12,1),B442&lt;&gt;"",D442&lt;&gt;"",C442="",'Übersicht 1.'!F442&gt;=30),130,0))</f>
        <v>0</v>
      </c>
      <c r="F442" s="336"/>
    </row>
    <row r="443" spans="1:6" ht="15" x14ac:dyDescent="0.2">
      <c r="A443" s="335">
        <v>411</v>
      </c>
      <c r="B443" s="357" t="str">
        <f>IF('Übersicht 1.'!D443="","",'Übersicht 1.'!D443)</f>
        <v/>
      </c>
      <c r="C443" s="356"/>
      <c r="D443" s="358" t="str">
        <f>IF('Übersicht 1.'!E443="","",'Übersicht 1.'!E443)</f>
        <v/>
      </c>
      <c r="E443" s="366">
        <f>IF(AND('Seite 1'!$G$34&gt;1900,'Seite 1'!$G$34&lt;DATE(2016,12,1),B443&lt;&gt;"",D443&lt;&gt;""),130,IF(AND('Seite 1'!$G$34&gt;=DATE(2016,12,1),B443&lt;&gt;"",D443&lt;&gt;"",C443="",'Übersicht 1.'!F443&gt;=30),130,0))</f>
        <v>0</v>
      </c>
      <c r="F443" s="336"/>
    </row>
    <row r="444" spans="1:6" ht="15" x14ac:dyDescent="0.2">
      <c r="A444" s="335">
        <v>412</v>
      </c>
      <c r="B444" s="357" t="str">
        <f>IF('Übersicht 1.'!D444="","",'Übersicht 1.'!D444)</f>
        <v/>
      </c>
      <c r="C444" s="356"/>
      <c r="D444" s="358" t="str">
        <f>IF('Übersicht 1.'!E444="","",'Übersicht 1.'!E444)</f>
        <v/>
      </c>
      <c r="E444" s="366">
        <f>IF(AND('Seite 1'!$G$34&gt;1900,'Seite 1'!$G$34&lt;DATE(2016,12,1),B444&lt;&gt;"",D444&lt;&gt;""),130,IF(AND('Seite 1'!$G$34&gt;=DATE(2016,12,1),B444&lt;&gt;"",D444&lt;&gt;"",C444="",'Übersicht 1.'!F444&gt;=30),130,0))</f>
        <v>0</v>
      </c>
      <c r="F444" s="336"/>
    </row>
    <row r="445" spans="1:6" ht="15" x14ac:dyDescent="0.2">
      <c r="A445" s="335">
        <v>413</v>
      </c>
      <c r="B445" s="357" t="str">
        <f>IF('Übersicht 1.'!D445="","",'Übersicht 1.'!D445)</f>
        <v/>
      </c>
      <c r="C445" s="356"/>
      <c r="D445" s="358" t="str">
        <f>IF('Übersicht 1.'!E445="","",'Übersicht 1.'!E445)</f>
        <v/>
      </c>
      <c r="E445" s="366">
        <f>IF(AND('Seite 1'!$G$34&gt;1900,'Seite 1'!$G$34&lt;DATE(2016,12,1),B445&lt;&gt;"",D445&lt;&gt;""),130,IF(AND('Seite 1'!$G$34&gt;=DATE(2016,12,1),B445&lt;&gt;"",D445&lt;&gt;"",C445="",'Übersicht 1.'!F445&gt;=30),130,0))</f>
        <v>0</v>
      </c>
      <c r="F445" s="336"/>
    </row>
    <row r="446" spans="1:6" ht="15" x14ac:dyDescent="0.2">
      <c r="A446" s="335">
        <v>414</v>
      </c>
      <c r="B446" s="357" t="str">
        <f>IF('Übersicht 1.'!D446="","",'Übersicht 1.'!D446)</f>
        <v/>
      </c>
      <c r="C446" s="356"/>
      <c r="D446" s="358" t="str">
        <f>IF('Übersicht 1.'!E446="","",'Übersicht 1.'!E446)</f>
        <v/>
      </c>
      <c r="E446" s="366">
        <f>IF(AND('Seite 1'!$G$34&gt;1900,'Seite 1'!$G$34&lt;DATE(2016,12,1),B446&lt;&gt;"",D446&lt;&gt;""),130,IF(AND('Seite 1'!$G$34&gt;=DATE(2016,12,1),B446&lt;&gt;"",D446&lt;&gt;"",C446="",'Übersicht 1.'!F446&gt;=30),130,0))</f>
        <v>0</v>
      </c>
      <c r="F446" s="336"/>
    </row>
    <row r="447" spans="1:6" ht="15" x14ac:dyDescent="0.2">
      <c r="A447" s="335">
        <v>415</v>
      </c>
      <c r="B447" s="357" t="str">
        <f>IF('Übersicht 1.'!D447="","",'Übersicht 1.'!D447)</f>
        <v/>
      </c>
      <c r="C447" s="356"/>
      <c r="D447" s="358" t="str">
        <f>IF('Übersicht 1.'!E447="","",'Übersicht 1.'!E447)</f>
        <v/>
      </c>
      <c r="E447" s="366">
        <f>IF(AND('Seite 1'!$G$34&gt;1900,'Seite 1'!$G$34&lt;DATE(2016,12,1),B447&lt;&gt;"",D447&lt;&gt;""),130,IF(AND('Seite 1'!$G$34&gt;=DATE(2016,12,1),B447&lt;&gt;"",D447&lt;&gt;"",C447="",'Übersicht 1.'!F447&gt;=30),130,0))</f>
        <v>0</v>
      </c>
      <c r="F447" s="336"/>
    </row>
    <row r="448" spans="1:6" ht="15" x14ac:dyDescent="0.2">
      <c r="A448" s="335">
        <v>416</v>
      </c>
      <c r="B448" s="357" t="str">
        <f>IF('Übersicht 1.'!D448="","",'Übersicht 1.'!D448)</f>
        <v/>
      </c>
      <c r="C448" s="356"/>
      <c r="D448" s="358" t="str">
        <f>IF('Übersicht 1.'!E448="","",'Übersicht 1.'!E448)</f>
        <v/>
      </c>
      <c r="E448" s="366">
        <f>IF(AND('Seite 1'!$G$34&gt;1900,'Seite 1'!$G$34&lt;DATE(2016,12,1),B448&lt;&gt;"",D448&lt;&gt;""),130,IF(AND('Seite 1'!$G$34&gt;=DATE(2016,12,1),B448&lt;&gt;"",D448&lt;&gt;"",C448="",'Übersicht 1.'!F448&gt;=30),130,0))</f>
        <v>0</v>
      </c>
      <c r="F448" s="336"/>
    </row>
    <row r="449" spans="1:6" ht="15" x14ac:dyDescent="0.2">
      <c r="A449" s="335">
        <v>417</v>
      </c>
      <c r="B449" s="357" t="str">
        <f>IF('Übersicht 1.'!D449="","",'Übersicht 1.'!D449)</f>
        <v/>
      </c>
      <c r="C449" s="356"/>
      <c r="D449" s="358" t="str">
        <f>IF('Übersicht 1.'!E449="","",'Übersicht 1.'!E449)</f>
        <v/>
      </c>
      <c r="E449" s="366">
        <f>IF(AND('Seite 1'!$G$34&gt;1900,'Seite 1'!$G$34&lt;DATE(2016,12,1),B449&lt;&gt;"",D449&lt;&gt;""),130,IF(AND('Seite 1'!$G$34&gt;=DATE(2016,12,1),B449&lt;&gt;"",D449&lt;&gt;"",C449="",'Übersicht 1.'!F449&gt;=30),130,0))</f>
        <v>0</v>
      </c>
      <c r="F449" s="336"/>
    </row>
    <row r="450" spans="1:6" ht="15" x14ac:dyDescent="0.2">
      <c r="A450" s="335">
        <v>418</v>
      </c>
      <c r="B450" s="357" t="str">
        <f>IF('Übersicht 1.'!D450="","",'Übersicht 1.'!D450)</f>
        <v/>
      </c>
      <c r="C450" s="356"/>
      <c r="D450" s="358" t="str">
        <f>IF('Übersicht 1.'!E450="","",'Übersicht 1.'!E450)</f>
        <v/>
      </c>
      <c r="E450" s="366">
        <f>IF(AND('Seite 1'!$G$34&gt;1900,'Seite 1'!$G$34&lt;DATE(2016,12,1),B450&lt;&gt;"",D450&lt;&gt;""),130,IF(AND('Seite 1'!$G$34&gt;=DATE(2016,12,1),B450&lt;&gt;"",D450&lt;&gt;"",C450="",'Übersicht 1.'!F450&gt;=30),130,0))</f>
        <v>0</v>
      </c>
      <c r="F450" s="336"/>
    </row>
    <row r="451" spans="1:6" ht="15" x14ac:dyDescent="0.2">
      <c r="A451" s="335">
        <v>419</v>
      </c>
      <c r="B451" s="357" t="str">
        <f>IF('Übersicht 1.'!D451="","",'Übersicht 1.'!D451)</f>
        <v/>
      </c>
      <c r="C451" s="356"/>
      <c r="D451" s="358" t="str">
        <f>IF('Übersicht 1.'!E451="","",'Übersicht 1.'!E451)</f>
        <v/>
      </c>
      <c r="E451" s="366">
        <f>IF(AND('Seite 1'!$G$34&gt;1900,'Seite 1'!$G$34&lt;DATE(2016,12,1),B451&lt;&gt;"",D451&lt;&gt;""),130,IF(AND('Seite 1'!$G$34&gt;=DATE(2016,12,1),B451&lt;&gt;"",D451&lt;&gt;"",C451="",'Übersicht 1.'!F451&gt;=30),130,0))</f>
        <v>0</v>
      </c>
      <c r="F451" s="336"/>
    </row>
    <row r="452" spans="1:6" ht="15" x14ac:dyDescent="0.2">
      <c r="A452" s="335">
        <v>420</v>
      </c>
      <c r="B452" s="357" t="str">
        <f>IF('Übersicht 1.'!D452="","",'Übersicht 1.'!D452)</f>
        <v/>
      </c>
      <c r="C452" s="356"/>
      <c r="D452" s="358" t="str">
        <f>IF('Übersicht 1.'!E452="","",'Übersicht 1.'!E452)</f>
        <v/>
      </c>
      <c r="E452" s="366">
        <f>IF(AND('Seite 1'!$G$34&gt;1900,'Seite 1'!$G$34&lt;DATE(2016,12,1),B452&lt;&gt;"",D452&lt;&gt;""),130,IF(AND('Seite 1'!$G$34&gt;=DATE(2016,12,1),B452&lt;&gt;"",D452&lt;&gt;"",C452="",'Übersicht 1.'!F452&gt;=30),130,0))</f>
        <v>0</v>
      </c>
      <c r="F452" s="336"/>
    </row>
    <row r="453" spans="1:6" ht="15" x14ac:dyDescent="0.2">
      <c r="A453" s="335">
        <v>421</v>
      </c>
      <c r="B453" s="357" t="str">
        <f>IF('Übersicht 1.'!D453="","",'Übersicht 1.'!D453)</f>
        <v/>
      </c>
      <c r="C453" s="356"/>
      <c r="D453" s="358" t="str">
        <f>IF('Übersicht 1.'!E453="","",'Übersicht 1.'!E453)</f>
        <v/>
      </c>
      <c r="E453" s="366">
        <f>IF(AND('Seite 1'!$G$34&gt;1900,'Seite 1'!$G$34&lt;DATE(2016,12,1),B453&lt;&gt;"",D453&lt;&gt;""),130,IF(AND('Seite 1'!$G$34&gt;=DATE(2016,12,1),B453&lt;&gt;"",D453&lt;&gt;"",C453="",'Übersicht 1.'!F453&gt;=30),130,0))</f>
        <v>0</v>
      </c>
      <c r="F453" s="336"/>
    </row>
    <row r="454" spans="1:6" ht="15" x14ac:dyDescent="0.2">
      <c r="A454" s="335">
        <v>422</v>
      </c>
      <c r="B454" s="357" t="str">
        <f>IF('Übersicht 1.'!D454="","",'Übersicht 1.'!D454)</f>
        <v/>
      </c>
      <c r="C454" s="356"/>
      <c r="D454" s="358" t="str">
        <f>IF('Übersicht 1.'!E454="","",'Übersicht 1.'!E454)</f>
        <v/>
      </c>
      <c r="E454" s="366">
        <f>IF(AND('Seite 1'!$G$34&gt;1900,'Seite 1'!$G$34&lt;DATE(2016,12,1),B454&lt;&gt;"",D454&lt;&gt;""),130,IF(AND('Seite 1'!$G$34&gt;=DATE(2016,12,1),B454&lt;&gt;"",D454&lt;&gt;"",C454="",'Übersicht 1.'!F454&gt;=30),130,0))</f>
        <v>0</v>
      </c>
      <c r="F454" s="336"/>
    </row>
    <row r="455" spans="1:6" ht="15" x14ac:dyDescent="0.2">
      <c r="A455" s="335">
        <v>423</v>
      </c>
      <c r="B455" s="357" t="str">
        <f>IF('Übersicht 1.'!D455="","",'Übersicht 1.'!D455)</f>
        <v/>
      </c>
      <c r="C455" s="356"/>
      <c r="D455" s="358" t="str">
        <f>IF('Übersicht 1.'!E455="","",'Übersicht 1.'!E455)</f>
        <v/>
      </c>
      <c r="E455" s="366">
        <f>IF(AND('Seite 1'!$G$34&gt;1900,'Seite 1'!$G$34&lt;DATE(2016,12,1),B455&lt;&gt;"",D455&lt;&gt;""),130,IF(AND('Seite 1'!$G$34&gt;=DATE(2016,12,1),B455&lt;&gt;"",D455&lt;&gt;"",C455="",'Übersicht 1.'!F455&gt;=30),130,0))</f>
        <v>0</v>
      </c>
      <c r="F455" s="336"/>
    </row>
    <row r="456" spans="1:6" ht="15" x14ac:dyDescent="0.2">
      <c r="A456" s="335">
        <v>424</v>
      </c>
      <c r="B456" s="357" t="str">
        <f>IF('Übersicht 1.'!D456="","",'Übersicht 1.'!D456)</f>
        <v/>
      </c>
      <c r="C456" s="356"/>
      <c r="D456" s="358" t="str">
        <f>IF('Übersicht 1.'!E456="","",'Übersicht 1.'!E456)</f>
        <v/>
      </c>
      <c r="E456" s="366">
        <f>IF(AND('Seite 1'!$G$34&gt;1900,'Seite 1'!$G$34&lt;DATE(2016,12,1),B456&lt;&gt;"",D456&lt;&gt;""),130,IF(AND('Seite 1'!$G$34&gt;=DATE(2016,12,1),B456&lt;&gt;"",D456&lt;&gt;"",C456="",'Übersicht 1.'!F456&gt;=30),130,0))</f>
        <v>0</v>
      </c>
      <c r="F456" s="336"/>
    </row>
    <row r="457" spans="1:6" ht="15" x14ac:dyDescent="0.2">
      <c r="A457" s="335">
        <v>425</v>
      </c>
      <c r="B457" s="357" t="str">
        <f>IF('Übersicht 1.'!D457="","",'Übersicht 1.'!D457)</f>
        <v/>
      </c>
      <c r="C457" s="356"/>
      <c r="D457" s="358" t="str">
        <f>IF('Übersicht 1.'!E457="","",'Übersicht 1.'!E457)</f>
        <v/>
      </c>
      <c r="E457" s="366">
        <f>IF(AND('Seite 1'!$G$34&gt;1900,'Seite 1'!$G$34&lt;DATE(2016,12,1),B457&lt;&gt;"",D457&lt;&gt;""),130,IF(AND('Seite 1'!$G$34&gt;=DATE(2016,12,1),B457&lt;&gt;"",D457&lt;&gt;"",C457="",'Übersicht 1.'!F457&gt;=30),130,0))</f>
        <v>0</v>
      </c>
      <c r="F457" s="336"/>
    </row>
    <row r="458" spans="1:6" ht="15" x14ac:dyDescent="0.2">
      <c r="A458" s="335">
        <v>426</v>
      </c>
      <c r="B458" s="357" t="str">
        <f>IF('Übersicht 1.'!D458="","",'Übersicht 1.'!D458)</f>
        <v/>
      </c>
      <c r="C458" s="356"/>
      <c r="D458" s="358" t="str">
        <f>IF('Übersicht 1.'!E458="","",'Übersicht 1.'!E458)</f>
        <v/>
      </c>
      <c r="E458" s="366">
        <f>IF(AND('Seite 1'!$G$34&gt;1900,'Seite 1'!$G$34&lt;DATE(2016,12,1),B458&lt;&gt;"",D458&lt;&gt;""),130,IF(AND('Seite 1'!$G$34&gt;=DATE(2016,12,1),B458&lt;&gt;"",D458&lt;&gt;"",C458="",'Übersicht 1.'!F458&gt;=30),130,0))</f>
        <v>0</v>
      </c>
      <c r="F458" s="336"/>
    </row>
    <row r="459" spans="1:6" ht="15" x14ac:dyDescent="0.2">
      <c r="A459" s="335">
        <v>427</v>
      </c>
      <c r="B459" s="357" t="str">
        <f>IF('Übersicht 1.'!D459="","",'Übersicht 1.'!D459)</f>
        <v/>
      </c>
      <c r="C459" s="356"/>
      <c r="D459" s="358" t="str">
        <f>IF('Übersicht 1.'!E459="","",'Übersicht 1.'!E459)</f>
        <v/>
      </c>
      <c r="E459" s="366">
        <f>IF(AND('Seite 1'!$G$34&gt;1900,'Seite 1'!$G$34&lt;DATE(2016,12,1),B459&lt;&gt;"",D459&lt;&gt;""),130,IF(AND('Seite 1'!$G$34&gt;=DATE(2016,12,1),B459&lt;&gt;"",D459&lt;&gt;"",C459="",'Übersicht 1.'!F459&gt;=30),130,0))</f>
        <v>0</v>
      </c>
      <c r="F459" s="336"/>
    </row>
    <row r="460" spans="1:6" ht="15" x14ac:dyDescent="0.2">
      <c r="A460" s="335">
        <v>428</v>
      </c>
      <c r="B460" s="357" t="str">
        <f>IF('Übersicht 1.'!D460="","",'Übersicht 1.'!D460)</f>
        <v/>
      </c>
      <c r="C460" s="356"/>
      <c r="D460" s="358" t="str">
        <f>IF('Übersicht 1.'!E460="","",'Übersicht 1.'!E460)</f>
        <v/>
      </c>
      <c r="E460" s="366">
        <f>IF(AND('Seite 1'!$G$34&gt;1900,'Seite 1'!$G$34&lt;DATE(2016,12,1),B460&lt;&gt;"",D460&lt;&gt;""),130,IF(AND('Seite 1'!$G$34&gt;=DATE(2016,12,1),B460&lt;&gt;"",D460&lt;&gt;"",C460="",'Übersicht 1.'!F460&gt;=30),130,0))</f>
        <v>0</v>
      </c>
      <c r="F460" s="336"/>
    </row>
    <row r="461" spans="1:6" ht="15" x14ac:dyDescent="0.2">
      <c r="A461" s="335">
        <v>429</v>
      </c>
      <c r="B461" s="357" t="str">
        <f>IF('Übersicht 1.'!D461="","",'Übersicht 1.'!D461)</f>
        <v/>
      </c>
      <c r="C461" s="356"/>
      <c r="D461" s="358" t="str">
        <f>IF('Übersicht 1.'!E461="","",'Übersicht 1.'!E461)</f>
        <v/>
      </c>
      <c r="E461" s="366">
        <f>IF(AND('Seite 1'!$G$34&gt;1900,'Seite 1'!$G$34&lt;DATE(2016,12,1),B461&lt;&gt;"",D461&lt;&gt;""),130,IF(AND('Seite 1'!$G$34&gt;=DATE(2016,12,1),B461&lt;&gt;"",D461&lt;&gt;"",C461="",'Übersicht 1.'!F461&gt;=30),130,0))</f>
        <v>0</v>
      </c>
      <c r="F461" s="336"/>
    </row>
    <row r="462" spans="1:6" ht="15" x14ac:dyDescent="0.2">
      <c r="A462" s="335">
        <v>430</v>
      </c>
      <c r="B462" s="357" t="str">
        <f>IF('Übersicht 1.'!D462="","",'Übersicht 1.'!D462)</f>
        <v/>
      </c>
      <c r="C462" s="356"/>
      <c r="D462" s="358" t="str">
        <f>IF('Übersicht 1.'!E462="","",'Übersicht 1.'!E462)</f>
        <v/>
      </c>
      <c r="E462" s="366">
        <f>IF(AND('Seite 1'!$G$34&gt;1900,'Seite 1'!$G$34&lt;DATE(2016,12,1),B462&lt;&gt;"",D462&lt;&gt;""),130,IF(AND('Seite 1'!$G$34&gt;=DATE(2016,12,1),B462&lt;&gt;"",D462&lt;&gt;"",C462="",'Übersicht 1.'!F462&gt;=30),130,0))</f>
        <v>0</v>
      </c>
      <c r="F462" s="336"/>
    </row>
    <row r="463" spans="1:6" ht="15" x14ac:dyDescent="0.2">
      <c r="A463" s="335">
        <v>431</v>
      </c>
      <c r="B463" s="357" t="str">
        <f>IF('Übersicht 1.'!D463="","",'Übersicht 1.'!D463)</f>
        <v/>
      </c>
      <c r="C463" s="356"/>
      <c r="D463" s="358" t="str">
        <f>IF('Übersicht 1.'!E463="","",'Übersicht 1.'!E463)</f>
        <v/>
      </c>
      <c r="E463" s="366">
        <f>IF(AND('Seite 1'!$G$34&gt;1900,'Seite 1'!$G$34&lt;DATE(2016,12,1),B463&lt;&gt;"",D463&lt;&gt;""),130,IF(AND('Seite 1'!$G$34&gt;=DATE(2016,12,1),B463&lt;&gt;"",D463&lt;&gt;"",C463="",'Übersicht 1.'!F463&gt;=30),130,0))</f>
        <v>0</v>
      </c>
      <c r="F463" s="336"/>
    </row>
    <row r="464" spans="1:6" ht="15" x14ac:dyDescent="0.2">
      <c r="A464" s="335">
        <v>432</v>
      </c>
      <c r="B464" s="357" t="str">
        <f>IF('Übersicht 1.'!D464="","",'Übersicht 1.'!D464)</f>
        <v/>
      </c>
      <c r="C464" s="356"/>
      <c r="D464" s="358" t="str">
        <f>IF('Übersicht 1.'!E464="","",'Übersicht 1.'!E464)</f>
        <v/>
      </c>
      <c r="E464" s="366">
        <f>IF(AND('Seite 1'!$G$34&gt;1900,'Seite 1'!$G$34&lt;DATE(2016,12,1),B464&lt;&gt;"",D464&lt;&gt;""),130,IF(AND('Seite 1'!$G$34&gt;=DATE(2016,12,1),B464&lt;&gt;"",D464&lt;&gt;"",C464="",'Übersicht 1.'!F464&gt;=30),130,0))</f>
        <v>0</v>
      </c>
      <c r="F464" s="336"/>
    </row>
    <row r="465" spans="1:6" ht="15" x14ac:dyDescent="0.2">
      <c r="A465" s="335">
        <v>433</v>
      </c>
      <c r="B465" s="357" t="str">
        <f>IF('Übersicht 1.'!D465="","",'Übersicht 1.'!D465)</f>
        <v/>
      </c>
      <c r="C465" s="356"/>
      <c r="D465" s="358" t="str">
        <f>IF('Übersicht 1.'!E465="","",'Übersicht 1.'!E465)</f>
        <v/>
      </c>
      <c r="E465" s="366">
        <f>IF(AND('Seite 1'!$G$34&gt;1900,'Seite 1'!$G$34&lt;DATE(2016,12,1),B465&lt;&gt;"",D465&lt;&gt;""),130,IF(AND('Seite 1'!$G$34&gt;=DATE(2016,12,1),B465&lt;&gt;"",D465&lt;&gt;"",C465="",'Übersicht 1.'!F465&gt;=30),130,0))</f>
        <v>0</v>
      </c>
      <c r="F465" s="336"/>
    </row>
    <row r="466" spans="1:6" ht="15" x14ac:dyDescent="0.2">
      <c r="A466" s="335">
        <v>434</v>
      </c>
      <c r="B466" s="357" t="str">
        <f>IF('Übersicht 1.'!D466="","",'Übersicht 1.'!D466)</f>
        <v/>
      </c>
      <c r="C466" s="356"/>
      <c r="D466" s="358" t="str">
        <f>IF('Übersicht 1.'!E466="","",'Übersicht 1.'!E466)</f>
        <v/>
      </c>
      <c r="E466" s="366">
        <f>IF(AND('Seite 1'!$G$34&gt;1900,'Seite 1'!$G$34&lt;DATE(2016,12,1),B466&lt;&gt;"",D466&lt;&gt;""),130,IF(AND('Seite 1'!$G$34&gt;=DATE(2016,12,1),B466&lt;&gt;"",D466&lt;&gt;"",C466="",'Übersicht 1.'!F466&gt;=30),130,0))</f>
        <v>0</v>
      </c>
      <c r="F466" s="336"/>
    </row>
    <row r="467" spans="1:6" ht="15" x14ac:dyDescent="0.2">
      <c r="A467" s="335">
        <v>435</v>
      </c>
      <c r="B467" s="357" t="str">
        <f>IF('Übersicht 1.'!D467="","",'Übersicht 1.'!D467)</f>
        <v/>
      </c>
      <c r="C467" s="356"/>
      <c r="D467" s="358" t="str">
        <f>IF('Übersicht 1.'!E467="","",'Übersicht 1.'!E467)</f>
        <v/>
      </c>
      <c r="E467" s="366">
        <f>IF(AND('Seite 1'!$G$34&gt;1900,'Seite 1'!$G$34&lt;DATE(2016,12,1),B467&lt;&gt;"",D467&lt;&gt;""),130,IF(AND('Seite 1'!$G$34&gt;=DATE(2016,12,1),B467&lt;&gt;"",D467&lt;&gt;"",C467="",'Übersicht 1.'!F467&gt;=30),130,0))</f>
        <v>0</v>
      </c>
      <c r="F467" s="336"/>
    </row>
    <row r="468" spans="1:6" ht="15" x14ac:dyDescent="0.2">
      <c r="A468" s="335">
        <v>436</v>
      </c>
      <c r="B468" s="357" t="str">
        <f>IF('Übersicht 1.'!D468="","",'Übersicht 1.'!D468)</f>
        <v/>
      </c>
      <c r="C468" s="356"/>
      <c r="D468" s="358" t="str">
        <f>IF('Übersicht 1.'!E468="","",'Übersicht 1.'!E468)</f>
        <v/>
      </c>
      <c r="E468" s="366">
        <f>IF(AND('Seite 1'!$G$34&gt;1900,'Seite 1'!$G$34&lt;DATE(2016,12,1),B468&lt;&gt;"",D468&lt;&gt;""),130,IF(AND('Seite 1'!$G$34&gt;=DATE(2016,12,1),B468&lt;&gt;"",D468&lt;&gt;"",C468="",'Übersicht 1.'!F468&gt;=30),130,0))</f>
        <v>0</v>
      </c>
      <c r="F468" s="336"/>
    </row>
    <row r="469" spans="1:6" ht="15" x14ac:dyDescent="0.2">
      <c r="A469" s="335">
        <v>437</v>
      </c>
      <c r="B469" s="357" t="str">
        <f>IF('Übersicht 1.'!D469="","",'Übersicht 1.'!D469)</f>
        <v/>
      </c>
      <c r="C469" s="356"/>
      <c r="D469" s="358" t="str">
        <f>IF('Übersicht 1.'!E469="","",'Übersicht 1.'!E469)</f>
        <v/>
      </c>
      <c r="E469" s="366">
        <f>IF(AND('Seite 1'!$G$34&gt;1900,'Seite 1'!$G$34&lt;DATE(2016,12,1),B469&lt;&gt;"",D469&lt;&gt;""),130,IF(AND('Seite 1'!$G$34&gt;=DATE(2016,12,1),B469&lt;&gt;"",D469&lt;&gt;"",C469="",'Übersicht 1.'!F469&gt;=30),130,0))</f>
        <v>0</v>
      </c>
      <c r="F469" s="336"/>
    </row>
    <row r="470" spans="1:6" ht="15" x14ac:dyDescent="0.2">
      <c r="A470" s="335">
        <v>438</v>
      </c>
      <c r="B470" s="357" t="str">
        <f>IF('Übersicht 1.'!D470="","",'Übersicht 1.'!D470)</f>
        <v/>
      </c>
      <c r="C470" s="356"/>
      <c r="D470" s="358" t="str">
        <f>IF('Übersicht 1.'!E470="","",'Übersicht 1.'!E470)</f>
        <v/>
      </c>
      <c r="E470" s="366">
        <f>IF(AND('Seite 1'!$G$34&gt;1900,'Seite 1'!$G$34&lt;DATE(2016,12,1),B470&lt;&gt;"",D470&lt;&gt;""),130,IF(AND('Seite 1'!$G$34&gt;=DATE(2016,12,1),B470&lt;&gt;"",D470&lt;&gt;"",C470="",'Übersicht 1.'!F470&gt;=30),130,0))</f>
        <v>0</v>
      </c>
      <c r="F470" s="336"/>
    </row>
    <row r="471" spans="1:6" ht="15" x14ac:dyDescent="0.2">
      <c r="A471" s="335">
        <v>439</v>
      </c>
      <c r="B471" s="357" t="str">
        <f>IF('Übersicht 1.'!D471="","",'Übersicht 1.'!D471)</f>
        <v/>
      </c>
      <c r="C471" s="356"/>
      <c r="D471" s="358" t="str">
        <f>IF('Übersicht 1.'!E471="","",'Übersicht 1.'!E471)</f>
        <v/>
      </c>
      <c r="E471" s="366">
        <f>IF(AND('Seite 1'!$G$34&gt;1900,'Seite 1'!$G$34&lt;DATE(2016,12,1),B471&lt;&gt;"",D471&lt;&gt;""),130,IF(AND('Seite 1'!$G$34&gt;=DATE(2016,12,1),B471&lt;&gt;"",D471&lt;&gt;"",C471="",'Übersicht 1.'!F471&gt;=30),130,0))</f>
        <v>0</v>
      </c>
      <c r="F471" s="336"/>
    </row>
    <row r="472" spans="1:6" ht="15" x14ac:dyDescent="0.2">
      <c r="A472" s="335">
        <v>440</v>
      </c>
      <c r="B472" s="357" t="str">
        <f>IF('Übersicht 1.'!D472="","",'Übersicht 1.'!D472)</f>
        <v/>
      </c>
      <c r="C472" s="356"/>
      <c r="D472" s="358" t="str">
        <f>IF('Übersicht 1.'!E472="","",'Übersicht 1.'!E472)</f>
        <v/>
      </c>
      <c r="E472" s="366">
        <f>IF(AND('Seite 1'!$G$34&gt;1900,'Seite 1'!$G$34&lt;DATE(2016,12,1),B472&lt;&gt;"",D472&lt;&gt;""),130,IF(AND('Seite 1'!$G$34&gt;=DATE(2016,12,1),B472&lt;&gt;"",D472&lt;&gt;"",C472="",'Übersicht 1.'!F472&gt;=30),130,0))</f>
        <v>0</v>
      </c>
      <c r="F472" s="336"/>
    </row>
    <row r="473" spans="1:6" ht="15" x14ac:dyDescent="0.2">
      <c r="A473" s="335">
        <v>441</v>
      </c>
      <c r="B473" s="357" t="str">
        <f>IF('Übersicht 1.'!D473="","",'Übersicht 1.'!D473)</f>
        <v/>
      </c>
      <c r="C473" s="356"/>
      <c r="D473" s="358" t="str">
        <f>IF('Übersicht 1.'!E473="","",'Übersicht 1.'!E473)</f>
        <v/>
      </c>
      <c r="E473" s="366">
        <f>IF(AND('Seite 1'!$G$34&gt;1900,'Seite 1'!$G$34&lt;DATE(2016,12,1),B473&lt;&gt;"",D473&lt;&gt;""),130,IF(AND('Seite 1'!$G$34&gt;=DATE(2016,12,1),B473&lt;&gt;"",D473&lt;&gt;"",C473="",'Übersicht 1.'!F473&gt;=30),130,0))</f>
        <v>0</v>
      </c>
      <c r="F473" s="336"/>
    </row>
    <row r="474" spans="1:6" ht="15" x14ac:dyDescent="0.2">
      <c r="A474" s="335">
        <v>442</v>
      </c>
      <c r="B474" s="357" t="str">
        <f>IF('Übersicht 1.'!D474="","",'Übersicht 1.'!D474)</f>
        <v/>
      </c>
      <c r="C474" s="356"/>
      <c r="D474" s="358" t="str">
        <f>IF('Übersicht 1.'!E474="","",'Übersicht 1.'!E474)</f>
        <v/>
      </c>
      <c r="E474" s="366">
        <f>IF(AND('Seite 1'!$G$34&gt;1900,'Seite 1'!$G$34&lt;DATE(2016,12,1),B474&lt;&gt;"",D474&lt;&gt;""),130,IF(AND('Seite 1'!$G$34&gt;=DATE(2016,12,1),B474&lt;&gt;"",D474&lt;&gt;"",C474="",'Übersicht 1.'!F474&gt;=30),130,0))</f>
        <v>0</v>
      </c>
      <c r="F474" s="336"/>
    </row>
    <row r="475" spans="1:6" ht="15" x14ac:dyDescent="0.2">
      <c r="A475" s="335">
        <v>443</v>
      </c>
      <c r="B475" s="357" t="str">
        <f>IF('Übersicht 1.'!D475="","",'Übersicht 1.'!D475)</f>
        <v/>
      </c>
      <c r="C475" s="356"/>
      <c r="D475" s="358" t="str">
        <f>IF('Übersicht 1.'!E475="","",'Übersicht 1.'!E475)</f>
        <v/>
      </c>
      <c r="E475" s="366">
        <f>IF(AND('Seite 1'!$G$34&gt;1900,'Seite 1'!$G$34&lt;DATE(2016,12,1),B475&lt;&gt;"",D475&lt;&gt;""),130,IF(AND('Seite 1'!$G$34&gt;=DATE(2016,12,1),B475&lt;&gt;"",D475&lt;&gt;"",C475="",'Übersicht 1.'!F475&gt;=30),130,0))</f>
        <v>0</v>
      </c>
      <c r="F475" s="336"/>
    </row>
    <row r="476" spans="1:6" ht="15" x14ac:dyDescent="0.2">
      <c r="A476" s="335">
        <v>444</v>
      </c>
      <c r="B476" s="357" t="str">
        <f>IF('Übersicht 1.'!D476="","",'Übersicht 1.'!D476)</f>
        <v/>
      </c>
      <c r="C476" s="356"/>
      <c r="D476" s="358" t="str">
        <f>IF('Übersicht 1.'!E476="","",'Übersicht 1.'!E476)</f>
        <v/>
      </c>
      <c r="E476" s="366">
        <f>IF(AND('Seite 1'!$G$34&gt;1900,'Seite 1'!$G$34&lt;DATE(2016,12,1),B476&lt;&gt;"",D476&lt;&gt;""),130,IF(AND('Seite 1'!$G$34&gt;=DATE(2016,12,1),B476&lt;&gt;"",D476&lt;&gt;"",C476="",'Übersicht 1.'!F476&gt;=30),130,0))</f>
        <v>0</v>
      </c>
      <c r="F476" s="336"/>
    </row>
    <row r="477" spans="1:6" ht="15" x14ac:dyDescent="0.2">
      <c r="A477" s="335">
        <v>445</v>
      </c>
      <c r="B477" s="357" t="str">
        <f>IF('Übersicht 1.'!D477="","",'Übersicht 1.'!D477)</f>
        <v/>
      </c>
      <c r="C477" s="356"/>
      <c r="D477" s="358" t="str">
        <f>IF('Übersicht 1.'!E477="","",'Übersicht 1.'!E477)</f>
        <v/>
      </c>
      <c r="E477" s="366">
        <f>IF(AND('Seite 1'!$G$34&gt;1900,'Seite 1'!$G$34&lt;DATE(2016,12,1),B477&lt;&gt;"",D477&lt;&gt;""),130,IF(AND('Seite 1'!$G$34&gt;=DATE(2016,12,1),B477&lt;&gt;"",D477&lt;&gt;"",C477="",'Übersicht 1.'!F477&gt;=30),130,0))</f>
        <v>0</v>
      </c>
      <c r="F477" s="336"/>
    </row>
    <row r="478" spans="1:6" ht="15" x14ac:dyDescent="0.2">
      <c r="A478" s="335">
        <v>446</v>
      </c>
      <c r="B478" s="357" t="str">
        <f>IF('Übersicht 1.'!D478="","",'Übersicht 1.'!D478)</f>
        <v/>
      </c>
      <c r="C478" s="356"/>
      <c r="D478" s="358" t="str">
        <f>IF('Übersicht 1.'!E478="","",'Übersicht 1.'!E478)</f>
        <v/>
      </c>
      <c r="E478" s="366">
        <f>IF(AND('Seite 1'!$G$34&gt;1900,'Seite 1'!$G$34&lt;DATE(2016,12,1),B478&lt;&gt;"",D478&lt;&gt;""),130,IF(AND('Seite 1'!$G$34&gt;=DATE(2016,12,1),B478&lt;&gt;"",D478&lt;&gt;"",C478="",'Übersicht 1.'!F478&gt;=30),130,0))</f>
        <v>0</v>
      </c>
      <c r="F478" s="336"/>
    </row>
    <row r="479" spans="1:6" ht="15" x14ac:dyDescent="0.2">
      <c r="A479" s="335">
        <v>447</v>
      </c>
      <c r="B479" s="357" t="str">
        <f>IF('Übersicht 1.'!D479="","",'Übersicht 1.'!D479)</f>
        <v/>
      </c>
      <c r="C479" s="356"/>
      <c r="D479" s="358" t="str">
        <f>IF('Übersicht 1.'!E479="","",'Übersicht 1.'!E479)</f>
        <v/>
      </c>
      <c r="E479" s="366">
        <f>IF(AND('Seite 1'!$G$34&gt;1900,'Seite 1'!$G$34&lt;DATE(2016,12,1),B479&lt;&gt;"",D479&lt;&gt;""),130,IF(AND('Seite 1'!$G$34&gt;=DATE(2016,12,1),B479&lt;&gt;"",D479&lt;&gt;"",C479="",'Übersicht 1.'!F479&gt;=30),130,0))</f>
        <v>0</v>
      </c>
      <c r="F479" s="336"/>
    </row>
    <row r="480" spans="1:6" ht="15" x14ac:dyDescent="0.2">
      <c r="A480" s="335">
        <v>448</v>
      </c>
      <c r="B480" s="357" t="str">
        <f>IF('Übersicht 1.'!D480="","",'Übersicht 1.'!D480)</f>
        <v/>
      </c>
      <c r="C480" s="356"/>
      <c r="D480" s="358" t="str">
        <f>IF('Übersicht 1.'!E480="","",'Übersicht 1.'!E480)</f>
        <v/>
      </c>
      <c r="E480" s="366">
        <f>IF(AND('Seite 1'!$G$34&gt;1900,'Seite 1'!$G$34&lt;DATE(2016,12,1),B480&lt;&gt;"",D480&lt;&gt;""),130,IF(AND('Seite 1'!$G$34&gt;=DATE(2016,12,1),B480&lt;&gt;"",D480&lt;&gt;"",C480="",'Übersicht 1.'!F480&gt;=30),130,0))</f>
        <v>0</v>
      </c>
      <c r="F480" s="336"/>
    </row>
    <row r="481" spans="1:6" ht="15" x14ac:dyDescent="0.2">
      <c r="A481" s="335">
        <v>449</v>
      </c>
      <c r="B481" s="357" t="str">
        <f>IF('Übersicht 1.'!D481="","",'Übersicht 1.'!D481)</f>
        <v/>
      </c>
      <c r="C481" s="356"/>
      <c r="D481" s="358" t="str">
        <f>IF('Übersicht 1.'!E481="","",'Übersicht 1.'!E481)</f>
        <v/>
      </c>
      <c r="E481" s="366">
        <f>IF(AND('Seite 1'!$G$34&gt;1900,'Seite 1'!$G$34&lt;DATE(2016,12,1),B481&lt;&gt;"",D481&lt;&gt;""),130,IF(AND('Seite 1'!$G$34&gt;=DATE(2016,12,1),B481&lt;&gt;"",D481&lt;&gt;"",C481="",'Übersicht 1.'!F481&gt;=30),130,0))</f>
        <v>0</v>
      </c>
      <c r="F481" s="336"/>
    </row>
    <row r="482" spans="1:6" ht="15" x14ac:dyDescent="0.2">
      <c r="A482" s="335">
        <v>450</v>
      </c>
      <c r="B482" s="357" t="str">
        <f>IF('Übersicht 1.'!D482="","",'Übersicht 1.'!D482)</f>
        <v/>
      </c>
      <c r="C482" s="356"/>
      <c r="D482" s="358" t="str">
        <f>IF('Übersicht 1.'!E482="","",'Übersicht 1.'!E482)</f>
        <v/>
      </c>
      <c r="E482" s="366">
        <f>IF(AND('Seite 1'!$G$34&gt;1900,'Seite 1'!$G$34&lt;DATE(2016,12,1),B482&lt;&gt;"",D482&lt;&gt;""),130,IF(AND('Seite 1'!$G$34&gt;=DATE(2016,12,1),B482&lt;&gt;"",D482&lt;&gt;"",C482="",'Übersicht 1.'!F482&gt;=30),130,0))</f>
        <v>0</v>
      </c>
      <c r="F482" s="336"/>
    </row>
    <row r="483" spans="1:6" ht="15" x14ac:dyDescent="0.2">
      <c r="A483" s="335">
        <v>451</v>
      </c>
      <c r="B483" s="357" t="str">
        <f>IF('Übersicht 1.'!D483="","",'Übersicht 1.'!D483)</f>
        <v/>
      </c>
      <c r="C483" s="356"/>
      <c r="D483" s="358" t="str">
        <f>IF('Übersicht 1.'!E483="","",'Übersicht 1.'!E483)</f>
        <v/>
      </c>
      <c r="E483" s="366">
        <f>IF(AND('Seite 1'!$G$34&gt;1900,'Seite 1'!$G$34&lt;DATE(2016,12,1),B483&lt;&gt;"",D483&lt;&gt;""),130,IF(AND('Seite 1'!$G$34&gt;=DATE(2016,12,1),B483&lt;&gt;"",D483&lt;&gt;"",C483="",'Übersicht 1.'!F483&gt;=30),130,0))</f>
        <v>0</v>
      </c>
      <c r="F483" s="336"/>
    </row>
    <row r="484" spans="1:6" ht="15" x14ac:dyDescent="0.2">
      <c r="A484" s="335">
        <v>452</v>
      </c>
      <c r="B484" s="357" t="str">
        <f>IF('Übersicht 1.'!D484="","",'Übersicht 1.'!D484)</f>
        <v/>
      </c>
      <c r="C484" s="356"/>
      <c r="D484" s="358" t="str">
        <f>IF('Übersicht 1.'!E484="","",'Übersicht 1.'!E484)</f>
        <v/>
      </c>
      <c r="E484" s="366">
        <f>IF(AND('Seite 1'!$G$34&gt;1900,'Seite 1'!$G$34&lt;DATE(2016,12,1),B484&lt;&gt;"",D484&lt;&gt;""),130,IF(AND('Seite 1'!$G$34&gt;=DATE(2016,12,1),B484&lt;&gt;"",D484&lt;&gt;"",C484="",'Übersicht 1.'!F484&gt;=30),130,0))</f>
        <v>0</v>
      </c>
      <c r="F484" s="336"/>
    </row>
    <row r="485" spans="1:6" ht="15" x14ac:dyDescent="0.2">
      <c r="A485" s="335">
        <v>453</v>
      </c>
      <c r="B485" s="357" t="str">
        <f>IF('Übersicht 1.'!D485="","",'Übersicht 1.'!D485)</f>
        <v/>
      </c>
      <c r="C485" s="356"/>
      <c r="D485" s="358" t="str">
        <f>IF('Übersicht 1.'!E485="","",'Übersicht 1.'!E485)</f>
        <v/>
      </c>
      <c r="E485" s="366">
        <f>IF(AND('Seite 1'!$G$34&gt;1900,'Seite 1'!$G$34&lt;DATE(2016,12,1),B485&lt;&gt;"",D485&lt;&gt;""),130,IF(AND('Seite 1'!$G$34&gt;=DATE(2016,12,1),B485&lt;&gt;"",D485&lt;&gt;"",C485="",'Übersicht 1.'!F485&gt;=30),130,0))</f>
        <v>0</v>
      </c>
      <c r="F485" s="336"/>
    </row>
    <row r="486" spans="1:6" ht="15" x14ac:dyDescent="0.2">
      <c r="A486" s="335">
        <v>454</v>
      </c>
      <c r="B486" s="357" t="str">
        <f>IF('Übersicht 1.'!D486="","",'Übersicht 1.'!D486)</f>
        <v/>
      </c>
      <c r="C486" s="356"/>
      <c r="D486" s="358" t="str">
        <f>IF('Übersicht 1.'!E486="","",'Übersicht 1.'!E486)</f>
        <v/>
      </c>
      <c r="E486" s="366">
        <f>IF(AND('Seite 1'!$G$34&gt;1900,'Seite 1'!$G$34&lt;DATE(2016,12,1),B486&lt;&gt;"",D486&lt;&gt;""),130,IF(AND('Seite 1'!$G$34&gt;=DATE(2016,12,1),B486&lt;&gt;"",D486&lt;&gt;"",C486="",'Übersicht 1.'!F486&gt;=30),130,0))</f>
        <v>0</v>
      </c>
      <c r="F486" s="336"/>
    </row>
    <row r="487" spans="1:6" ht="15" x14ac:dyDescent="0.2">
      <c r="A487" s="335">
        <v>455</v>
      </c>
      <c r="B487" s="357" t="str">
        <f>IF('Übersicht 1.'!D487="","",'Übersicht 1.'!D487)</f>
        <v/>
      </c>
      <c r="C487" s="356"/>
      <c r="D487" s="358" t="str">
        <f>IF('Übersicht 1.'!E487="","",'Übersicht 1.'!E487)</f>
        <v/>
      </c>
      <c r="E487" s="366">
        <f>IF(AND('Seite 1'!$G$34&gt;1900,'Seite 1'!$G$34&lt;DATE(2016,12,1),B487&lt;&gt;"",D487&lt;&gt;""),130,IF(AND('Seite 1'!$G$34&gt;=DATE(2016,12,1),B487&lt;&gt;"",D487&lt;&gt;"",C487="",'Übersicht 1.'!F487&gt;=30),130,0))</f>
        <v>0</v>
      </c>
      <c r="F487" s="336"/>
    </row>
    <row r="488" spans="1:6" ht="15" x14ac:dyDescent="0.2">
      <c r="A488" s="335">
        <v>456</v>
      </c>
      <c r="B488" s="357" t="str">
        <f>IF('Übersicht 1.'!D488="","",'Übersicht 1.'!D488)</f>
        <v/>
      </c>
      <c r="C488" s="356"/>
      <c r="D488" s="358" t="str">
        <f>IF('Übersicht 1.'!E488="","",'Übersicht 1.'!E488)</f>
        <v/>
      </c>
      <c r="E488" s="366">
        <f>IF(AND('Seite 1'!$G$34&gt;1900,'Seite 1'!$G$34&lt;DATE(2016,12,1),B488&lt;&gt;"",D488&lt;&gt;""),130,IF(AND('Seite 1'!$G$34&gt;=DATE(2016,12,1),B488&lt;&gt;"",D488&lt;&gt;"",C488="",'Übersicht 1.'!F488&gt;=30),130,0))</f>
        <v>0</v>
      </c>
      <c r="F488" s="336"/>
    </row>
    <row r="489" spans="1:6" ht="15" x14ac:dyDescent="0.2">
      <c r="A489" s="335">
        <v>457</v>
      </c>
      <c r="B489" s="357" t="str">
        <f>IF('Übersicht 1.'!D489="","",'Übersicht 1.'!D489)</f>
        <v/>
      </c>
      <c r="C489" s="356"/>
      <c r="D489" s="358" t="str">
        <f>IF('Übersicht 1.'!E489="","",'Übersicht 1.'!E489)</f>
        <v/>
      </c>
      <c r="E489" s="366">
        <f>IF(AND('Seite 1'!$G$34&gt;1900,'Seite 1'!$G$34&lt;DATE(2016,12,1),B489&lt;&gt;"",D489&lt;&gt;""),130,IF(AND('Seite 1'!$G$34&gt;=DATE(2016,12,1),B489&lt;&gt;"",D489&lt;&gt;"",C489="",'Übersicht 1.'!F489&gt;=30),130,0))</f>
        <v>0</v>
      </c>
      <c r="F489" s="336"/>
    </row>
    <row r="490" spans="1:6" ht="15" x14ac:dyDescent="0.2">
      <c r="A490" s="335">
        <v>458</v>
      </c>
      <c r="B490" s="357" t="str">
        <f>IF('Übersicht 1.'!D490="","",'Übersicht 1.'!D490)</f>
        <v/>
      </c>
      <c r="C490" s="356"/>
      <c r="D490" s="358" t="str">
        <f>IF('Übersicht 1.'!E490="","",'Übersicht 1.'!E490)</f>
        <v/>
      </c>
      <c r="E490" s="366">
        <f>IF(AND('Seite 1'!$G$34&gt;1900,'Seite 1'!$G$34&lt;DATE(2016,12,1),B490&lt;&gt;"",D490&lt;&gt;""),130,IF(AND('Seite 1'!$G$34&gt;=DATE(2016,12,1),B490&lt;&gt;"",D490&lt;&gt;"",C490="",'Übersicht 1.'!F490&gt;=30),130,0))</f>
        <v>0</v>
      </c>
      <c r="F490" s="336"/>
    </row>
    <row r="491" spans="1:6" ht="15" x14ac:dyDescent="0.2">
      <c r="A491" s="335">
        <v>459</v>
      </c>
      <c r="B491" s="357" t="str">
        <f>IF('Übersicht 1.'!D491="","",'Übersicht 1.'!D491)</f>
        <v/>
      </c>
      <c r="C491" s="356"/>
      <c r="D491" s="358" t="str">
        <f>IF('Übersicht 1.'!E491="","",'Übersicht 1.'!E491)</f>
        <v/>
      </c>
      <c r="E491" s="366">
        <f>IF(AND('Seite 1'!$G$34&gt;1900,'Seite 1'!$G$34&lt;DATE(2016,12,1),B491&lt;&gt;"",D491&lt;&gt;""),130,IF(AND('Seite 1'!$G$34&gt;=DATE(2016,12,1),B491&lt;&gt;"",D491&lt;&gt;"",C491="",'Übersicht 1.'!F491&gt;=30),130,0))</f>
        <v>0</v>
      </c>
      <c r="F491" s="336"/>
    </row>
    <row r="492" spans="1:6" ht="15" x14ac:dyDescent="0.2">
      <c r="A492" s="335">
        <v>460</v>
      </c>
      <c r="B492" s="357" t="str">
        <f>IF('Übersicht 1.'!D492="","",'Übersicht 1.'!D492)</f>
        <v/>
      </c>
      <c r="C492" s="356"/>
      <c r="D492" s="358" t="str">
        <f>IF('Übersicht 1.'!E492="","",'Übersicht 1.'!E492)</f>
        <v/>
      </c>
      <c r="E492" s="366">
        <f>IF(AND('Seite 1'!$G$34&gt;1900,'Seite 1'!$G$34&lt;DATE(2016,12,1),B492&lt;&gt;"",D492&lt;&gt;""),130,IF(AND('Seite 1'!$G$34&gt;=DATE(2016,12,1),B492&lt;&gt;"",D492&lt;&gt;"",C492="",'Übersicht 1.'!F492&gt;=30),130,0))</f>
        <v>0</v>
      </c>
      <c r="F492" s="336"/>
    </row>
    <row r="493" spans="1:6" ht="15" x14ac:dyDescent="0.2">
      <c r="A493" s="335">
        <v>461</v>
      </c>
      <c r="B493" s="357" t="str">
        <f>IF('Übersicht 1.'!D493="","",'Übersicht 1.'!D493)</f>
        <v/>
      </c>
      <c r="C493" s="356"/>
      <c r="D493" s="358" t="str">
        <f>IF('Übersicht 1.'!E493="","",'Übersicht 1.'!E493)</f>
        <v/>
      </c>
      <c r="E493" s="366">
        <f>IF(AND('Seite 1'!$G$34&gt;1900,'Seite 1'!$G$34&lt;DATE(2016,12,1),B493&lt;&gt;"",D493&lt;&gt;""),130,IF(AND('Seite 1'!$G$34&gt;=DATE(2016,12,1),B493&lt;&gt;"",D493&lt;&gt;"",C493="",'Übersicht 1.'!F493&gt;=30),130,0))</f>
        <v>0</v>
      </c>
      <c r="F493" s="336"/>
    </row>
    <row r="494" spans="1:6" ht="15" x14ac:dyDescent="0.2">
      <c r="A494" s="335">
        <v>462</v>
      </c>
      <c r="B494" s="357" t="str">
        <f>IF('Übersicht 1.'!D494="","",'Übersicht 1.'!D494)</f>
        <v/>
      </c>
      <c r="C494" s="356"/>
      <c r="D494" s="358" t="str">
        <f>IF('Übersicht 1.'!E494="","",'Übersicht 1.'!E494)</f>
        <v/>
      </c>
      <c r="E494" s="366">
        <f>IF(AND('Seite 1'!$G$34&gt;1900,'Seite 1'!$G$34&lt;DATE(2016,12,1),B494&lt;&gt;"",D494&lt;&gt;""),130,IF(AND('Seite 1'!$G$34&gt;=DATE(2016,12,1),B494&lt;&gt;"",D494&lt;&gt;"",C494="",'Übersicht 1.'!F494&gt;=30),130,0))</f>
        <v>0</v>
      </c>
      <c r="F494" s="336"/>
    </row>
    <row r="495" spans="1:6" ht="15" x14ac:dyDescent="0.2">
      <c r="A495" s="335">
        <v>463</v>
      </c>
      <c r="B495" s="357" t="str">
        <f>IF('Übersicht 1.'!D495="","",'Übersicht 1.'!D495)</f>
        <v/>
      </c>
      <c r="C495" s="356"/>
      <c r="D495" s="358" t="str">
        <f>IF('Übersicht 1.'!E495="","",'Übersicht 1.'!E495)</f>
        <v/>
      </c>
      <c r="E495" s="366">
        <f>IF(AND('Seite 1'!$G$34&gt;1900,'Seite 1'!$G$34&lt;DATE(2016,12,1),B495&lt;&gt;"",D495&lt;&gt;""),130,IF(AND('Seite 1'!$G$34&gt;=DATE(2016,12,1),B495&lt;&gt;"",D495&lt;&gt;"",C495="",'Übersicht 1.'!F495&gt;=30),130,0))</f>
        <v>0</v>
      </c>
      <c r="F495" s="336"/>
    </row>
    <row r="496" spans="1:6" ht="15" x14ac:dyDescent="0.2">
      <c r="A496" s="335">
        <v>464</v>
      </c>
      <c r="B496" s="357" t="str">
        <f>IF('Übersicht 1.'!D496="","",'Übersicht 1.'!D496)</f>
        <v/>
      </c>
      <c r="C496" s="356"/>
      <c r="D496" s="358" t="str">
        <f>IF('Übersicht 1.'!E496="","",'Übersicht 1.'!E496)</f>
        <v/>
      </c>
      <c r="E496" s="366">
        <f>IF(AND('Seite 1'!$G$34&gt;1900,'Seite 1'!$G$34&lt;DATE(2016,12,1),B496&lt;&gt;"",D496&lt;&gt;""),130,IF(AND('Seite 1'!$G$34&gt;=DATE(2016,12,1),B496&lt;&gt;"",D496&lt;&gt;"",C496="",'Übersicht 1.'!F496&gt;=30),130,0))</f>
        <v>0</v>
      </c>
      <c r="F496" s="336"/>
    </row>
    <row r="497" spans="1:6" ht="15" x14ac:dyDescent="0.2">
      <c r="A497" s="335">
        <v>465</v>
      </c>
      <c r="B497" s="357" t="str">
        <f>IF('Übersicht 1.'!D497="","",'Übersicht 1.'!D497)</f>
        <v/>
      </c>
      <c r="C497" s="356"/>
      <c r="D497" s="358" t="str">
        <f>IF('Übersicht 1.'!E497="","",'Übersicht 1.'!E497)</f>
        <v/>
      </c>
      <c r="E497" s="366">
        <f>IF(AND('Seite 1'!$G$34&gt;1900,'Seite 1'!$G$34&lt;DATE(2016,12,1),B497&lt;&gt;"",D497&lt;&gt;""),130,IF(AND('Seite 1'!$G$34&gt;=DATE(2016,12,1),B497&lt;&gt;"",D497&lt;&gt;"",C497="",'Übersicht 1.'!F497&gt;=30),130,0))</f>
        <v>0</v>
      </c>
      <c r="F497" s="336"/>
    </row>
    <row r="498" spans="1:6" ht="15" x14ac:dyDescent="0.2">
      <c r="A498" s="335">
        <v>466</v>
      </c>
      <c r="B498" s="357" t="str">
        <f>IF('Übersicht 1.'!D498="","",'Übersicht 1.'!D498)</f>
        <v/>
      </c>
      <c r="C498" s="356"/>
      <c r="D498" s="358" t="str">
        <f>IF('Übersicht 1.'!E498="","",'Übersicht 1.'!E498)</f>
        <v/>
      </c>
      <c r="E498" s="366">
        <f>IF(AND('Seite 1'!$G$34&gt;1900,'Seite 1'!$G$34&lt;DATE(2016,12,1),B498&lt;&gt;"",D498&lt;&gt;""),130,IF(AND('Seite 1'!$G$34&gt;=DATE(2016,12,1),B498&lt;&gt;"",D498&lt;&gt;"",C498="",'Übersicht 1.'!F498&gt;=30),130,0))</f>
        <v>0</v>
      </c>
      <c r="F498" s="336"/>
    </row>
    <row r="499" spans="1:6" ht="15" x14ac:dyDescent="0.2">
      <c r="A499" s="335">
        <v>467</v>
      </c>
      <c r="B499" s="357" t="str">
        <f>IF('Übersicht 1.'!D499="","",'Übersicht 1.'!D499)</f>
        <v/>
      </c>
      <c r="C499" s="356"/>
      <c r="D499" s="358" t="str">
        <f>IF('Übersicht 1.'!E499="","",'Übersicht 1.'!E499)</f>
        <v/>
      </c>
      <c r="E499" s="366">
        <f>IF(AND('Seite 1'!$G$34&gt;1900,'Seite 1'!$G$34&lt;DATE(2016,12,1),B499&lt;&gt;"",D499&lt;&gt;""),130,IF(AND('Seite 1'!$G$34&gt;=DATE(2016,12,1),B499&lt;&gt;"",D499&lt;&gt;"",C499="",'Übersicht 1.'!F499&gt;=30),130,0))</f>
        <v>0</v>
      </c>
      <c r="F499" s="336"/>
    </row>
    <row r="500" spans="1:6" ht="15" x14ac:dyDescent="0.2">
      <c r="A500" s="335">
        <v>468</v>
      </c>
      <c r="B500" s="357" t="str">
        <f>IF('Übersicht 1.'!D500="","",'Übersicht 1.'!D500)</f>
        <v/>
      </c>
      <c r="C500" s="356"/>
      <c r="D500" s="358" t="str">
        <f>IF('Übersicht 1.'!E500="","",'Übersicht 1.'!E500)</f>
        <v/>
      </c>
      <c r="E500" s="366">
        <f>IF(AND('Seite 1'!$G$34&gt;1900,'Seite 1'!$G$34&lt;DATE(2016,12,1),B500&lt;&gt;"",D500&lt;&gt;""),130,IF(AND('Seite 1'!$G$34&gt;=DATE(2016,12,1),B500&lt;&gt;"",D500&lt;&gt;"",C500="",'Übersicht 1.'!F500&gt;=30),130,0))</f>
        <v>0</v>
      </c>
      <c r="F500" s="336"/>
    </row>
    <row r="501" spans="1:6" ht="15" x14ac:dyDescent="0.2">
      <c r="A501" s="335">
        <v>469</v>
      </c>
      <c r="B501" s="357" t="str">
        <f>IF('Übersicht 1.'!D501="","",'Übersicht 1.'!D501)</f>
        <v/>
      </c>
      <c r="C501" s="356"/>
      <c r="D501" s="358" t="str">
        <f>IF('Übersicht 1.'!E501="","",'Übersicht 1.'!E501)</f>
        <v/>
      </c>
      <c r="E501" s="366">
        <f>IF(AND('Seite 1'!$G$34&gt;1900,'Seite 1'!$G$34&lt;DATE(2016,12,1),B501&lt;&gt;"",D501&lt;&gt;""),130,IF(AND('Seite 1'!$G$34&gt;=DATE(2016,12,1),B501&lt;&gt;"",D501&lt;&gt;"",C501="",'Übersicht 1.'!F501&gt;=30),130,0))</f>
        <v>0</v>
      </c>
      <c r="F501" s="336"/>
    </row>
    <row r="502" spans="1:6" ht="15" x14ac:dyDescent="0.2">
      <c r="A502" s="335">
        <v>470</v>
      </c>
      <c r="B502" s="357" t="str">
        <f>IF('Übersicht 1.'!D502="","",'Übersicht 1.'!D502)</f>
        <v/>
      </c>
      <c r="C502" s="356"/>
      <c r="D502" s="358" t="str">
        <f>IF('Übersicht 1.'!E502="","",'Übersicht 1.'!E502)</f>
        <v/>
      </c>
      <c r="E502" s="366">
        <f>IF(AND('Seite 1'!$G$34&gt;1900,'Seite 1'!$G$34&lt;DATE(2016,12,1),B502&lt;&gt;"",D502&lt;&gt;""),130,IF(AND('Seite 1'!$G$34&gt;=DATE(2016,12,1),B502&lt;&gt;"",D502&lt;&gt;"",C502="",'Übersicht 1.'!F502&gt;=30),130,0))</f>
        <v>0</v>
      </c>
      <c r="F502" s="336"/>
    </row>
    <row r="503" spans="1:6" ht="15" x14ac:dyDescent="0.2">
      <c r="A503" s="335">
        <v>471</v>
      </c>
      <c r="B503" s="357" t="str">
        <f>IF('Übersicht 1.'!D503="","",'Übersicht 1.'!D503)</f>
        <v/>
      </c>
      <c r="C503" s="356"/>
      <c r="D503" s="358" t="str">
        <f>IF('Übersicht 1.'!E503="","",'Übersicht 1.'!E503)</f>
        <v/>
      </c>
      <c r="E503" s="366">
        <f>IF(AND('Seite 1'!$G$34&gt;1900,'Seite 1'!$G$34&lt;DATE(2016,12,1),B503&lt;&gt;"",D503&lt;&gt;""),130,IF(AND('Seite 1'!$G$34&gt;=DATE(2016,12,1),B503&lt;&gt;"",D503&lt;&gt;"",C503="",'Übersicht 1.'!F503&gt;=30),130,0))</f>
        <v>0</v>
      </c>
      <c r="F503" s="336"/>
    </row>
    <row r="504" spans="1:6" ht="15" x14ac:dyDescent="0.2">
      <c r="A504" s="335">
        <v>472</v>
      </c>
      <c r="B504" s="357" t="str">
        <f>IF('Übersicht 1.'!D504="","",'Übersicht 1.'!D504)</f>
        <v/>
      </c>
      <c r="C504" s="356"/>
      <c r="D504" s="358" t="str">
        <f>IF('Übersicht 1.'!E504="","",'Übersicht 1.'!E504)</f>
        <v/>
      </c>
      <c r="E504" s="366">
        <f>IF(AND('Seite 1'!$G$34&gt;1900,'Seite 1'!$G$34&lt;DATE(2016,12,1),B504&lt;&gt;"",D504&lt;&gt;""),130,IF(AND('Seite 1'!$G$34&gt;=DATE(2016,12,1),B504&lt;&gt;"",D504&lt;&gt;"",C504="",'Übersicht 1.'!F504&gt;=30),130,0))</f>
        <v>0</v>
      </c>
      <c r="F504" s="336"/>
    </row>
    <row r="505" spans="1:6" ht="15" x14ac:dyDescent="0.2">
      <c r="A505" s="335">
        <v>473</v>
      </c>
      <c r="B505" s="357" t="str">
        <f>IF('Übersicht 1.'!D505="","",'Übersicht 1.'!D505)</f>
        <v/>
      </c>
      <c r="C505" s="356"/>
      <c r="D505" s="358" t="str">
        <f>IF('Übersicht 1.'!E505="","",'Übersicht 1.'!E505)</f>
        <v/>
      </c>
      <c r="E505" s="366">
        <f>IF(AND('Seite 1'!$G$34&gt;1900,'Seite 1'!$G$34&lt;DATE(2016,12,1),B505&lt;&gt;"",D505&lt;&gt;""),130,IF(AND('Seite 1'!$G$34&gt;=DATE(2016,12,1),B505&lt;&gt;"",D505&lt;&gt;"",C505="",'Übersicht 1.'!F505&gt;=30),130,0))</f>
        <v>0</v>
      </c>
      <c r="F505" s="336"/>
    </row>
    <row r="506" spans="1:6" ht="15" x14ac:dyDescent="0.2">
      <c r="A506" s="335">
        <v>474</v>
      </c>
      <c r="B506" s="357" t="str">
        <f>IF('Übersicht 1.'!D506="","",'Übersicht 1.'!D506)</f>
        <v/>
      </c>
      <c r="C506" s="356"/>
      <c r="D506" s="358" t="str">
        <f>IF('Übersicht 1.'!E506="","",'Übersicht 1.'!E506)</f>
        <v/>
      </c>
      <c r="E506" s="366">
        <f>IF(AND('Seite 1'!$G$34&gt;1900,'Seite 1'!$G$34&lt;DATE(2016,12,1),B506&lt;&gt;"",D506&lt;&gt;""),130,IF(AND('Seite 1'!$G$34&gt;=DATE(2016,12,1),B506&lt;&gt;"",D506&lt;&gt;"",C506="",'Übersicht 1.'!F506&gt;=30),130,0))</f>
        <v>0</v>
      </c>
      <c r="F506" s="336"/>
    </row>
    <row r="507" spans="1:6" ht="15" x14ac:dyDescent="0.2">
      <c r="A507" s="335">
        <v>475</v>
      </c>
      <c r="B507" s="357" t="str">
        <f>IF('Übersicht 1.'!D507="","",'Übersicht 1.'!D507)</f>
        <v/>
      </c>
      <c r="C507" s="356"/>
      <c r="D507" s="358" t="str">
        <f>IF('Übersicht 1.'!E507="","",'Übersicht 1.'!E507)</f>
        <v/>
      </c>
      <c r="E507" s="366">
        <f>IF(AND('Seite 1'!$G$34&gt;1900,'Seite 1'!$G$34&lt;DATE(2016,12,1),B507&lt;&gt;"",D507&lt;&gt;""),130,IF(AND('Seite 1'!$G$34&gt;=DATE(2016,12,1),B507&lt;&gt;"",D507&lt;&gt;"",C507="",'Übersicht 1.'!F507&gt;=30),130,0))</f>
        <v>0</v>
      </c>
      <c r="F507" s="336"/>
    </row>
    <row r="508" spans="1:6" ht="15" x14ac:dyDescent="0.2">
      <c r="A508" s="335">
        <v>476</v>
      </c>
      <c r="B508" s="357" t="str">
        <f>IF('Übersicht 1.'!D508="","",'Übersicht 1.'!D508)</f>
        <v/>
      </c>
      <c r="C508" s="356"/>
      <c r="D508" s="358" t="str">
        <f>IF('Übersicht 1.'!E508="","",'Übersicht 1.'!E508)</f>
        <v/>
      </c>
      <c r="E508" s="366">
        <f>IF(AND('Seite 1'!$G$34&gt;1900,'Seite 1'!$G$34&lt;DATE(2016,12,1),B508&lt;&gt;"",D508&lt;&gt;""),130,IF(AND('Seite 1'!$G$34&gt;=DATE(2016,12,1),B508&lt;&gt;"",D508&lt;&gt;"",C508="",'Übersicht 1.'!F508&gt;=30),130,0))</f>
        <v>0</v>
      </c>
      <c r="F508" s="336"/>
    </row>
    <row r="509" spans="1:6" ht="15" x14ac:dyDescent="0.2">
      <c r="A509" s="335">
        <v>477</v>
      </c>
      <c r="B509" s="357" t="str">
        <f>IF('Übersicht 1.'!D509="","",'Übersicht 1.'!D509)</f>
        <v/>
      </c>
      <c r="C509" s="356"/>
      <c r="D509" s="358" t="str">
        <f>IF('Übersicht 1.'!E509="","",'Übersicht 1.'!E509)</f>
        <v/>
      </c>
      <c r="E509" s="366">
        <f>IF(AND('Seite 1'!$G$34&gt;1900,'Seite 1'!$G$34&lt;DATE(2016,12,1),B509&lt;&gt;"",D509&lt;&gt;""),130,IF(AND('Seite 1'!$G$34&gt;=DATE(2016,12,1),B509&lt;&gt;"",D509&lt;&gt;"",C509="",'Übersicht 1.'!F509&gt;=30),130,0))</f>
        <v>0</v>
      </c>
      <c r="F509" s="336"/>
    </row>
    <row r="510" spans="1:6" ht="15" x14ac:dyDescent="0.2">
      <c r="A510" s="335">
        <v>478</v>
      </c>
      <c r="B510" s="357" t="str">
        <f>IF('Übersicht 1.'!D510="","",'Übersicht 1.'!D510)</f>
        <v/>
      </c>
      <c r="C510" s="356"/>
      <c r="D510" s="358" t="str">
        <f>IF('Übersicht 1.'!E510="","",'Übersicht 1.'!E510)</f>
        <v/>
      </c>
      <c r="E510" s="366">
        <f>IF(AND('Seite 1'!$G$34&gt;1900,'Seite 1'!$G$34&lt;DATE(2016,12,1),B510&lt;&gt;"",D510&lt;&gt;""),130,IF(AND('Seite 1'!$G$34&gt;=DATE(2016,12,1),B510&lt;&gt;"",D510&lt;&gt;"",C510="",'Übersicht 1.'!F510&gt;=30),130,0))</f>
        <v>0</v>
      </c>
      <c r="F510" s="336"/>
    </row>
    <row r="511" spans="1:6" ht="15" x14ac:dyDescent="0.2">
      <c r="A511" s="335">
        <v>479</v>
      </c>
      <c r="B511" s="357" t="str">
        <f>IF('Übersicht 1.'!D511="","",'Übersicht 1.'!D511)</f>
        <v/>
      </c>
      <c r="C511" s="356"/>
      <c r="D511" s="358" t="str">
        <f>IF('Übersicht 1.'!E511="","",'Übersicht 1.'!E511)</f>
        <v/>
      </c>
      <c r="E511" s="366">
        <f>IF(AND('Seite 1'!$G$34&gt;1900,'Seite 1'!$G$34&lt;DATE(2016,12,1),B511&lt;&gt;"",D511&lt;&gt;""),130,IF(AND('Seite 1'!$G$34&gt;=DATE(2016,12,1),B511&lt;&gt;"",D511&lt;&gt;"",C511="",'Übersicht 1.'!F511&gt;=30),130,0))</f>
        <v>0</v>
      </c>
      <c r="F511" s="336"/>
    </row>
    <row r="512" spans="1:6" ht="15" x14ac:dyDescent="0.2">
      <c r="A512" s="335">
        <v>480</v>
      </c>
      <c r="B512" s="357" t="str">
        <f>IF('Übersicht 1.'!D512="","",'Übersicht 1.'!D512)</f>
        <v/>
      </c>
      <c r="C512" s="356"/>
      <c r="D512" s="358" t="str">
        <f>IF('Übersicht 1.'!E512="","",'Übersicht 1.'!E512)</f>
        <v/>
      </c>
      <c r="E512" s="366">
        <f>IF(AND('Seite 1'!$G$34&gt;1900,'Seite 1'!$G$34&lt;DATE(2016,12,1),B512&lt;&gt;"",D512&lt;&gt;""),130,IF(AND('Seite 1'!$G$34&gt;=DATE(2016,12,1),B512&lt;&gt;"",D512&lt;&gt;"",C512="",'Übersicht 1.'!F512&gt;=30),130,0))</f>
        <v>0</v>
      </c>
      <c r="F512" s="336"/>
    </row>
    <row r="513" spans="1:6" ht="15" x14ac:dyDescent="0.2">
      <c r="A513" s="335">
        <v>481</v>
      </c>
      <c r="B513" s="357" t="str">
        <f>IF('Übersicht 1.'!D513="","",'Übersicht 1.'!D513)</f>
        <v/>
      </c>
      <c r="C513" s="356"/>
      <c r="D513" s="358" t="str">
        <f>IF('Übersicht 1.'!E513="","",'Übersicht 1.'!E513)</f>
        <v/>
      </c>
      <c r="E513" s="366">
        <f>IF(AND('Seite 1'!$G$34&gt;1900,'Seite 1'!$G$34&lt;DATE(2016,12,1),B513&lt;&gt;"",D513&lt;&gt;""),130,IF(AND('Seite 1'!$G$34&gt;=DATE(2016,12,1),B513&lt;&gt;"",D513&lt;&gt;"",C513="",'Übersicht 1.'!F513&gt;=30),130,0))</f>
        <v>0</v>
      </c>
      <c r="F513" s="336"/>
    </row>
    <row r="514" spans="1:6" ht="15" x14ac:dyDescent="0.2">
      <c r="A514" s="335">
        <v>482</v>
      </c>
      <c r="B514" s="357" t="str">
        <f>IF('Übersicht 1.'!D514="","",'Übersicht 1.'!D514)</f>
        <v/>
      </c>
      <c r="C514" s="356"/>
      <c r="D514" s="358" t="str">
        <f>IF('Übersicht 1.'!E514="","",'Übersicht 1.'!E514)</f>
        <v/>
      </c>
      <c r="E514" s="366">
        <f>IF(AND('Seite 1'!$G$34&gt;1900,'Seite 1'!$G$34&lt;DATE(2016,12,1),B514&lt;&gt;"",D514&lt;&gt;""),130,IF(AND('Seite 1'!$G$34&gt;=DATE(2016,12,1),B514&lt;&gt;"",D514&lt;&gt;"",C514="",'Übersicht 1.'!F514&gt;=30),130,0))</f>
        <v>0</v>
      </c>
      <c r="F514" s="336"/>
    </row>
    <row r="515" spans="1:6" ht="15" x14ac:dyDescent="0.2">
      <c r="A515" s="335">
        <v>483</v>
      </c>
      <c r="B515" s="357" t="str">
        <f>IF('Übersicht 1.'!D515="","",'Übersicht 1.'!D515)</f>
        <v/>
      </c>
      <c r="C515" s="356"/>
      <c r="D515" s="358" t="str">
        <f>IF('Übersicht 1.'!E515="","",'Übersicht 1.'!E515)</f>
        <v/>
      </c>
      <c r="E515" s="366">
        <f>IF(AND('Seite 1'!$G$34&gt;1900,'Seite 1'!$G$34&lt;DATE(2016,12,1),B515&lt;&gt;"",D515&lt;&gt;""),130,IF(AND('Seite 1'!$G$34&gt;=DATE(2016,12,1),B515&lt;&gt;"",D515&lt;&gt;"",C515="",'Übersicht 1.'!F515&gt;=30),130,0))</f>
        <v>0</v>
      </c>
      <c r="F515" s="336"/>
    </row>
    <row r="516" spans="1:6" ht="15" x14ac:dyDescent="0.2">
      <c r="A516" s="335">
        <v>484</v>
      </c>
      <c r="B516" s="357" t="str">
        <f>IF('Übersicht 1.'!D516="","",'Übersicht 1.'!D516)</f>
        <v/>
      </c>
      <c r="C516" s="356"/>
      <c r="D516" s="358" t="str">
        <f>IF('Übersicht 1.'!E516="","",'Übersicht 1.'!E516)</f>
        <v/>
      </c>
      <c r="E516" s="366">
        <f>IF(AND('Seite 1'!$G$34&gt;1900,'Seite 1'!$G$34&lt;DATE(2016,12,1),B516&lt;&gt;"",D516&lt;&gt;""),130,IF(AND('Seite 1'!$G$34&gt;=DATE(2016,12,1),B516&lt;&gt;"",D516&lt;&gt;"",C516="",'Übersicht 1.'!F516&gt;=30),130,0))</f>
        <v>0</v>
      </c>
      <c r="F516" s="336"/>
    </row>
    <row r="517" spans="1:6" ht="15" x14ac:dyDescent="0.2">
      <c r="A517" s="335">
        <v>485</v>
      </c>
      <c r="B517" s="357" t="str">
        <f>IF('Übersicht 1.'!D517="","",'Übersicht 1.'!D517)</f>
        <v/>
      </c>
      <c r="C517" s="356"/>
      <c r="D517" s="358" t="str">
        <f>IF('Übersicht 1.'!E517="","",'Übersicht 1.'!E517)</f>
        <v/>
      </c>
      <c r="E517" s="366">
        <f>IF(AND('Seite 1'!$G$34&gt;1900,'Seite 1'!$G$34&lt;DATE(2016,12,1),B517&lt;&gt;"",D517&lt;&gt;""),130,IF(AND('Seite 1'!$G$34&gt;=DATE(2016,12,1),B517&lt;&gt;"",D517&lt;&gt;"",C517="",'Übersicht 1.'!F517&gt;=30),130,0))</f>
        <v>0</v>
      </c>
      <c r="F517" s="336"/>
    </row>
    <row r="518" spans="1:6" ht="15" x14ac:dyDescent="0.2">
      <c r="A518" s="335">
        <v>486</v>
      </c>
      <c r="B518" s="357" t="str">
        <f>IF('Übersicht 1.'!D518="","",'Übersicht 1.'!D518)</f>
        <v/>
      </c>
      <c r="C518" s="356"/>
      <c r="D518" s="358" t="str">
        <f>IF('Übersicht 1.'!E518="","",'Übersicht 1.'!E518)</f>
        <v/>
      </c>
      <c r="E518" s="366">
        <f>IF(AND('Seite 1'!$G$34&gt;1900,'Seite 1'!$G$34&lt;DATE(2016,12,1),B518&lt;&gt;"",D518&lt;&gt;""),130,IF(AND('Seite 1'!$G$34&gt;=DATE(2016,12,1),B518&lt;&gt;"",D518&lt;&gt;"",C518="",'Übersicht 1.'!F518&gt;=30),130,0))</f>
        <v>0</v>
      </c>
      <c r="F518" s="336"/>
    </row>
    <row r="519" spans="1:6" ht="15" x14ac:dyDescent="0.2">
      <c r="A519" s="335">
        <v>487</v>
      </c>
      <c r="B519" s="357" t="str">
        <f>IF('Übersicht 1.'!D519="","",'Übersicht 1.'!D519)</f>
        <v/>
      </c>
      <c r="C519" s="356"/>
      <c r="D519" s="358" t="str">
        <f>IF('Übersicht 1.'!E519="","",'Übersicht 1.'!E519)</f>
        <v/>
      </c>
      <c r="E519" s="366">
        <f>IF(AND('Seite 1'!$G$34&gt;1900,'Seite 1'!$G$34&lt;DATE(2016,12,1),B519&lt;&gt;"",D519&lt;&gt;""),130,IF(AND('Seite 1'!$G$34&gt;=DATE(2016,12,1),B519&lt;&gt;"",D519&lt;&gt;"",C519="",'Übersicht 1.'!F519&gt;=30),130,0))</f>
        <v>0</v>
      </c>
      <c r="F519" s="336"/>
    </row>
    <row r="520" spans="1:6" ht="15" x14ac:dyDescent="0.2">
      <c r="A520" s="335">
        <v>488</v>
      </c>
      <c r="B520" s="357" t="str">
        <f>IF('Übersicht 1.'!D520="","",'Übersicht 1.'!D520)</f>
        <v/>
      </c>
      <c r="C520" s="356"/>
      <c r="D520" s="358" t="str">
        <f>IF('Übersicht 1.'!E520="","",'Übersicht 1.'!E520)</f>
        <v/>
      </c>
      <c r="E520" s="366">
        <f>IF(AND('Seite 1'!$G$34&gt;1900,'Seite 1'!$G$34&lt;DATE(2016,12,1),B520&lt;&gt;"",D520&lt;&gt;""),130,IF(AND('Seite 1'!$G$34&gt;=DATE(2016,12,1),B520&lt;&gt;"",D520&lt;&gt;"",C520="",'Übersicht 1.'!F520&gt;=30),130,0))</f>
        <v>0</v>
      </c>
      <c r="F520" s="336"/>
    </row>
    <row r="521" spans="1:6" ht="15" x14ac:dyDescent="0.2">
      <c r="A521" s="335">
        <v>489</v>
      </c>
      <c r="B521" s="357" t="str">
        <f>IF('Übersicht 1.'!D521="","",'Übersicht 1.'!D521)</f>
        <v/>
      </c>
      <c r="C521" s="356"/>
      <c r="D521" s="358" t="str">
        <f>IF('Übersicht 1.'!E521="","",'Übersicht 1.'!E521)</f>
        <v/>
      </c>
      <c r="E521" s="366">
        <f>IF(AND('Seite 1'!$G$34&gt;1900,'Seite 1'!$G$34&lt;DATE(2016,12,1),B521&lt;&gt;"",D521&lt;&gt;""),130,IF(AND('Seite 1'!$G$34&gt;=DATE(2016,12,1),B521&lt;&gt;"",D521&lt;&gt;"",C521="",'Übersicht 1.'!F521&gt;=30),130,0))</f>
        <v>0</v>
      </c>
      <c r="F521" s="336"/>
    </row>
    <row r="522" spans="1:6" ht="15" x14ac:dyDescent="0.2">
      <c r="A522" s="335">
        <v>490</v>
      </c>
      <c r="B522" s="357" t="str">
        <f>IF('Übersicht 1.'!D522="","",'Übersicht 1.'!D522)</f>
        <v/>
      </c>
      <c r="C522" s="356"/>
      <c r="D522" s="358" t="str">
        <f>IF('Übersicht 1.'!E522="","",'Übersicht 1.'!E522)</f>
        <v/>
      </c>
      <c r="E522" s="366">
        <f>IF(AND('Seite 1'!$G$34&gt;1900,'Seite 1'!$G$34&lt;DATE(2016,12,1),B522&lt;&gt;"",D522&lt;&gt;""),130,IF(AND('Seite 1'!$G$34&gt;=DATE(2016,12,1),B522&lt;&gt;"",D522&lt;&gt;"",C522="",'Übersicht 1.'!F522&gt;=30),130,0))</f>
        <v>0</v>
      </c>
      <c r="F522" s="336"/>
    </row>
    <row r="523" spans="1:6" ht="15" x14ac:dyDescent="0.2">
      <c r="A523" s="335">
        <v>491</v>
      </c>
      <c r="B523" s="357" t="str">
        <f>IF('Übersicht 1.'!D523="","",'Übersicht 1.'!D523)</f>
        <v/>
      </c>
      <c r="C523" s="356"/>
      <c r="D523" s="358" t="str">
        <f>IF('Übersicht 1.'!E523="","",'Übersicht 1.'!E523)</f>
        <v/>
      </c>
      <c r="E523" s="366">
        <f>IF(AND('Seite 1'!$G$34&gt;1900,'Seite 1'!$G$34&lt;DATE(2016,12,1),B523&lt;&gt;"",D523&lt;&gt;""),130,IF(AND('Seite 1'!$G$34&gt;=DATE(2016,12,1),B523&lt;&gt;"",D523&lt;&gt;"",C523="",'Übersicht 1.'!F523&gt;=30),130,0))</f>
        <v>0</v>
      </c>
      <c r="F523" s="336"/>
    </row>
    <row r="524" spans="1:6" ht="15" x14ac:dyDescent="0.2">
      <c r="A524" s="335">
        <v>492</v>
      </c>
      <c r="B524" s="357" t="str">
        <f>IF('Übersicht 1.'!D524="","",'Übersicht 1.'!D524)</f>
        <v/>
      </c>
      <c r="C524" s="356"/>
      <c r="D524" s="358" t="str">
        <f>IF('Übersicht 1.'!E524="","",'Übersicht 1.'!E524)</f>
        <v/>
      </c>
      <c r="E524" s="366">
        <f>IF(AND('Seite 1'!$G$34&gt;1900,'Seite 1'!$G$34&lt;DATE(2016,12,1),B524&lt;&gt;"",D524&lt;&gt;""),130,IF(AND('Seite 1'!$G$34&gt;=DATE(2016,12,1),B524&lt;&gt;"",D524&lt;&gt;"",C524="",'Übersicht 1.'!F524&gt;=30),130,0))</f>
        <v>0</v>
      </c>
      <c r="F524" s="336"/>
    </row>
    <row r="525" spans="1:6" ht="15" x14ac:dyDescent="0.2">
      <c r="A525" s="335">
        <v>493</v>
      </c>
      <c r="B525" s="357" t="str">
        <f>IF('Übersicht 1.'!D525="","",'Übersicht 1.'!D525)</f>
        <v/>
      </c>
      <c r="C525" s="356"/>
      <c r="D525" s="358" t="str">
        <f>IF('Übersicht 1.'!E525="","",'Übersicht 1.'!E525)</f>
        <v/>
      </c>
      <c r="E525" s="366">
        <f>IF(AND('Seite 1'!$G$34&gt;1900,'Seite 1'!$G$34&lt;DATE(2016,12,1),B525&lt;&gt;"",D525&lt;&gt;""),130,IF(AND('Seite 1'!$G$34&gt;=DATE(2016,12,1),B525&lt;&gt;"",D525&lt;&gt;"",C525="",'Übersicht 1.'!F525&gt;=30),130,0))</f>
        <v>0</v>
      </c>
      <c r="F525" s="336"/>
    </row>
    <row r="526" spans="1:6" ht="15" x14ac:dyDescent="0.2">
      <c r="A526" s="335">
        <v>494</v>
      </c>
      <c r="B526" s="357" t="str">
        <f>IF('Übersicht 1.'!D526="","",'Übersicht 1.'!D526)</f>
        <v/>
      </c>
      <c r="C526" s="356"/>
      <c r="D526" s="358" t="str">
        <f>IF('Übersicht 1.'!E526="","",'Übersicht 1.'!E526)</f>
        <v/>
      </c>
      <c r="E526" s="366">
        <f>IF(AND('Seite 1'!$G$34&gt;1900,'Seite 1'!$G$34&lt;DATE(2016,12,1),B526&lt;&gt;"",D526&lt;&gt;""),130,IF(AND('Seite 1'!$G$34&gt;=DATE(2016,12,1),B526&lt;&gt;"",D526&lt;&gt;"",C526="",'Übersicht 1.'!F526&gt;=30),130,0))</f>
        <v>0</v>
      </c>
      <c r="F526" s="336"/>
    </row>
    <row r="527" spans="1:6" ht="15" x14ac:dyDescent="0.2">
      <c r="A527" s="335">
        <v>495</v>
      </c>
      <c r="B527" s="357" t="str">
        <f>IF('Übersicht 1.'!D527="","",'Übersicht 1.'!D527)</f>
        <v/>
      </c>
      <c r="C527" s="356"/>
      <c r="D527" s="358" t="str">
        <f>IF('Übersicht 1.'!E527="","",'Übersicht 1.'!E527)</f>
        <v/>
      </c>
      <c r="E527" s="366">
        <f>IF(AND('Seite 1'!$G$34&gt;1900,'Seite 1'!$G$34&lt;DATE(2016,12,1),B527&lt;&gt;"",D527&lt;&gt;""),130,IF(AND('Seite 1'!$G$34&gt;=DATE(2016,12,1),B527&lt;&gt;"",D527&lt;&gt;"",C527="",'Übersicht 1.'!F527&gt;=30),130,0))</f>
        <v>0</v>
      </c>
      <c r="F527" s="336"/>
    </row>
    <row r="528" spans="1:6" ht="15" x14ac:dyDescent="0.2">
      <c r="A528" s="335">
        <v>496</v>
      </c>
      <c r="B528" s="357" t="str">
        <f>IF('Übersicht 1.'!D528="","",'Übersicht 1.'!D528)</f>
        <v/>
      </c>
      <c r="C528" s="356"/>
      <c r="D528" s="358" t="str">
        <f>IF('Übersicht 1.'!E528="","",'Übersicht 1.'!E528)</f>
        <v/>
      </c>
      <c r="E528" s="366">
        <f>IF(AND('Seite 1'!$G$34&gt;1900,'Seite 1'!$G$34&lt;DATE(2016,12,1),B528&lt;&gt;"",D528&lt;&gt;""),130,IF(AND('Seite 1'!$G$34&gt;=DATE(2016,12,1),B528&lt;&gt;"",D528&lt;&gt;"",C528="",'Übersicht 1.'!F528&gt;=30),130,0))</f>
        <v>0</v>
      </c>
      <c r="F528" s="336"/>
    </row>
    <row r="529" spans="1:6" ht="15" x14ac:dyDescent="0.2">
      <c r="A529" s="335">
        <v>497</v>
      </c>
      <c r="B529" s="357" t="str">
        <f>IF('Übersicht 1.'!D529="","",'Übersicht 1.'!D529)</f>
        <v/>
      </c>
      <c r="C529" s="356"/>
      <c r="D529" s="358" t="str">
        <f>IF('Übersicht 1.'!E529="","",'Übersicht 1.'!E529)</f>
        <v/>
      </c>
      <c r="E529" s="366">
        <f>IF(AND('Seite 1'!$G$34&gt;1900,'Seite 1'!$G$34&lt;DATE(2016,12,1),B529&lt;&gt;"",D529&lt;&gt;""),130,IF(AND('Seite 1'!$G$34&gt;=DATE(2016,12,1),B529&lt;&gt;"",D529&lt;&gt;"",C529="",'Übersicht 1.'!F529&gt;=30),130,0))</f>
        <v>0</v>
      </c>
      <c r="F529" s="336"/>
    </row>
    <row r="530" spans="1:6" ht="15" x14ac:dyDescent="0.2">
      <c r="A530" s="335">
        <v>498</v>
      </c>
      <c r="B530" s="357" t="str">
        <f>IF('Übersicht 1.'!D530="","",'Übersicht 1.'!D530)</f>
        <v/>
      </c>
      <c r="C530" s="356"/>
      <c r="D530" s="358" t="str">
        <f>IF('Übersicht 1.'!E530="","",'Übersicht 1.'!E530)</f>
        <v/>
      </c>
      <c r="E530" s="366">
        <f>IF(AND('Seite 1'!$G$34&gt;1900,'Seite 1'!$G$34&lt;DATE(2016,12,1),B530&lt;&gt;"",D530&lt;&gt;""),130,IF(AND('Seite 1'!$G$34&gt;=DATE(2016,12,1),B530&lt;&gt;"",D530&lt;&gt;"",C530="",'Übersicht 1.'!F530&gt;=30),130,0))</f>
        <v>0</v>
      </c>
      <c r="F530" s="336"/>
    </row>
    <row r="531" spans="1:6" ht="15" x14ac:dyDescent="0.2">
      <c r="A531" s="335">
        <v>499</v>
      </c>
      <c r="B531" s="357" t="str">
        <f>IF('Übersicht 1.'!D531="","",'Übersicht 1.'!D531)</f>
        <v/>
      </c>
      <c r="C531" s="356"/>
      <c r="D531" s="358" t="str">
        <f>IF('Übersicht 1.'!E531="","",'Übersicht 1.'!E531)</f>
        <v/>
      </c>
      <c r="E531" s="366">
        <f>IF(AND('Seite 1'!$G$34&gt;1900,'Seite 1'!$G$34&lt;DATE(2016,12,1),B531&lt;&gt;"",D531&lt;&gt;""),130,IF(AND('Seite 1'!$G$34&gt;=DATE(2016,12,1),B531&lt;&gt;"",D531&lt;&gt;"",C531="",'Übersicht 1.'!F531&gt;=30),130,0))</f>
        <v>0</v>
      </c>
      <c r="F531" s="336"/>
    </row>
    <row r="532" spans="1:6" ht="15" x14ac:dyDescent="0.2">
      <c r="A532" s="335">
        <v>500</v>
      </c>
      <c r="B532" s="357" t="str">
        <f>IF('Übersicht 1.'!D532="","",'Übersicht 1.'!D532)</f>
        <v/>
      </c>
      <c r="C532" s="356"/>
      <c r="D532" s="358" t="str">
        <f>IF('Übersicht 1.'!E532="","",'Übersicht 1.'!E532)</f>
        <v/>
      </c>
      <c r="E532" s="366">
        <f>IF(AND('Seite 1'!$G$34&gt;1900,'Seite 1'!$G$34&lt;DATE(2016,12,1),B532&lt;&gt;"",D532&lt;&gt;""),130,IF(AND('Seite 1'!$G$34&gt;=DATE(2016,12,1),B532&lt;&gt;"",D532&lt;&gt;"",C532="",'Übersicht 1.'!F532&gt;=30),130,0))</f>
        <v>0</v>
      </c>
      <c r="F532" s="336"/>
    </row>
    <row r="533" spans="1:6" ht="15" x14ac:dyDescent="0.2">
      <c r="A533" s="335">
        <v>501</v>
      </c>
      <c r="B533" s="357" t="str">
        <f>IF('Übersicht 1.'!D533="","",'Übersicht 1.'!D533)</f>
        <v/>
      </c>
      <c r="C533" s="356"/>
      <c r="D533" s="358" t="str">
        <f>IF('Übersicht 1.'!E533="","",'Übersicht 1.'!E533)</f>
        <v/>
      </c>
      <c r="E533" s="366">
        <f>IF(AND('Seite 1'!$G$34&gt;1900,'Seite 1'!$G$34&lt;DATE(2016,12,1),B533&lt;&gt;"",D533&lt;&gt;""),130,IF(AND('Seite 1'!$G$34&gt;=DATE(2016,12,1),B533&lt;&gt;"",D533&lt;&gt;"",C533="",'Übersicht 1.'!F533&gt;=30),130,0))</f>
        <v>0</v>
      </c>
      <c r="F533" s="336"/>
    </row>
    <row r="534" spans="1:6" ht="15" x14ac:dyDescent="0.2">
      <c r="A534" s="335">
        <v>502</v>
      </c>
      <c r="B534" s="357" t="str">
        <f>IF('Übersicht 1.'!D534="","",'Übersicht 1.'!D534)</f>
        <v/>
      </c>
      <c r="C534" s="356"/>
      <c r="D534" s="358" t="str">
        <f>IF('Übersicht 1.'!E534="","",'Übersicht 1.'!E534)</f>
        <v/>
      </c>
      <c r="E534" s="366">
        <f>IF(AND('Seite 1'!$G$34&gt;1900,'Seite 1'!$G$34&lt;DATE(2016,12,1),B534&lt;&gt;"",D534&lt;&gt;""),130,IF(AND('Seite 1'!$G$34&gt;=DATE(2016,12,1),B534&lt;&gt;"",D534&lt;&gt;"",C534="",'Übersicht 1.'!F534&gt;=30),130,0))</f>
        <v>0</v>
      </c>
      <c r="F534" s="336"/>
    </row>
    <row r="535" spans="1:6" ht="15" x14ac:dyDescent="0.2">
      <c r="A535" s="335">
        <v>503</v>
      </c>
      <c r="B535" s="357" t="str">
        <f>IF('Übersicht 1.'!D535="","",'Übersicht 1.'!D535)</f>
        <v/>
      </c>
      <c r="C535" s="356"/>
      <c r="D535" s="358" t="str">
        <f>IF('Übersicht 1.'!E535="","",'Übersicht 1.'!E535)</f>
        <v/>
      </c>
      <c r="E535" s="366">
        <f>IF(AND('Seite 1'!$G$34&gt;1900,'Seite 1'!$G$34&lt;DATE(2016,12,1),B535&lt;&gt;"",D535&lt;&gt;""),130,IF(AND('Seite 1'!$G$34&gt;=DATE(2016,12,1),B535&lt;&gt;"",D535&lt;&gt;"",C535="",'Übersicht 1.'!F535&gt;=30),130,0))</f>
        <v>0</v>
      </c>
      <c r="F535" s="336"/>
    </row>
    <row r="536" spans="1:6" ht="15" x14ac:dyDescent="0.2">
      <c r="A536" s="335">
        <v>504</v>
      </c>
      <c r="B536" s="357" t="str">
        <f>IF('Übersicht 1.'!D536="","",'Übersicht 1.'!D536)</f>
        <v/>
      </c>
      <c r="C536" s="356"/>
      <c r="D536" s="358" t="str">
        <f>IF('Übersicht 1.'!E536="","",'Übersicht 1.'!E536)</f>
        <v/>
      </c>
      <c r="E536" s="366">
        <f>IF(AND('Seite 1'!$G$34&gt;1900,'Seite 1'!$G$34&lt;DATE(2016,12,1),B536&lt;&gt;"",D536&lt;&gt;""),130,IF(AND('Seite 1'!$G$34&gt;=DATE(2016,12,1),B536&lt;&gt;"",D536&lt;&gt;"",C536="",'Übersicht 1.'!F536&gt;=30),130,0))</f>
        <v>0</v>
      </c>
      <c r="F536" s="336"/>
    </row>
    <row r="537" spans="1:6" ht="15" x14ac:dyDescent="0.2">
      <c r="A537" s="335">
        <v>505</v>
      </c>
      <c r="B537" s="357" t="str">
        <f>IF('Übersicht 1.'!D537="","",'Übersicht 1.'!D537)</f>
        <v/>
      </c>
      <c r="C537" s="356"/>
      <c r="D537" s="358" t="str">
        <f>IF('Übersicht 1.'!E537="","",'Übersicht 1.'!E537)</f>
        <v/>
      </c>
      <c r="E537" s="366">
        <f>IF(AND('Seite 1'!$G$34&gt;1900,'Seite 1'!$G$34&lt;DATE(2016,12,1),B537&lt;&gt;"",D537&lt;&gt;""),130,IF(AND('Seite 1'!$G$34&gt;=DATE(2016,12,1),B537&lt;&gt;"",D537&lt;&gt;"",C537="",'Übersicht 1.'!F537&gt;=30),130,0))</f>
        <v>0</v>
      </c>
      <c r="F537" s="336"/>
    </row>
    <row r="538" spans="1:6" ht="15" x14ac:dyDescent="0.2">
      <c r="A538" s="335">
        <v>506</v>
      </c>
      <c r="B538" s="357" t="str">
        <f>IF('Übersicht 1.'!D538="","",'Übersicht 1.'!D538)</f>
        <v/>
      </c>
      <c r="C538" s="356"/>
      <c r="D538" s="358" t="str">
        <f>IF('Übersicht 1.'!E538="","",'Übersicht 1.'!E538)</f>
        <v/>
      </c>
      <c r="E538" s="366">
        <f>IF(AND('Seite 1'!$G$34&gt;1900,'Seite 1'!$G$34&lt;DATE(2016,12,1),B538&lt;&gt;"",D538&lt;&gt;""),130,IF(AND('Seite 1'!$G$34&gt;=DATE(2016,12,1),B538&lt;&gt;"",D538&lt;&gt;"",C538="",'Übersicht 1.'!F538&gt;=30),130,0))</f>
        <v>0</v>
      </c>
      <c r="F538" s="336"/>
    </row>
    <row r="539" spans="1:6" ht="15" x14ac:dyDescent="0.2">
      <c r="A539" s="335">
        <v>507</v>
      </c>
      <c r="B539" s="357" t="str">
        <f>IF('Übersicht 1.'!D539="","",'Übersicht 1.'!D539)</f>
        <v/>
      </c>
      <c r="C539" s="356"/>
      <c r="D539" s="358" t="str">
        <f>IF('Übersicht 1.'!E539="","",'Übersicht 1.'!E539)</f>
        <v/>
      </c>
      <c r="E539" s="366">
        <f>IF(AND('Seite 1'!$G$34&gt;1900,'Seite 1'!$G$34&lt;DATE(2016,12,1),B539&lt;&gt;"",D539&lt;&gt;""),130,IF(AND('Seite 1'!$G$34&gt;=DATE(2016,12,1),B539&lt;&gt;"",D539&lt;&gt;"",C539="",'Übersicht 1.'!F539&gt;=30),130,0))</f>
        <v>0</v>
      </c>
      <c r="F539" s="336"/>
    </row>
    <row r="540" spans="1:6" ht="15" x14ac:dyDescent="0.2">
      <c r="A540" s="335">
        <v>508</v>
      </c>
      <c r="B540" s="357" t="str">
        <f>IF('Übersicht 1.'!D540="","",'Übersicht 1.'!D540)</f>
        <v/>
      </c>
      <c r="C540" s="356"/>
      <c r="D540" s="358" t="str">
        <f>IF('Übersicht 1.'!E540="","",'Übersicht 1.'!E540)</f>
        <v/>
      </c>
      <c r="E540" s="366">
        <f>IF(AND('Seite 1'!$G$34&gt;1900,'Seite 1'!$G$34&lt;DATE(2016,12,1),B540&lt;&gt;"",D540&lt;&gt;""),130,IF(AND('Seite 1'!$G$34&gt;=DATE(2016,12,1),B540&lt;&gt;"",D540&lt;&gt;"",C540="",'Übersicht 1.'!F540&gt;=30),130,0))</f>
        <v>0</v>
      </c>
      <c r="F540" s="336"/>
    </row>
    <row r="541" spans="1:6" ht="15" x14ac:dyDescent="0.2">
      <c r="A541" s="335">
        <v>509</v>
      </c>
      <c r="B541" s="357" t="str">
        <f>IF('Übersicht 1.'!D541="","",'Übersicht 1.'!D541)</f>
        <v/>
      </c>
      <c r="C541" s="356"/>
      <c r="D541" s="358" t="str">
        <f>IF('Übersicht 1.'!E541="","",'Übersicht 1.'!E541)</f>
        <v/>
      </c>
      <c r="E541" s="366">
        <f>IF(AND('Seite 1'!$G$34&gt;1900,'Seite 1'!$G$34&lt;DATE(2016,12,1),B541&lt;&gt;"",D541&lt;&gt;""),130,IF(AND('Seite 1'!$G$34&gt;=DATE(2016,12,1),B541&lt;&gt;"",D541&lt;&gt;"",C541="",'Übersicht 1.'!F541&gt;=30),130,0))</f>
        <v>0</v>
      </c>
      <c r="F541" s="336"/>
    </row>
    <row r="542" spans="1:6" ht="15" x14ac:dyDescent="0.2">
      <c r="A542" s="335">
        <v>510</v>
      </c>
      <c r="B542" s="357" t="str">
        <f>IF('Übersicht 1.'!D542="","",'Übersicht 1.'!D542)</f>
        <v/>
      </c>
      <c r="C542" s="356"/>
      <c r="D542" s="358" t="str">
        <f>IF('Übersicht 1.'!E542="","",'Übersicht 1.'!E542)</f>
        <v/>
      </c>
      <c r="E542" s="366">
        <f>IF(AND('Seite 1'!$G$34&gt;1900,'Seite 1'!$G$34&lt;DATE(2016,12,1),B542&lt;&gt;"",D542&lt;&gt;""),130,IF(AND('Seite 1'!$G$34&gt;=DATE(2016,12,1),B542&lt;&gt;"",D542&lt;&gt;"",C542="",'Übersicht 1.'!F542&gt;=30),130,0))</f>
        <v>0</v>
      </c>
      <c r="F542" s="336"/>
    </row>
    <row r="543" spans="1:6" ht="15" x14ac:dyDescent="0.2">
      <c r="A543" s="335">
        <v>511</v>
      </c>
      <c r="B543" s="357" t="str">
        <f>IF('Übersicht 1.'!D543="","",'Übersicht 1.'!D543)</f>
        <v/>
      </c>
      <c r="C543" s="356"/>
      <c r="D543" s="358" t="str">
        <f>IF('Übersicht 1.'!E543="","",'Übersicht 1.'!E543)</f>
        <v/>
      </c>
      <c r="E543" s="366">
        <f>IF(AND('Seite 1'!$G$34&gt;1900,'Seite 1'!$G$34&lt;DATE(2016,12,1),B543&lt;&gt;"",D543&lt;&gt;""),130,IF(AND('Seite 1'!$G$34&gt;=DATE(2016,12,1),B543&lt;&gt;"",D543&lt;&gt;"",C543="",'Übersicht 1.'!F543&gt;=30),130,0))</f>
        <v>0</v>
      </c>
      <c r="F543" s="336"/>
    </row>
    <row r="544" spans="1:6" ht="15" x14ac:dyDescent="0.2">
      <c r="A544" s="335">
        <v>512</v>
      </c>
      <c r="B544" s="357" t="str">
        <f>IF('Übersicht 1.'!D544="","",'Übersicht 1.'!D544)</f>
        <v/>
      </c>
      <c r="C544" s="356"/>
      <c r="D544" s="358" t="str">
        <f>IF('Übersicht 1.'!E544="","",'Übersicht 1.'!E544)</f>
        <v/>
      </c>
      <c r="E544" s="366">
        <f>IF(AND('Seite 1'!$G$34&gt;1900,'Seite 1'!$G$34&lt;DATE(2016,12,1),B544&lt;&gt;"",D544&lt;&gt;""),130,IF(AND('Seite 1'!$G$34&gt;=DATE(2016,12,1),B544&lt;&gt;"",D544&lt;&gt;"",C544="",'Übersicht 1.'!F544&gt;=30),130,0))</f>
        <v>0</v>
      </c>
      <c r="F544" s="336"/>
    </row>
    <row r="545" spans="1:6" ht="15" x14ac:dyDescent="0.2">
      <c r="A545" s="335">
        <v>513</v>
      </c>
      <c r="B545" s="357" t="str">
        <f>IF('Übersicht 1.'!D545="","",'Übersicht 1.'!D545)</f>
        <v/>
      </c>
      <c r="C545" s="356"/>
      <c r="D545" s="358" t="str">
        <f>IF('Übersicht 1.'!E545="","",'Übersicht 1.'!E545)</f>
        <v/>
      </c>
      <c r="E545" s="366">
        <f>IF(AND('Seite 1'!$G$34&gt;1900,'Seite 1'!$G$34&lt;DATE(2016,12,1),B545&lt;&gt;"",D545&lt;&gt;""),130,IF(AND('Seite 1'!$G$34&gt;=DATE(2016,12,1),B545&lt;&gt;"",D545&lt;&gt;"",C545="",'Übersicht 1.'!F545&gt;=30),130,0))</f>
        <v>0</v>
      </c>
      <c r="F545" s="336"/>
    </row>
    <row r="546" spans="1:6" ht="15" x14ac:dyDescent="0.2">
      <c r="A546" s="335">
        <v>514</v>
      </c>
      <c r="B546" s="357" t="str">
        <f>IF('Übersicht 1.'!D546="","",'Übersicht 1.'!D546)</f>
        <v/>
      </c>
      <c r="C546" s="356"/>
      <c r="D546" s="358" t="str">
        <f>IF('Übersicht 1.'!E546="","",'Übersicht 1.'!E546)</f>
        <v/>
      </c>
      <c r="E546" s="366">
        <f>IF(AND('Seite 1'!$G$34&gt;1900,'Seite 1'!$G$34&lt;DATE(2016,12,1),B546&lt;&gt;"",D546&lt;&gt;""),130,IF(AND('Seite 1'!$G$34&gt;=DATE(2016,12,1),B546&lt;&gt;"",D546&lt;&gt;"",C546="",'Übersicht 1.'!F546&gt;=30),130,0))</f>
        <v>0</v>
      </c>
      <c r="F546" s="336"/>
    </row>
    <row r="547" spans="1:6" ht="15" x14ac:dyDescent="0.2">
      <c r="A547" s="335">
        <v>515</v>
      </c>
      <c r="B547" s="357" t="str">
        <f>IF('Übersicht 1.'!D547="","",'Übersicht 1.'!D547)</f>
        <v/>
      </c>
      <c r="C547" s="356"/>
      <c r="D547" s="358" t="str">
        <f>IF('Übersicht 1.'!E547="","",'Übersicht 1.'!E547)</f>
        <v/>
      </c>
      <c r="E547" s="366">
        <f>IF(AND('Seite 1'!$G$34&gt;1900,'Seite 1'!$G$34&lt;DATE(2016,12,1),B547&lt;&gt;"",D547&lt;&gt;""),130,IF(AND('Seite 1'!$G$34&gt;=DATE(2016,12,1),B547&lt;&gt;"",D547&lt;&gt;"",C547="",'Übersicht 1.'!F547&gt;=30),130,0))</f>
        <v>0</v>
      </c>
      <c r="F547" s="336"/>
    </row>
    <row r="548" spans="1:6" ht="15" x14ac:dyDescent="0.2">
      <c r="A548" s="335">
        <v>516</v>
      </c>
      <c r="B548" s="357" t="str">
        <f>IF('Übersicht 1.'!D548="","",'Übersicht 1.'!D548)</f>
        <v/>
      </c>
      <c r="C548" s="356"/>
      <c r="D548" s="358" t="str">
        <f>IF('Übersicht 1.'!E548="","",'Übersicht 1.'!E548)</f>
        <v/>
      </c>
      <c r="E548" s="366">
        <f>IF(AND('Seite 1'!$G$34&gt;1900,'Seite 1'!$G$34&lt;DATE(2016,12,1),B548&lt;&gt;"",D548&lt;&gt;""),130,IF(AND('Seite 1'!$G$34&gt;=DATE(2016,12,1),B548&lt;&gt;"",D548&lt;&gt;"",C548="",'Übersicht 1.'!F548&gt;=30),130,0))</f>
        <v>0</v>
      </c>
      <c r="F548" s="336"/>
    </row>
    <row r="549" spans="1:6" ht="15" x14ac:dyDescent="0.2">
      <c r="A549" s="335">
        <v>517</v>
      </c>
      <c r="B549" s="357" t="str">
        <f>IF('Übersicht 1.'!D549="","",'Übersicht 1.'!D549)</f>
        <v/>
      </c>
      <c r="C549" s="356"/>
      <c r="D549" s="358" t="str">
        <f>IF('Übersicht 1.'!E549="","",'Übersicht 1.'!E549)</f>
        <v/>
      </c>
      <c r="E549" s="366">
        <f>IF(AND('Seite 1'!$G$34&gt;1900,'Seite 1'!$G$34&lt;DATE(2016,12,1),B549&lt;&gt;"",D549&lt;&gt;""),130,IF(AND('Seite 1'!$G$34&gt;=DATE(2016,12,1),B549&lt;&gt;"",D549&lt;&gt;"",C549="",'Übersicht 1.'!F549&gt;=30),130,0))</f>
        <v>0</v>
      </c>
      <c r="F549" s="336"/>
    </row>
    <row r="550" spans="1:6" ht="15" x14ac:dyDescent="0.2">
      <c r="A550" s="335">
        <v>518</v>
      </c>
      <c r="B550" s="357" t="str">
        <f>IF('Übersicht 1.'!D550="","",'Übersicht 1.'!D550)</f>
        <v/>
      </c>
      <c r="C550" s="356"/>
      <c r="D550" s="358" t="str">
        <f>IF('Übersicht 1.'!E550="","",'Übersicht 1.'!E550)</f>
        <v/>
      </c>
      <c r="E550" s="366">
        <f>IF(AND('Seite 1'!$G$34&gt;1900,'Seite 1'!$G$34&lt;DATE(2016,12,1),B550&lt;&gt;"",D550&lt;&gt;""),130,IF(AND('Seite 1'!$G$34&gt;=DATE(2016,12,1),B550&lt;&gt;"",D550&lt;&gt;"",C550="",'Übersicht 1.'!F550&gt;=30),130,0))</f>
        <v>0</v>
      </c>
      <c r="F550" s="336"/>
    </row>
    <row r="551" spans="1:6" ht="15" x14ac:dyDescent="0.2">
      <c r="A551" s="335">
        <v>519</v>
      </c>
      <c r="B551" s="357" t="str">
        <f>IF('Übersicht 1.'!D551="","",'Übersicht 1.'!D551)</f>
        <v/>
      </c>
      <c r="C551" s="356"/>
      <c r="D551" s="358" t="str">
        <f>IF('Übersicht 1.'!E551="","",'Übersicht 1.'!E551)</f>
        <v/>
      </c>
      <c r="E551" s="366">
        <f>IF(AND('Seite 1'!$G$34&gt;1900,'Seite 1'!$G$34&lt;DATE(2016,12,1),B551&lt;&gt;"",D551&lt;&gt;""),130,IF(AND('Seite 1'!$G$34&gt;=DATE(2016,12,1),B551&lt;&gt;"",D551&lt;&gt;"",C551="",'Übersicht 1.'!F551&gt;=30),130,0))</f>
        <v>0</v>
      </c>
      <c r="F551" s="336"/>
    </row>
    <row r="552" spans="1:6" ht="15" x14ac:dyDescent="0.2">
      <c r="A552" s="335">
        <v>520</v>
      </c>
      <c r="B552" s="357" t="str">
        <f>IF('Übersicht 1.'!D552="","",'Übersicht 1.'!D552)</f>
        <v/>
      </c>
      <c r="C552" s="356"/>
      <c r="D552" s="358" t="str">
        <f>IF('Übersicht 1.'!E552="","",'Übersicht 1.'!E552)</f>
        <v/>
      </c>
      <c r="E552" s="366">
        <f>IF(AND('Seite 1'!$G$34&gt;1900,'Seite 1'!$G$34&lt;DATE(2016,12,1),B552&lt;&gt;"",D552&lt;&gt;""),130,IF(AND('Seite 1'!$G$34&gt;=DATE(2016,12,1),B552&lt;&gt;"",D552&lt;&gt;"",C552="",'Übersicht 1.'!F552&gt;=30),130,0))</f>
        <v>0</v>
      </c>
      <c r="F552" s="336"/>
    </row>
    <row r="553" spans="1:6" ht="15" x14ac:dyDescent="0.2">
      <c r="A553" s="335">
        <v>521</v>
      </c>
      <c r="B553" s="357" t="str">
        <f>IF('Übersicht 1.'!D553="","",'Übersicht 1.'!D553)</f>
        <v/>
      </c>
      <c r="C553" s="356"/>
      <c r="D553" s="358" t="str">
        <f>IF('Übersicht 1.'!E553="","",'Übersicht 1.'!E553)</f>
        <v/>
      </c>
      <c r="E553" s="366">
        <f>IF(AND('Seite 1'!$G$34&gt;1900,'Seite 1'!$G$34&lt;DATE(2016,12,1),B553&lt;&gt;"",D553&lt;&gt;""),130,IF(AND('Seite 1'!$G$34&gt;=DATE(2016,12,1),B553&lt;&gt;"",D553&lt;&gt;"",C553="",'Übersicht 1.'!F553&gt;=30),130,0))</f>
        <v>0</v>
      </c>
      <c r="F553" s="336"/>
    </row>
    <row r="554" spans="1:6" ht="15" x14ac:dyDescent="0.2">
      <c r="A554" s="335">
        <v>522</v>
      </c>
      <c r="B554" s="357" t="str">
        <f>IF('Übersicht 1.'!D554="","",'Übersicht 1.'!D554)</f>
        <v/>
      </c>
      <c r="C554" s="356"/>
      <c r="D554" s="358" t="str">
        <f>IF('Übersicht 1.'!E554="","",'Übersicht 1.'!E554)</f>
        <v/>
      </c>
      <c r="E554" s="366">
        <f>IF(AND('Seite 1'!$G$34&gt;1900,'Seite 1'!$G$34&lt;DATE(2016,12,1),B554&lt;&gt;"",D554&lt;&gt;""),130,IF(AND('Seite 1'!$G$34&gt;=DATE(2016,12,1),B554&lt;&gt;"",D554&lt;&gt;"",C554="",'Übersicht 1.'!F554&gt;=30),130,0))</f>
        <v>0</v>
      </c>
      <c r="F554" s="336"/>
    </row>
    <row r="555" spans="1:6" ht="15" x14ac:dyDescent="0.2">
      <c r="A555" s="335">
        <v>523</v>
      </c>
      <c r="B555" s="357" t="str">
        <f>IF('Übersicht 1.'!D555="","",'Übersicht 1.'!D555)</f>
        <v/>
      </c>
      <c r="C555" s="356"/>
      <c r="D555" s="358" t="str">
        <f>IF('Übersicht 1.'!E555="","",'Übersicht 1.'!E555)</f>
        <v/>
      </c>
      <c r="E555" s="366">
        <f>IF(AND('Seite 1'!$G$34&gt;1900,'Seite 1'!$G$34&lt;DATE(2016,12,1),B555&lt;&gt;"",D555&lt;&gt;""),130,IF(AND('Seite 1'!$G$34&gt;=DATE(2016,12,1),B555&lt;&gt;"",D555&lt;&gt;"",C555="",'Übersicht 1.'!F555&gt;=30),130,0))</f>
        <v>0</v>
      </c>
      <c r="F555" s="336"/>
    </row>
    <row r="556" spans="1:6" ht="15" x14ac:dyDescent="0.2">
      <c r="A556" s="335">
        <v>524</v>
      </c>
      <c r="B556" s="357" t="str">
        <f>IF('Übersicht 1.'!D556="","",'Übersicht 1.'!D556)</f>
        <v/>
      </c>
      <c r="C556" s="356"/>
      <c r="D556" s="358" t="str">
        <f>IF('Übersicht 1.'!E556="","",'Übersicht 1.'!E556)</f>
        <v/>
      </c>
      <c r="E556" s="366">
        <f>IF(AND('Seite 1'!$G$34&gt;1900,'Seite 1'!$G$34&lt;DATE(2016,12,1),B556&lt;&gt;"",D556&lt;&gt;""),130,IF(AND('Seite 1'!$G$34&gt;=DATE(2016,12,1),B556&lt;&gt;"",D556&lt;&gt;"",C556="",'Übersicht 1.'!F556&gt;=30),130,0))</f>
        <v>0</v>
      </c>
      <c r="F556" s="336"/>
    </row>
    <row r="557" spans="1:6" ht="15" x14ac:dyDescent="0.2">
      <c r="A557" s="335">
        <v>525</v>
      </c>
      <c r="B557" s="357" t="str">
        <f>IF('Übersicht 1.'!D557="","",'Übersicht 1.'!D557)</f>
        <v/>
      </c>
      <c r="C557" s="356"/>
      <c r="D557" s="358" t="str">
        <f>IF('Übersicht 1.'!E557="","",'Übersicht 1.'!E557)</f>
        <v/>
      </c>
      <c r="E557" s="366">
        <f>IF(AND('Seite 1'!$G$34&gt;1900,'Seite 1'!$G$34&lt;DATE(2016,12,1),B557&lt;&gt;"",D557&lt;&gt;""),130,IF(AND('Seite 1'!$G$34&gt;=DATE(2016,12,1),B557&lt;&gt;"",D557&lt;&gt;"",C557="",'Übersicht 1.'!F557&gt;=30),130,0))</f>
        <v>0</v>
      </c>
      <c r="F557" s="336"/>
    </row>
    <row r="558" spans="1:6" ht="15" x14ac:dyDescent="0.2">
      <c r="A558" s="335">
        <v>526</v>
      </c>
      <c r="B558" s="357" t="str">
        <f>IF('Übersicht 1.'!D558="","",'Übersicht 1.'!D558)</f>
        <v/>
      </c>
      <c r="C558" s="356"/>
      <c r="D558" s="358" t="str">
        <f>IF('Übersicht 1.'!E558="","",'Übersicht 1.'!E558)</f>
        <v/>
      </c>
      <c r="E558" s="366">
        <f>IF(AND('Seite 1'!$G$34&gt;1900,'Seite 1'!$G$34&lt;DATE(2016,12,1),B558&lt;&gt;"",D558&lt;&gt;""),130,IF(AND('Seite 1'!$G$34&gt;=DATE(2016,12,1),B558&lt;&gt;"",D558&lt;&gt;"",C558="",'Übersicht 1.'!F558&gt;=30),130,0))</f>
        <v>0</v>
      </c>
      <c r="F558" s="336"/>
    </row>
    <row r="559" spans="1:6" ht="15" x14ac:dyDescent="0.2">
      <c r="A559" s="335">
        <v>527</v>
      </c>
      <c r="B559" s="357" t="str">
        <f>IF('Übersicht 1.'!D559="","",'Übersicht 1.'!D559)</f>
        <v/>
      </c>
      <c r="C559" s="356"/>
      <c r="D559" s="358" t="str">
        <f>IF('Übersicht 1.'!E559="","",'Übersicht 1.'!E559)</f>
        <v/>
      </c>
      <c r="E559" s="366">
        <f>IF(AND('Seite 1'!$G$34&gt;1900,'Seite 1'!$G$34&lt;DATE(2016,12,1),B559&lt;&gt;"",D559&lt;&gt;""),130,IF(AND('Seite 1'!$G$34&gt;=DATE(2016,12,1),B559&lt;&gt;"",D559&lt;&gt;"",C559="",'Übersicht 1.'!F559&gt;=30),130,0))</f>
        <v>0</v>
      </c>
      <c r="F559" s="336"/>
    </row>
    <row r="560" spans="1:6" ht="15" x14ac:dyDescent="0.2">
      <c r="A560" s="335">
        <v>528</v>
      </c>
      <c r="B560" s="357" t="str">
        <f>IF('Übersicht 1.'!D560="","",'Übersicht 1.'!D560)</f>
        <v/>
      </c>
      <c r="C560" s="356"/>
      <c r="D560" s="358" t="str">
        <f>IF('Übersicht 1.'!E560="","",'Übersicht 1.'!E560)</f>
        <v/>
      </c>
      <c r="E560" s="366">
        <f>IF(AND('Seite 1'!$G$34&gt;1900,'Seite 1'!$G$34&lt;DATE(2016,12,1),B560&lt;&gt;"",D560&lt;&gt;""),130,IF(AND('Seite 1'!$G$34&gt;=DATE(2016,12,1),B560&lt;&gt;"",D560&lt;&gt;"",C560="",'Übersicht 1.'!F560&gt;=30),130,0))</f>
        <v>0</v>
      </c>
      <c r="F560" s="336"/>
    </row>
    <row r="561" spans="1:6" ht="15" x14ac:dyDescent="0.2">
      <c r="A561" s="335">
        <v>529</v>
      </c>
      <c r="B561" s="357" t="str">
        <f>IF('Übersicht 1.'!D561="","",'Übersicht 1.'!D561)</f>
        <v/>
      </c>
      <c r="C561" s="356"/>
      <c r="D561" s="358" t="str">
        <f>IF('Übersicht 1.'!E561="","",'Übersicht 1.'!E561)</f>
        <v/>
      </c>
      <c r="E561" s="366">
        <f>IF(AND('Seite 1'!$G$34&gt;1900,'Seite 1'!$G$34&lt;DATE(2016,12,1),B561&lt;&gt;"",D561&lt;&gt;""),130,IF(AND('Seite 1'!$G$34&gt;=DATE(2016,12,1),B561&lt;&gt;"",D561&lt;&gt;"",C561="",'Übersicht 1.'!F561&gt;=30),130,0))</f>
        <v>0</v>
      </c>
      <c r="F561" s="336"/>
    </row>
    <row r="562" spans="1:6" ht="15" x14ac:dyDescent="0.2">
      <c r="A562" s="335">
        <v>530</v>
      </c>
      <c r="B562" s="357" t="str">
        <f>IF('Übersicht 1.'!D562="","",'Übersicht 1.'!D562)</f>
        <v/>
      </c>
      <c r="C562" s="356"/>
      <c r="D562" s="358" t="str">
        <f>IF('Übersicht 1.'!E562="","",'Übersicht 1.'!E562)</f>
        <v/>
      </c>
      <c r="E562" s="366">
        <f>IF(AND('Seite 1'!$G$34&gt;1900,'Seite 1'!$G$34&lt;DATE(2016,12,1),B562&lt;&gt;"",D562&lt;&gt;""),130,IF(AND('Seite 1'!$G$34&gt;=DATE(2016,12,1),B562&lt;&gt;"",D562&lt;&gt;"",C562="",'Übersicht 1.'!F562&gt;=30),130,0))</f>
        <v>0</v>
      </c>
      <c r="F562" s="336"/>
    </row>
    <row r="563" spans="1:6" ht="15" x14ac:dyDescent="0.2">
      <c r="A563" s="335">
        <v>531</v>
      </c>
      <c r="B563" s="357" t="str">
        <f>IF('Übersicht 1.'!D563="","",'Übersicht 1.'!D563)</f>
        <v/>
      </c>
      <c r="C563" s="356"/>
      <c r="D563" s="358" t="str">
        <f>IF('Übersicht 1.'!E563="","",'Übersicht 1.'!E563)</f>
        <v/>
      </c>
      <c r="E563" s="366">
        <f>IF(AND('Seite 1'!$G$34&gt;1900,'Seite 1'!$G$34&lt;DATE(2016,12,1),B563&lt;&gt;"",D563&lt;&gt;""),130,IF(AND('Seite 1'!$G$34&gt;=DATE(2016,12,1),B563&lt;&gt;"",D563&lt;&gt;"",C563="",'Übersicht 1.'!F563&gt;=30),130,0))</f>
        <v>0</v>
      </c>
      <c r="F563" s="336"/>
    </row>
    <row r="564" spans="1:6" ht="15" x14ac:dyDescent="0.2">
      <c r="A564" s="335">
        <v>532</v>
      </c>
      <c r="B564" s="357" t="str">
        <f>IF('Übersicht 1.'!D564="","",'Übersicht 1.'!D564)</f>
        <v/>
      </c>
      <c r="C564" s="356"/>
      <c r="D564" s="358" t="str">
        <f>IF('Übersicht 1.'!E564="","",'Übersicht 1.'!E564)</f>
        <v/>
      </c>
      <c r="E564" s="366">
        <f>IF(AND('Seite 1'!$G$34&gt;1900,'Seite 1'!$G$34&lt;DATE(2016,12,1),B564&lt;&gt;"",D564&lt;&gt;""),130,IF(AND('Seite 1'!$G$34&gt;=DATE(2016,12,1),B564&lt;&gt;"",D564&lt;&gt;"",C564="",'Übersicht 1.'!F564&gt;=30),130,0))</f>
        <v>0</v>
      </c>
      <c r="F564" s="336"/>
    </row>
    <row r="565" spans="1:6" ht="15" x14ac:dyDescent="0.2">
      <c r="A565" s="335">
        <v>533</v>
      </c>
      <c r="B565" s="357" t="str">
        <f>IF('Übersicht 1.'!D565="","",'Übersicht 1.'!D565)</f>
        <v/>
      </c>
      <c r="C565" s="356"/>
      <c r="D565" s="358" t="str">
        <f>IF('Übersicht 1.'!E565="","",'Übersicht 1.'!E565)</f>
        <v/>
      </c>
      <c r="E565" s="366">
        <f>IF(AND('Seite 1'!$G$34&gt;1900,'Seite 1'!$G$34&lt;DATE(2016,12,1),B565&lt;&gt;"",D565&lt;&gt;""),130,IF(AND('Seite 1'!$G$34&gt;=DATE(2016,12,1),B565&lt;&gt;"",D565&lt;&gt;"",C565="",'Übersicht 1.'!F565&gt;=30),130,0))</f>
        <v>0</v>
      </c>
      <c r="F565" s="336"/>
    </row>
    <row r="566" spans="1:6" ht="15" x14ac:dyDescent="0.2">
      <c r="A566" s="335">
        <v>534</v>
      </c>
      <c r="B566" s="357" t="str">
        <f>IF('Übersicht 1.'!D566="","",'Übersicht 1.'!D566)</f>
        <v/>
      </c>
      <c r="C566" s="356"/>
      <c r="D566" s="358" t="str">
        <f>IF('Übersicht 1.'!E566="","",'Übersicht 1.'!E566)</f>
        <v/>
      </c>
      <c r="E566" s="366">
        <f>IF(AND('Seite 1'!$G$34&gt;1900,'Seite 1'!$G$34&lt;DATE(2016,12,1),B566&lt;&gt;"",D566&lt;&gt;""),130,IF(AND('Seite 1'!$G$34&gt;=DATE(2016,12,1),B566&lt;&gt;"",D566&lt;&gt;"",C566="",'Übersicht 1.'!F566&gt;=30),130,0))</f>
        <v>0</v>
      </c>
      <c r="F566" s="336"/>
    </row>
    <row r="567" spans="1:6" ht="15" x14ac:dyDescent="0.2">
      <c r="A567" s="335">
        <v>535</v>
      </c>
      <c r="B567" s="357" t="str">
        <f>IF('Übersicht 1.'!D567="","",'Übersicht 1.'!D567)</f>
        <v/>
      </c>
      <c r="C567" s="356"/>
      <c r="D567" s="358" t="str">
        <f>IF('Übersicht 1.'!E567="","",'Übersicht 1.'!E567)</f>
        <v/>
      </c>
      <c r="E567" s="366">
        <f>IF(AND('Seite 1'!$G$34&gt;1900,'Seite 1'!$G$34&lt;DATE(2016,12,1),B567&lt;&gt;"",D567&lt;&gt;""),130,IF(AND('Seite 1'!$G$34&gt;=DATE(2016,12,1),B567&lt;&gt;"",D567&lt;&gt;"",C567="",'Übersicht 1.'!F567&gt;=30),130,0))</f>
        <v>0</v>
      </c>
      <c r="F567" s="336"/>
    </row>
    <row r="568" spans="1:6" ht="15" x14ac:dyDescent="0.2">
      <c r="A568" s="335">
        <v>536</v>
      </c>
      <c r="B568" s="357" t="str">
        <f>IF('Übersicht 1.'!D568="","",'Übersicht 1.'!D568)</f>
        <v/>
      </c>
      <c r="C568" s="356"/>
      <c r="D568" s="358" t="str">
        <f>IF('Übersicht 1.'!E568="","",'Übersicht 1.'!E568)</f>
        <v/>
      </c>
      <c r="E568" s="366">
        <f>IF(AND('Seite 1'!$G$34&gt;1900,'Seite 1'!$G$34&lt;DATE(2016,12,1),B568&lt;&gt;"",D568&lt;&gt;""),130,IF(AND('Seite 1'!$G$34&gt;=DATE(2016,12,1),B568&lt;&gt;"",D568&lt;&gt;"",C568="",'Übersicht 1.'!F568&gt;=30),130,0))</f>
        <v>0</v>
      </c>
      <c r="F568" s="336"/>
    </row>
    <row r="569" spans="1:6" ht="15" x14ac:dyDescent="0.2">
      <c r="A569" s="335">
        <v>537</v>
      </c>
      <c r="B569" s="357" t="str">
        <f>IF('Übersicht 1.'!D569="","",'Übersicht 1.'!D569)</f>
        <v/>
      </c>
      <c r="C569" s="356"/>
      <c r="D569" s="358" t="str">
        <f>IF('Übersicht 1.'!E569="","",'Übersicht 1.'!E569)</f>
        <v/>
      </c>
      <c r="E569" s="366">
        <f>IF(AND('Seite 1'!$G$34&gt;1900,'Seite 1'!$G$34&lt;DATE(2016,12,1),B569&lt;&gt;"",D569&lt;&gt;""),130,IF(AND('Seite 1'!$G$34&gt;=DATE(2016,12,1),B569&lt;&gt;"",D569&lt;&gt;"",C569="",'Übersicht 1.'!F569&gt;=30),130,0))</f>
        <v>0</v>
      </c>
      <c r="F569" s="336"/>
    </row>
    <row r="570" spans="1:6" ht="15" x14ac:dyDescent="0.2">
      <c r="A570" s="335">
        <v>538</v>
      </c>
      <c r="B570" s="357" t="str">
        <f>IF('Übersicht 1.'!D570="","",'Übersicht 1.'!D570)</f>
        <v/>
      </c>
      <c r="C570" s="356"/>
      <c r="D570" s="358" t="str">
        <f>IF('Übersicht 1.'!E570="","",'Übersicht 1.'!E570)</f>
        <v/>
      </c>
      <c r="E570" s="366">
        <f>IF(AND('Seite 1'!$G$34&gt;1900,'Seite 1'!$G$34&lt;DATE(2016,12,1),B570&lt;&gt;"",D570&lt;&gt;""),130,IF(AND('Seite 1'!$G$34&gt;=DATE(2016,12,1),B570&lt;&gt;"",D570&lt;&gt;"",C570="",'Übersicht 1.'!F570&gt;=30),130,0))</f>
        <v>0</v>
      </c>
      <c r="F570" s="336"/>
    </row>
    <row r="571" spans="1:6" ht="15" x14ac:dyDescent="0.2">
      <c r="A571" s="335">
        <v>539</v>
      </c>
      <c r="B571" s="357" t="str">
        <f>IF('Übersicht 1.'!D571="","",'Übersicht 1.'!D571)</f>
        <v/>
      </c>
      <c r="C571" s="356"/>
      <c r="D571" s="358" t="str">
        <f>IF('Übersicht 1.'!E571="","",'Übersicht 1.'!E571)</f>
        <v/>
      </c>
      <c r="E571" s="366">
        <f>IF(AND('Seite 1'!$G$34&gt;1900,'Seite 1'!$G$34&lt;DATE(2016,12,1),B571&lt;&gt;"",D571&lt;&gt;""),130,IF(AND('Seite 1'!$G$34&gt;=DATE(2016,12,1),B571&lt;&gt;"",D571&lt;&gt;"",C571="",'Übersicht 1.'!F571&gt;=30),130,0))</f>
        <v>0</v>
      </c>
      <c r="F571" s="336"/>
    </row>
    <row r="572" spans="1:6" ht="15" x14ac:dyDescent="0.2">
      <c r="A572" s="335">
        <v>540</v>
      </c>
      <c r="B572" s="357" t="str">
        <f>IF('Übersicht 1.'!D572="","",'Übersicht 1.'!D572)</f>
        <v/>
      </c>
      <c r="C572" s="356"/>
      <c r="D572" s="358" t="str">
        <f>IF('Übersicht 1.'!E572="","",'Übersicht 1.'!E572)</f>
        <v/>
      </c>
      <c r="E572" s="366">
        <f>IF(AND('Seite 1'!$G$34&gt;1900,'Seite 1'!$G$34&lt;DATE(2016,12,1),B572&lt;&gt;"",D572&lt;&gt;""),130,IF(AND('Seite 1'!$G$34&gt;=DATE(2016,12,1),B572&lt;&gt;"",D572&lt;&gt;"",C572="",'Übersicht 1.'!F572&gt;=30),130,0))</f>
        <v>0</v>
      </c>
      <c r="F572" s="336"/>
    </row>
    <row r="573" spans="1:6" ht="15" x14ac:dyDescent="0.2">
      <c r="A573" s="335">
        <v>541</v>
      </c>
      <c r="B573" s="357" t="str">
        <f>IF('Übersicht 1.'!D573="","",'Übersicht 1.'!D573)</f>
        <v/>
      </c>
      <c r="C573" s="356"/>
      <c r="D573" s="358" t="str">
        <f>IF('Übersicht 1.'!E573="","",'Übersicht 1.'!E573)</f>
        <v/>
      </c>
      <c r="E573" s="366">
        <f>IF(AND('Seite 1'!$G$34&gt;1900,'Seite 1'!$G$34&lt;DATE(2016,12,1),B573&lt;&gt;"",D573&lt;&gt;""),130,IF(AND('Seite 1'!$G$34&gt;=DATE(2016,12,1),B573&lt;&gt;"",D573&lt;&gt;"",C573="",'Übersicht 1.'!F573&gt;=30),130,0))</f>
        <v>0</v>
      </c>
      <c r="F573" s="336"/>
    </row>
    <row r="574" spans="1:6" ht="15" x14ac:dyDescent="0.2">
      <c r="A574" s="335">
        <v>542</v>
      </c>
      <c r="B574" s="357" t="str">
        <f>IF('Übersicht 1.'!D574="","",'Übersicht 1.'!D574)</f>
        <v/>
      </c>
      <c r="C574" s="356"/>
      <c r="D574" s="358" t="str">
        <f>IF('Übersicht 1.'!E574="","",'Übersicht 1.'!E574)</f>
        <v/>
      </c>
      <c r="E574" s="366">
        <f>IF(AND('Seite 1'!$G$34&gt;1900,'Seite 1'!$G$34&lt;DATE(2016,12,1),B574&lt;&gt;"",D574&lt;&gt;""),130,IF(AND('Seite 1'!$G$34&gt;=DATE(2016,12,1),B574&lt;&gt;"",D574&lt;&gt;"",C574="",'Übersicht 1.'!F574&gt;=30),130,0))</f>
        <v>0</v>
      </c>
      <c r="F574" s="336"/>
    </row>
    <row r="575" spans="1:6" ht="15" x14ac:dyDescent="0.2">
      <c r="A575" s="335">
        <v>543</v>
      </c>
      <c r="B575" s="357" t="str">
        <f>IF('Übersicht 1.'!D575="","",'Übersicht 1.'!D575)</f>
        <v/>
      </c>
      <c r="C575" s="356"/>
      <c r="D575" s="358" t="str">
        <f>IF('Übersicht 1.'!E575="","",'Übersicht 1.'!E575)</f>
        <v/>
      </c>
      <c r="E575" s="366">
        <f>IF(AND('Seite 1'!$G$34&gt;1900,'Seite 1'!$G$34&lt;DATE(2016,12,1),B575&lt;&gt;"",D575&lt;&gt;""),130,IF(AND('Seite 1'!$G$34&gt;=DATE(2016,12,1),B575&lt;&gt;"",D575&lt;&gt;"",C575="",'Übersicht 1.'!F575&gt;=30),130,0))</f>
        <v>0</v>
      </c>
      <c r="F575" s="336"/>
    </row>
    <row r="576" spans="1:6" ht="15" x14ac:dyDescent="0.2">
      <c r="A576" s="335">
        <v>544</v>
      </c>
      <c r="B576" s="357" t="str">
        <f>IF('Übersicht 1.'!D576="","",'Übersicht 1.'!D576)</f>
        <v/>
      </c>
      <c r="C576" s="356"/>
      <c r="D576" s="358" t="str">
        <f>IF('Übersicht 1.'!E576="","",'Übersicht 1.'!E576)</f>
        <v/>
      </c>
      <c r="E576" s="366">
        <f>IF(AND('Seite 1'!$G$34&gt;1900,'Seite 1'!$G$34&lt;DATE(2016,12,1),B576&lt;&gt;"",D576&lt;&gt;""),130,IF(AND('Seite 1'!$G$34&gt;=DATE(2016,12,1),B576&lt;&gt;"",D576&lt;&gt;"",C576="",'Übersicht 1.'!F576&gt;=30),130,0))</f>
        <v>0</v>
      </c>
      <c r="F576" s="336"/>
    </row>
    <row r="577" spans="1:6" ht="15" x14ac:dyDescent="0.2">
      <c r="A577" s="335">
        <v>545</v>
      </c>
      <c r="B577" s="357" t="str">
        <f>IF('Übersicht 1.'!D577="","",'Übersicht 1.'!D577)</f>
        <v/>
      </c>
      <c r="C577" s="356"/>
      <c r="D577" s="358" t="str">
        <f>IF('Übersicht 1.'!E577="","",'Übersicht 1.'!E577)</f>
        <v/>
      </c>
      <c r="E577" s="366">
        <f>IF(AND('Seite 1'!$G$34&gt;1900,'Seite 1'!$G$34&lt;DATE(2016,12,1),B577&lt;&gt;"",D577&lt;&gt;""),130,IF(AND('Seite 1'!$G$34&gt;=DATE(2016,12,1),B577&lt;&gt;"",D577&lt;&gt;"",C577="",'Übersicht 1.'!F577&gt;=30),130,0))</f>
        <v>0</v>
      </c>
      <c r="F577" s="336"/>
    </row>
    <row r="578" spans="1:6" ht="15" x14ac:dyDescent="0.2">
      <c r="A578" s="335">
        <v>546</v>
      </c>
      <c r="B578" s="357" t="str">
        <f>IF('Übersicht 1.'!D578="","",'Übersicht 1.'!D578)</f>
        <v/>
      </c>
      <c r="C578" s="356"/>
      <c r="D578" s="358" t="str">
        <f>IF('Übersicht 1.'!E578="","",'Übersicht 1.'!E578)</f>
        <v/>
      </c>
      <c r="E578" s="366">
        <f>IF(AND('Seite 1'!$G$34&gt;1900,'Seite 1'!$G$34&lt;DATE(2016,12,1),B578&lt;&gt;"",D578&lt;&gt;""),130,IF(AND('Seite 1'!$G$34&gt;=DATE(2016,12,1),B578&lt;&gt;"",D578&lt;&gt;"",C578="",'Übersicht 1.'!F578&gt;=30),130,0))</f>
        <v>0</v>
      </c>
      <c r="F578" s="336"/>
    </row>
    <row r="579" spans="1:6" ht="15" x14ac:dyDescent="0.2">
      <c r="A579" s="335">
        <v>547</v>
      </c>
      <c r="B579" s="357" t="str">
        <f>IF('Übersicht 1.'!D579="","",'Übersicht 1.'!D579)</f>
        <v/>
      </c>
      <c r="C579" s="356"/>
      <c r="D579" s="358" t="str">
        <f>IF('Übersicht 1.'!E579="","",'Übersicht 1.'!E579)</f>
        <v/>
      </c>
      <c r="E579" s="366">
        <f>IF(AND('Seite 1'!$G$34&gt;1900,'Seite 1'!$G$34&lt;DATE(2016,12,1),B579&lt;&gt;"",D579&lt;&gt;""),130,IF(AND('Seite 1'!$G$34&gt;=DATE(2016,12,1),B579&lt;&gt;"",D579&lt;&gt;"",C579="",'Übersicht 1.'!F579&gt;=30),130,0))</f>
        <v>0</v>
      </c>
      <c r="F579" s="336"/>
    </row>
    <row r="580" spans="1:6" ht="15" x14ac:dyDescent="0.2">
      <c r="A580" s="335">
        <v>548</v>
      </c>
      <c r="B580" s="357" t="str">
        <f>IF('Übersicht 1.'!D580="","",'Übersicht 1.'!D580)</f>
        <v/>
      </c>
      <c r="C580" s="356"/>
      <c r="D580" s="358" t="str">
        <f>IF('Übersicht 1.'!E580="","",'Übersicht 1.'!E580)</f>
        <v/>
      </c>
      <c r="E580" s="366">
        <f>IF(AND('Seite 1'!$G$34&gt;1900,'Seite 1'!$G$34&lt;DATE(2016,12,1),B580&lt;&gt;"",D580&lt;&gt;""),130,IF(AND('Seite 1'!$G$34&gt;=DATE(2016,12,1),B580&lt;&gt;"",D580&lt;&gt;"",C580="",'Übersicht 1.'!F580&gt;=30),130,0))</f>
        <v>0</v>
      </c>
      <c r="F580" s="336"/>
    </row>
    <row r="581" spans="1:6" ht="15" x14ac:dyDescent="0.2">
      <c r="A581" s="335">
        <v>549</v>
      </c>
      <c r="B581" s="357" t="str">
        <f>IF('Übersicht 1.'!D581="","",'Übersicht 1.'!D581)</f>
        <v/>
      </c>
      <c r="C581" s="356"/>
      <c r="D581" s="358" t="str">
        <f>IF('Übersicht 1.'!E581="","",'Übersicht 1.'!E581)</f>
        <v/>
      </c>
      <c r="E581" s="366">
        <f>IF(AND('Seite 1'!$G$34&gt;1900,'Seite 1'!$G$34&lt;DATE(2016,12,1),B581&lt;&gt;"",D581&lt;&gt;""),130,IF(AND('Seite 1'!$G$34&gt;=DATE(2016,12,1),B581&lt;&gt;"",D581&lt;&gt;"",C581="",'Übersicht 1.'!F581&gt;=30),130,0))</f>
        <v>0</v>
      </c>
      <c r="F581" s="336"/>
    </row>
    <row r="582" spans="1:6" ht="15" x14ac:dyDescent="0.2">
      <c r="A582" s="335">
        <v>550</v>
      </c>
      <c r="B582" s="357" t="str">
        <f>IF('Übersicht 1.'!D582="","",'Übersicht 1.'!D582)</f>
        <v/>
      </c>
      <c r="C582" s="356"/>
      <c r="D582" s="358" t="str">
        <f>IF('Übersicht 1.'!E582="","",'Übersicht 1.'!E582)</f>
        <v/>
      </c>
      <c r="E582" s="366">
        <f>IF(AND('Seite 1'!$G$34&gt;1900,'Seite 1'!$G$34&lt;DATE(2016,12,1),B582&lt;&gt;"",D582&lt;&gt;""),130,IF(AND('Seite 1'!$G$34&gt;=DATE(2016,12,1),B582&lt;&gt;"",D582&lt;&gt;"",C582="",'Übersicht 1.'!F582&gt;=30),130,0))</f>
        <v>0</v>
      </c>
      <c r="F582" s="336"/>
    </row>
    <row r="583" spans="1:6" ht="15" x14ac:dyDescent="0.2">
      <c r="A583" s="335">
        <v>551</v>
      </c>
      <c r="B583" s="357" t="str">
        <f>IF('Übersicht 1.'!D583="","",'Übersicht 1.'!D583)</f>
        <v/>
      </c>
      <c r="C583" s="356"/>
      <c r="D583" s="358" t="str">
        <f>IF('Übersicht 1.'!E583="","",'Übersicht 1.'!E583)</f>
        <v/>
      </c>
      <c r="E583" s="366">
        <f>IF(AND('Seite 1'!$G$34&gt;1900,'Seite 1'!$G$34&lt;DATE(2016,12,1),B583&lt;&gt;"",D583&lt;&gt;""),130,IF(AND('Seite 1'!$G$34&gt;=DATE(2016,12,1),B583&lt;&gt;"",D583&lt;&gt;"",C583="",'Übersicht 1.'!F583&gt;=30),130,0))</f>
        <v>0</v>
      </c>
      <c r="F583" s="336"/>
    </row>
    <row r="584" spans="1:6" ht="15" x14ac:dyDescent="0.2">
      <c r="A584" s="335">
        <v>552</v>
      </c>
      <c r="B584" s="357" t="str">
        <f>IF('Übersicht 1.'!D584="","",'Übersicht 1.'!D584)</f>
        <v/>
      </c>
      <c r="C584" s="356"/>
      <c r="D584" s="358" t="str">
        <f>IF('Übersicht 1.'!E584="","",'Übersicht 1.'!E584)</f>
        <v/>
      </c>
      <c r="E584" s="366">
        <f>IF(AND('Seite 1'!$G$34&gt;1900,'Seite 1'!$G$34&lt;DATE(2016,12,1),B584&lt;&gt;"",D584&lt;&gt;""),130,IF(AND('Seite 1'!$G$34&gt;=DATE(2016,12,1),B584&lt;&gt;"",D584&lt;&gt;"",C584="",'Übersicht 1.'!F584&gt;=30),130,0))</f>
        <v>0</v>
      </c>
      <c r="F584" s="336"/>
    </row>
    <row r="585" spans="1:6" ht="15" x14ac:dyDescent="0.2">
      <c r="A585" s="335">
        <v>553</v>
      </c>
      <c r="B585" s="357" t="str">
        <f>IF('Übersicht 1.'!D585="","",'Übersicht 1.'!D585)</f>
        <v/>
      </c>
      <c r="C585" s="356"/>
      <c r="D585" s="358" t="str">
        <f>IF('Übersicht 1.'!E585="","",'Übersicht 1.'!E585)</f>
        <v/>
      </c>
      <c r="E585" s="366">
        <f>IF(AND('Seite 1'!$G$34&gt;1900,'Seite 1'!$G$34&lt;DATE(2016,12,1),B585&lt;&gt;"",D585&lt;&gt;""),130,IF(AND('Seite 1'!$G$34&gt;=DATE(2016,12,1),B585&lt;&gt;"",D585&lt;&gt;"",C585="",'Übersicht 1.'!F585&gt;=30),130,0))</f>
        <v>0</v>
      </c>
      <c r="F585" s="336"/>
    </row>
    <row r="586" spans="1:6" ht="15" x14ac:dyDescent="0.2">
      <c r="A586" s="335">
        <v>554</v>
      </c>
      <c r="B586" s="357" t="str">
        <f>IF('Übersicht 1.'!D586="","",'Übersicht 1.'!D586)</f>
        <v/>
      </c>
      <c r="C586" s="356"/>
      <c r="D586" s="358" t="str">
        <f>IF('Übersicht 1.'!E586="","",'Übersicht 1.'!E586)</f>
        <v/>
      </c>
      <c r="E586" s="366">
        <f>IF(AND('Seite 1'!$G$34&gt;1900,'Seite 1'!$G$34&lt;DATE(2016,12,1),B586&lt;&gt;"",D586&lt;&gt;""),130,IF(AND('Seite 1'!$G$34&gt;=DATE(2016,12,1),B586&lt;&gt;"",D586&lt;&gt;"",C586="",'Übersicht 1.'!F586&gt;=30),130,0))</f>
        <v>0</v>
      </c>
      <c r="F586" s="336"/>
    </row>
    <row r="587" spans="1:6" ht="15" x14ac:dyDescent="0.2">
      <c r="A587" s="335">
        <v>555</v>
      </c>
      <c r="B587" s="357" t="str">
        <f>IF('Übersicht 1.'!D587="","",'Übersicht 1.'!D587)</f>
        <v/>
      </c>
      <c r="C587" s="356"/>
      <c r="D587" s="358" t="str">
        <f>IF('Übersicht 1.'!E587="","",'Übersicht 1.'!E587)</f>
        <v/>
      </c>
      <c r="E587" s="366">
        <f>IF(AND('Seite 1'!$G$34&gt;1900,'Seite 1'!$G$34&lt;DATE(2016,12,1),B587&lt;&gt;"",D587&lt;&gt;""),130,IF(AND('Seite 1'!$G$34&gt;=DATE(2016,12,1),B587&lt;&gt;"",D587&lt;&gt;"",C587="",'Übersicht 1.'!F587&gt;=30),130,0))</f>
        <v>0</v>
      </c>
      <c r="F587" s="336"/>
    </row>
    <row r="588" spans="1:6" ht="15" x14ac:dyDescent="0.2">
      <c r="A588" s="335">
        <v>556</v>
      </c>
      <c r="B588" s="357" t="str">
        <f>IF('Übersicht 1.'!D588="","",'Übersicht 1.'!D588)</f>
        <v/>
      </c>
      <c r="C588" s="356"/>
      <c r="D588" s="358" t="str">
        <f>IF('Übersicht 1.'!E588="","",'Übersicht 1.'!E588)</f>
        <v/>
      </c>
      <c r="E588" s="366">
        <f>IF(AND('Seite 1'!$G$34&gt;1900,'Seite 1'!$G$34&lt;DATE(2016,12,1),B588&lt;&gt;"",D588&lt;&gt;""),130,IF(AND('Seite 1'!$G$34&gt;=DATE(2016,12,1),B588&lt;&gt;"",D588&lt;&gt;"",C588="",'Übersicht 1.'!F588&gt;=30),130,0))</f>
        <v>0</v>
      </c>
      <c r="F588" s="336"/>
    </row>
    <row r="589" spans="1:6" ht="15" x14ac:dyDescent="0.2">
      <c r="A589" s="335">
        <v>557</v>
      </c>
      <c r="B589" s="357" t="str">
        <f>IF('Übersicht 1.'!D589="","",'Übersicht 1.'!D589)</f>
        <v/>
      </c>
      <c r="C589" s="356"/>
      <c r="D589" s="358" t="str">
        <f>IF('Übersicht 1.'!E589="","",'Übersicht 1.'!E589)</f>
        <v/>
      </c>
      <c r="E589" s="366">
        <f>IF(AND('Seite 1'!$G$34&gt;1900,'Seite 1'!$G$34&lt;DATE(2016,12,1),B589&lt;&gt;"",D589&lt;&gt;""),130,IF(AND('Seite 1'!$G$34&gt;=DATE(2016,12,1),B589&lt;&gt;"",D589&lt;&gt;"",C589="",'Übersicht 1.'!F589&gt;=30),130,0))</f>
        <v>0</v>
      </c>
      <c r="F589" s="336"/>
    </row>
    <row r="590" spans="1:6" ht="15" x14ac:dyDescent="0.2">
      <c r="A590" s="335">
        <v>558</v>
      </c>
      <c r="B590" s="357" t="str">
        <f>IF('Übersicht 1.'!D590="","",'Übersicht 1.'!D590)</f>
        <v/>
      </c>
      <c r="C590" s="356"/>
      <c r="D590" s="358" t="str">
        <f>IF('Übersicht 1.'!E590="","",'Übersicht 1.'!E590)</f>
        <v/>
      </c>
      <c r="E590" s="366">
        <f>IF(AND('Seite 1'!$G$34&gt;1900,'Seite 1'!$G$34&lt;DATE(2016,12,1),B590&lt;&gt;"",D590&lt;&gt;""),130,IF(AND('Seite 1'!$G$34&gt;=DATE(2016,12,1),B590&lt;&gt;"",D590&lt;&gt;"",C590="",'Übersicht 1.'!F590&gt;=30),130,0))</f>
        <v>0</v>
      </c>
      <c r="F590" s="336"/>
    </row>
    <row r="591" spans="1:6" ht="15" x14ac:dyDescent="0.2">
      <c r="A591" s="335">
        <v>559</v>
      </c>
      <c r="B591" s="357" t="str">
        <f>IF('Übersicht 1.'!D591="","",'Übersicht 1.'!D591)</f>
        <v/>
      </c>
      <c r="C591" s="356"/>
      <c r="D591" s="358" t="str">
        <f>IF('Übersicht 1.'!E591="","",'Übersicht 1.'!E591)</f>
        <v/>
      </c>
      <c r="E591" s="366">
        <f>IF(AND('Seite 1'!$G$34&gt;1900,'Seite 1'!$G$34&lt;DATE(2016,12,1),B591&lt;&gt;"",D591&lt;&gt;""),130,IF(AND('Seite 1'!$G$34&gt;=DATE(2016,12,1),B591&lt;&gt;"",D591&lt;&gt;"",C591="",'Übersicht 1.'!F591&gt;=30),130,0))</f>
        <v>0</v>
      </c>
      <c r="F591" s="336"/>
    </row>
    <row r="592" spans="1:6" ht="15" x14ac:dyDescent="0.2">
      <c r="A592" s="335">
        <v>560</v>
      </c>
      <c r="B592" s="357" t="str">
        <f>IF('Übersicht 1.'!D592="","",'Übersicht 1.'!D592)</f>
        <v/>
      </c>
      <c r="C592" s="356"/>
      <c r="D592" s="358" t="str">
        <f>IF('Übersicht 1.'!E592="","",'Übersicht 1.'!E592)</f>
        <v/>
      </c>
      <c r="E592" s="366">
        <f>IF(AND('Seite 1'!$G$34&gt;1900,'Seite 1'!$G$34&lt;DATE(2016,12,1),B592&lt;&gt;"",D592&lt;&gt;""),130,IF(AND('Seite 1'!$G$34&gt;=DATE(2016,12,1),B592&lt;&gt;"",D592&lt;&gt;"",C592="",'Übersicht 1.'!F592&gt;=30),130,0))</f>
        <v>0</v>
      </c>
      <c r="F592" s="336"/>
    </row>
    <row r="593" spans="1:6" ht="15" x14ac:dyDescent="0.2">
      <c r="A593" s="335">
        <v>561</v>
      </c>
      <c r="B593" s="357" t="str">
        <f>IF('Übersicht 1.'!D593="","",'Übersicht 1.'!D593)</f>
        <v/>
      </c>
      <c r="C593" s="356"/>
      <c r="D593" s="358" t="str">
        <f>IF('Übersicht 1.'!E593="","",'Übersicht 1.'!E593)</f>
        <v/>
      </c>
      <c r="E593" s="366">
        <f>IF(AND('Seite 1'!$G$34&gt;1900,'Seite 1'!$G$34&lt;DATE(2016,12,1),B593&lt;&gt;"",D593&lt;&gt;""),130,IF(AND('Seite 1'!$G$34&gt;=DATE(2016,12,1),B593&lt;&gt;"",D593&lt;&gt;"",C593="",'Übersicht 1.'!F593&gt;=30),130,0))</f>
        <v>0</v>
      </c>
      <c r="F593" s="336"/>
    </row>
    <row r="594" spans="1:6" ht="15" x14ac:dyDescent="0.2">
      <c r="A594" s="335">
        <v>562</v>
      </c>
      <c r="B594" s="357" t="str">
        <f>IF('Übersicht 1.'!D594="","",'Übersicht 1.'!D594)</f>
        <v/>
      </c>
      <c r="C594" s="356"/>
      <c r="D594" s="358" t="str">
        <f>IF('Übersicht 1.'!E594="","",'Übersicht 1.'!E594)</f>
        <v/>
      </c>
      <c r="E594" s="366">
        <f>IF(AND('Seite 1'!$G$34&gt;1900,'Seite 1'!$G$34&lt;DATE(2016,12,1),B594&lt;&gt;"",D594&lt;&gt;""),130,IF(AND('Seite 1'!$G$34&gt;=DATE(2016,12,1),B594&lt;&gt;"",D594&lt;&gt;"",C594="",'Übersicht 1.'!F594&gt;=30),130,0))</f>
        <v>0</v>
      </c>
      <c r="F594" s="336"/>
    </row>
    <row r="595" spans="1:6" ht="15" x14ac:dyDescent="0.2">
      <c r="A595" s="335">
        <v>563</v>
      </c>
      <c r="B595" s="357" t="str">
        <f>IF('Übersicht 1.'!D595="","",'Übersicht 1.'!D595)</f>
        <v/>
      </c>
      <c r="C595" s="356"/>
      <c r="D595" s="358" t="str">
        <f>IF('Übersicht 1.'!E595="","",'Übersicht 1.'!E595)</f>
        <v/>
      </c>
      <c r="E595" s="366">
        <f>IF(AND('Seite 1'!$G$34&gt;1900,'Seite 1'!$G$34&lt;DATE(2016,12,1),B595&lt;&gt;"",D595&lt;&gt;""),130,IF(AND('Seite 1'!$G$34&gt;=DATE(2016,12,1),B595&lt;&gt;"",D595&lt;&gt;"",C595="",'Übersicht 1.'!F595&gt;=30),130,0))</f>
        <v>0</v>
      </c>
      <c r="F595" s="336"/>
    </row>
    <row r="596" spans="1:6" ht="15" x14ac:dyDescent="0.2">
      <c r="A596" s="335">
        <v>564</v>
      </c>
      <c r="B596" s="357" t="str">
        <f>IF('Übersicht 1.'!D596="","",'Übersicht 1.'!D596)</f>
        <v/>
      </c>
      <c r="C596" s="356"/>
      <c r="D596" s="358" t="str">
        <f>IF('Übersicht 1.'!E596="","",'Übersicht 1.'!E596)</f>
        <v/>
      </c>
      <c r="E596" s="366">
        <f>IF(AND('Seite 1'!$G$34&gt;1900,'Seite 1'!$G$34&lt;DATE(2016,12,1),B596&lt;&gt;"",D596&lt;&gt;""),130,IF(AND('Seite 1'!$G$34&gt;=DATE(2016,12,1),B596&lt;&gt;"",D596&lt;&gt;"",C596="",'Übersicht 1.'!F596&gt;=30),130,0))</f>
        <v>0</v>
      </c>
      <c r="F596" s="336"/>
    </row>
    <row r="597" spans="1:6" ht="15" x14ac:dyDescent="0.2">
      <c r="A597" s="335">
        <v>565</v>
      </c>
      <c r="B597" s="357" t="str">
        <f>IF('Übersicht 1.'!D597="","",'Übersicht 1.'!D597)</f>
        <v/>
      </c>
      <c r="C597" s="356"/>
      <c r="D597" s="358" t="str">
        <f>IF('Übersicht 1.'!E597="","",'Übersicht 1.'!E597)</f>
        <v/>
      </c>
      <c r="E597" s="366">
        <f>IF(AND('Seite 1'!$G$34&gt;1900,'Seite 1'!$G$34&lt;DATE(2016,12,1),B597&lt;&gt;"",D597&lt;&gt;""),130,IF(AND('Seite 1'!$G$34&gt;=DATE(2016,12,1),B597&lt;&gt;"",D597&lt;&gt;"",C597="",'Übersicht 1.'!F597&gt;=30),130,0))</f>
        <v>0</v>
      </c>
      <c r="F597" s="336"/>
    </row>
    <row r="598" spans="1:6" ht="15" x14ac:dyDescent="0.2">
      <c r="A598" s="335">
        <v>566</v>
      </c>
      <c r="B598" s="357" t="str">
        <f>IF('Übersicht 1.'!D598="","",'Übersicht 1.'!D598)</f>
        <v/>
      </c>
      <c r="C598" s="356"/>
      <c r="D598" s="358" t="str">
        <f>IF('Übersicht 1.'!E598="","",'Übersicht 1.'!E598)</f>
        <v/>
      </c>
      <c r="E598" s="366">
        <f>IF(AND('Seite 1'!$G$34&gt;1900,'Seite 1'!$G$34&lt;DATE(2016,12,1),B598&lt;&gt;"",D598&lt;&gt;""),130,IF(AND('Seite 1'!$G$34&gt;=DATE(2016,12,1),B598&lt;&gt;"",D598&lt;&gt;"",C598="",'Übersicht 1.'!F598&gt;=30),130,0))</f>
        <v>0</v>
      </c>
      <c r="F598" s="336"/>
    </row>
    <row r="599" spans="1:6" ht="15" x14ac:dyDescent="0.2">
      <c r="A599" s="335">
        <v>567</v>
      </c>
      <c r="B599" s="357" t="str">
        <f>IF('Übersicht 1.'!D599="","",'Übersicht 1.'!D599)</f>
        <v/>
      </c>
      <c r="C599" s="356"/>
      <c r="D599" s="358" t="str">
        <f>IF('Übersicht 1.'!E599="","",'Übersicht 1.'!E599)</f>
        <v/>
      </c>
      <c r="E599" s="366">
        <f>IF(AND('Seite 1'!$G$34&gt;1900,'Seite 1'!$G$34&lt;DATE(2016,12,1),B599&lt;&gt;"",D599&lt;&gt;""),130,IF(AND('Seite 1'!$G$34&gt;=DATE(2016,12,1),B599&lt;&gt;"",D599&lt;&gt;"",C599="",'Übersicht 1.'!F599&gt;=30),130,0))</f>
        <v>0</v>
      </c>
      <c r="F599" s="336"/>
    </row>
    <row r="600" spans="1:6" ht="15" x14ac:dyDescent="0.2">
      <c r="A600" s="335">
        <v>568</v>
      </c>
      <c r="B600" s="357" t="str">
        <f>IF('Übersicht 1.'!D600="","",'Übersicht 1.'!D600)</f>
        <v/>
      </c>
      <c r="C600" s="356"/>
      <c r="D600" s="358" t="str">
        <f>IF('Übersicht 1.'!E600="","",'Übersicht 1.'!E600)</f>
        <v/>
      </c>
      <c r="E600" s="366">
        <f>IF(AND('Seite 1'!$G$34&gt;1900,'Seite 1'!$G$34&lt;DATE(2016,12,1),B600&lt;&gt;"",D600&lt;&gt;""),130,IF(AND('Seite 1'!$G$34&gt;=DATE(2016,12,1),B600&lt;&gt;"",D600&lt;&gt;"",C600="",'Übersicht 1.'!F600&gt;=30),130,0))</f>
        <v>0</v>
      </c>
      <c r="F600" s="336"/>
    </row>
    <row r="601" spans="1:6" ht="15" x14ac:dyDescent="0.2">
      <c r="A601" s="335">
        <v>569</v>
      </c>
      <c r="B601" s="357" t="str">
        <f>IF('Übersicht 1.'!D601="","",'Übersicht 1.'!D601)</f>
        <v/>
      </c>
      <c r="C601" s="356"/>
      <c r="D601" s="358" t="str">
        <f>IF('Übersicht 1.'!E601="","",'Übersicht 1.'!E601)</f>
        <v/>
      </c>
      <c r="E601" s="366">
        <f>IF(AND('Seite 1'!$G$34&gt;1900,'Seite 1'!$G$34&lt;DATE(2016,12,1),B601&lt;&gt;"",D601&lt;&gt;""),130,IF(AND('Seite 1'!$G$34&gt;=DATE(2016,12,1),B601&lt;&gt;"",D601&lt;&gt;"",C601="",'Übersicht 1.'!F601&gt;=30),130,0))</f>
        <v>0</v>
      </c>
      <c r="F601" s="336"/>
    </row>
    <row r="602" spans="1:6" ht="15" x14ac:dyDescent="0.2">
      <c r="A602" s="335">
        <v>570</v>
      </c>
      <c r="B602" s="357" t="str">
        <f>IF('Übersicht 1.'!D602="","",'Übersicht 1.'!D602)</f>
        <v/>
      </c>
      <c r="C602" s="356"/>
      <c r="D602" s="358" t="str">
        <f>IF('Übersicht 1.'!E602="","",'Übersicht 1.'!E602)</f>
        <v/>
      </c>
      <c r="E602" s="366">
        <f>IF(AND('Seite 1'!$G$34&gt;1900,'Seite 1'!$G$34&lt;DATE(2016,12,1),B602&lt;&gt;"",D602&lt;&gt;""),130,IF(AND('Seite 1'!$G$34&gt;=DATE(2016,12,1),B602&lt;&gt;"",D602&lt;&gt;"",C602="",'Übersicht 1.'!F602&gt;=30),130,0))</f>
        <v>0</v>
      </c>
      <c r="F602" s="336"/>
    </row>
    <row r="603" spans="1:6" ht="15" x14ac:dyDescent="0.2">
      <c r="A603" s="335">
        <v>571</v>
      </c>
      <c r="B603" s="357" t="str">
        <f>IF('Übersicht 1.'!D603="","",'Übersicht 1.'!D603)</f>
        <v/>
      </c>
      <c r="C603" s="356"/>
      <c r="D603" s="358" t="str">
        <f>IF('Übersicht 1.'!E603="","",'Übersicht 1.'!E603)</f>
        <v/>
      </c>
      <c r="E603" s="366">
        <f>IF(AND('Seite 1'!$G$34&gt;1900,'Seite 1'!$G$34&lt;DATE(2016,12,1),B603&lt;&gt;"",D603&lt;&gt;""),130,IF(AND('Seite 1'!$G$34&gt;=DATE(2016,12,1),B603&lt;&gt;"",D603&lt;&gt;"",C603="",'Übersicht 1.'!F603&gt;=30),130,0))</f>
        <v>0</v>
      </c>
      <c r="F603" s="336"/>
    </row>
    <row r="604" spans="1:6" ht="15" x14ac:dyDescent="0.2">
      <c r="A604" s="335">
        <v>572</v>
      </c>
      <c r="B604" s="357" t="str">
        <f>IF('Übersicht 1.'!D604="","",'Übersicht 1.'!D604)</f>
        <v/>
      </c>
      <c r="C604" s="356"/>
      <c r="D604" s="358" t="str">
        <f>IF('Übersicht 1.'!E604="","",'Übersicht 1.'!E604)</f>
        <v/>
      </c>
      <c r="E604" s="366">
        <f>IF(AND('Seite 1'!$G$34&gt;1900,'Seite 1'!$G$34&lt;DATE(2016,12,1),B604&lt;&gt;"",D604&lt;&gt;""),130,IF(AND('Seite 1'!$G$34&gt;=DATE(2016,12,1),B604&lt;&gt;"",D604&lt;&gt;"",C604="",'Übersicht 1.'!F604&gt;=30),130,0))</f>
        <v>0</v>
      </c>
      <c r="F604" s="336"/>
    </row>
    <row r="605" spans="1:6" ht="15" x14ac:dyDescent="0.2">
      <c r="A605" s="335">
        <v>573</v>
      </c>
      <c r="B605" s="357" t="str">
        <f>IF('Übersicht 1.'!D605="","",'Übersicht 1.'!D605)</f>
        <v/>
      </c>
      <c r="C605" s="356"/>
      <c r="D605" s="358" t="str">
        <f>IF('Übersicht 1.'!E605="","",'Übersicht 1.'!E605)</f>
        <v/>
      </c>
      <c r="E605" s="366">
        <f>IF(AND('Seite 1'!$G$34&gt;1900,'Seite 1'!$G$34&lt;DATE(2016,12,1),B605&lt;&gt;"",D605&lt;&gt;""),130,IF(AND('Seite 1'!$G$34&gt;=DATE(2016,12,1),B605&lt;&gt;"",D605&lt;&gt;"",C605="",'Übersicht 1.'!F605&gt;=30),130,0))</f>
        <v>0</v>
      </c>
      <c r="F605" s="336"/>
    </row>
    <row r="606" spans="1:6" ht="15" x14ac:dyDescent="0.2">
      <c r="A606" s="335">
        <v>574</v>
      </c>
      <c r="B606" s="357" t="str">
        <f>IF('Übersicht 1.'!D606="","",'Übersicht 1.'!D606)</f>
        <v/>
      </c>
      <c r="C606" s="356"/>
      <c r="D606" s="358" t="str">
        <f>IF('Übersicht 1.'!E606="","",'Übersicht 1.'!E606)</f>
        <v/>
      </c>
      <c r="E606" s="366">
        <f>IF(AND('Seite 1'!$G$34&gt;1900,'Seite 1'!$G$34&lt;DATE(2016,12,1),B606&lt;&gt;"",D606&lt;&gt;""),130,IF(AND('Seite 1'!$G$34&gt;=DATE(2016,12,1),B606&lt;&gt;"",D606&lt;&gt;"",C606="",'Übersicht 1.'!F606&gt;=30),130,0))</f>
        <v>0</v>
      </c>
      <c r="F606" s="336"/>
    </row>
    <row r="607" spans="1:6" ht="15" x14ac:dyDescent="0.2">
      <c r="A607" s="335">
        <v>575</v>
      </c>
      <c r="B607" s="357" t="str">
        <f>IF('Übersicht 1.'!D607="","",'Übersicht 1.'!D607)</f>
        <v/>
      </c>
      <c r="C607" s="356"/>
      <c r="D607" s="358" t="str">
        <f>IF('Übersicht 1.'!E607="","",'Übersicht 1.'!E607)</f>
        <v/>
      </c>
      <c r="E607" s="366">
        <f>IF(AND('Seite 1'!$G$34&gt;1900,'Seite 1'!$G$34&lt;DATE(2016,12,1),B607&lt;&gt;"",D607&lt;&gt;""),130,IF(AND('Seite 1'!$G$34&gt;=DATE(2016,12,1),B607&lt;&gt;"",D607&lt;&gt;"",C607="",'Übersicht 1.'!F607&gt;=30),130,0))</f>
        <v>0</v>
      </c>
      <c r="F607" s="336"/>
    </row>
    <row r="608" spans="1:6" ht="15" x14ac:dyDescent="0.2">
      <c r="A608" s="335">
        <v>576</v>
      </c>
      <c r="B608" s="357" t="str">
        <f>IF('Übersicht 1.'!D608="","",'Übersicht 1.'!D608)</f>
        <v/>
      </c>
      <c r="C608" s="356"/>
      <c r="D608" s="358" t="str">
        <f>IF('Übersicht 1.'!E608="","",'Übersicht 1.'!E608)</f>
        <v/>
      </c>
      <c r="E608" s="366">
        <f>IF(AND('Seite 1'!$G$34&gt;1900,'Seite 1'!$G$34&lt;DATE(2016,12,1),B608&lt;&gt;"",D608&lt;&gt;""),130,IF(AND('Seite 1'!$G$34&gt;=DATE(2016,12,1),B608&lt;&gt;"",D608&lt;&gt;"",C608="",'Übersicht 1.'!F608&gt;=30),130,0))</f>
        <v>0</v>
      </c>
      <c r="F608" s="336"/>
    </row>
    <row r="609" spans="1:6" ht="15" x14ac:dyDescent="0.2">
      <c r="A609" s="335">
        <v>577</v>
      </c>
      <c r="B609" s="357" t="str">
        <f>IF('Übersicht 1.'!D609="","",'Übersicht 1.'!D609)</f>
        <v/>
      </c>
      <c r="C609" s="356"/>
      <c r="D609" s="358" t="str">
        <f>IF('Übersicht 1.'!E609="","",'Übersicht 1.'!E609)</f>
        <v/>
      </c>
      <c r="E609" s="366">
        <f>IF(AND('Seite 1'!$G$34&gt;1900,'Seite 1'!$G$34&lt;DATE(2016,12,1),B609&lt;&gt;"",D609&lt;&gt;""),130,IF(AND('Seite 1'!$G$34&gt;=DATE(2016,12,1),B609&lt;&gt;"",D609&lt;&gt;"",C609="",'Übersicht 1.'!F609&gt;=30),130,0))</f>
        <v>0</v>
      </c>
      <c r="F609" s="336"/>
    </row>
    <row r="610" spans="1:6" ht="15" x14ac:dyDescent="0.2">
      <c r="A610" s="335">
        <v>578</v>
      </c>
      <c r="B610" s="357" t="str">
        <f>IF('Übersicht 1.'!D610="","",'Übersicht 1.'!D610)</f>
        <v/>
      </c>
      <c r="C610" s="356"/>
      <c r="D610" s="358" t="str">
        <f>IF('Übersicht 1.'!E610="","",'Übersicht 1.'!E610)</f>
        <v/>
      </c>
      <c r="E610" s="366">
        <f>IF(AND('Seite 1'!$G$34&gt;1900,'Seite 1'!$G$34&lt;DATE(2016,12,1),B610&lt;&gt;"",D610&lt;&gt;""),130,IF(AND('Seite 1'!$G$34&gt;=DATE(2016,12,1),B610&lt;&gt;"",D610&lt;&gt;"",C610="",'Übersicht 1.'!F610&gt;=30),130,0))</f>
        <v>0</v>
      </c>
      <c r="F610" s="336"/>
    </row>
    <row r="611" spans="1:6" ht="15" x14ac:dyDescent="0.2">
      <c r="A611" s="335">
        <v>579</v>
      </c>
      <c r="B611" s="357" t="str">
        <f>IF('Übersicht 1.'!D611="","",'Übersicht 1.'!D611)</f>
        <v/>
      </c>
      <c r="C611" s="356"/>
      <c r="D611" s="358" t="str">
        <f>IF('Übersicht 1.'!E611="","",'Übersicht 1.'!E611)</f>
        <v/>
      </c>
      <c r="E611" s="366">
        <f>IF(AND('Seite 1'!$G$34&gt;1900,'Seite 1'!$G$34&lt;DATE(2016,12,1),B611&lt;&gt;"",D611&lt;&gt;""),130,IF(AND('Seite 1'!$G$34&gt;=DATE(2016,12,1),B611&lt;&gt;"",D611&lt;&gt;"",C611="",'Übersicht 1.'!F611&gt;=30),130,0))</f>
        <v>0</v>
      </c>
      <c r="F611" s="336"/>
    </row>
    <row r="612" spans="1:6" ht="15" x14ac:dyDescent="0.2">
      <c r="A612" s="335">
        <v>580</v>
      </c>
      <c r="B612" s="357" t="str">
        <f>IF('Übersicht 1.'!D612="","",'Übersicht 1.'!D612)</f>
        <v/>
      </c>
      <c r="C612" s="356"/>
      <c r="D612" s="358" t="str">
        <f>IF('Übersicht 1.'!E612="","",'Übersicht 1.'!E612)</f>
        <v/>
      </c>
      <c r="E612" s="366">
        <f>IF(AND('Seite 1'!$G$34&gt;1900,'Seite 1'!$G$34&lt;DATE(2016,12,1),B612&lt;&gt;"",D612&lt;&gt;""),130,IF(AND('Seite 1'!$G$34&gt;=DATE(2016,12,1),B612&lt;&gt;"",D612&lt;&gt;"",C612="",'Übersicht 1.'!F612&gt;=30),130,0))</f>
        <v>0</v>
      </c>
      <c r="F612" s="336"/>
    </row>
    <row r="613" spans="1:6" ht="15" x14ac:dyDescent="0.2">
      <c r="A613" s="335">
        <v>581</v>
      </c>
      <c r="B613" s="357" t="str">
        <f>IF('Übersicht 1.'!D613="","",'Übersicht 1.'!D613)</f>
        <v/>
      </c>
      <c r="C613" s="356"/>
      <c r="D613" s="358" t="str">
        <f>IF('Übersicht 1.'!E613="","",'Übersicht 1.'!E613)</f>
        <v/>
      </c>
      <c r="E613" s="366">
        <f>IF(AND('Seite 1'!$G$34&gt;1900,'Seite 1'!$G$34&lt;DATE(2016,12,1),B613&lt;&gt;"",D613&lt;&gt;""),130,IF(AND('Seite 1'!$G$34&gt;=DATE(2016,12,1),B613&lt;&gt;"",D613&lt;&gt;"",C613="",'Übersicht 1.'!F613&gt;=30),130,0))</f>
        <v>0</v>
      </c>
      <c r="F613" s="336"/>
    </row>
    <row r="614" spans="1:6" ht="15" x14ac:dyDescent="0.2">
      <c r="A614" s="335">
        <v>582</v>
      </c>
      <c r="B614" s="357" t="str">
        <f>IF('Übersicht 1.'!D614="","",'Übersicht 1.'!D614)</f>
        <v/>
      </c>
      <c r="C614" s="356"/>
      <c r="D614" s="358" t="str">
        <f>IF('Übersicht 1.'!E614="","",'Übersicht 1.'!E614)</f>
        <v/>
      </c>
      <c r="E614" s="366">
        <f>IF(AND('Seite 1'!$G$34&gt;1900,'Seite 1'!$G$34&lt;DATE(2016,12,1),B614&lt;&gt;"",D614&lt;&gt;""),130,IF(AND('Seite 1'!$G$34&gt;=DATE(2016,12,1),B614&lt;&gt;"",D614&lt;&gt;"",C614="",'Übersicht 1.'!F614&gt;=30),130,0))</f>
        <v>0</v>
      </c>
      <c r="F614" s="336"/>
    </row>
    <row r="615" spans="1:6" ht="15" x14ac:dyDescent="0.2">
      <c r="A615" s="335">
        <v>583</v>
      </c>
      <c r="B615" s="357" t="str">
        <f>IF('Übersicht 1.'!D615="","",'Übersicht 1.'!D615)</f>
        <v/>
      </c>
      <c r="C615" s="356"/>
      <c r="D615" s="358" t="str">
        <f>IF('Übersicht 1.'!E615="","",'Übersicht 1.'!E615)</f>
        <v/>
      </c>
      <c r="E615" s="366">
        <f>IF(AND('Seite 1'!$G$34&gt;1900,'Seite 1'!$G$34&lt;DATE(2016,12,1),B615&lt;&gt;"",D615&lt;&gt;""),130,IF(AND('Seite 1'!$G$34&gt;=DATE(2016,12,1),B615&lt;&gt;"",D615&lt;&gt;"",C615="",'Übersicht 1.'!F615&gt;=30),130,0))</f>
        <v>0</v>
      </c>
      <c r="F615" s="336"/>
    </row>
    <row r="616" spans="1:6" ht="15" x14ac:dyDescent="0.2">
      <c r="A616" s="335">
        <v>584</v>
      </c>
      <c r="B616" s="357" t="str">
        <f>IF('Übersicht 1.'!D616="","",'Übersicht 1.'!D616)</f>
        <v/>
      </c>
      <c r="C616" s="356"/>
      <c r="D616" s="358" t="str">
        <f>IF('Übersicht 1.'!E616="","",'Übersicht 1.'!E616)</f>
        <v/>
      </c>
      <c r="E616" s="366">
        <f>IF(AND('Seite 1'!$G$34&gt;1900,'Seite 1'!$G$34&lt;DATE(2016,12,1),B616&lt;&gt;"",D616&lt;&gt;""),130,IF(AND('Seite 1'!$G$34&gt;=DATE(2016,12,1),B616&lt;&gt;"",D616&lt;&gt;"",C616="",'Übersicht 1.'!F616&gt;=30),130,0))</f>
        <v>0</v>
      </c>
      <c r="F616" s="336"/>
    </row>
    <row r="617" spans="1:6" ht="15" x14ac:dyDescent="0.2">
      <c r="A617" s="335">
        <v>585</v>
      </c>
      <c r="B617" s="357" t="str">
        <f>IF('Übersicht 1.'!D617="","",'Übersicht 1.'!D617)</f>
        <v/>
      </c>
      <c r="C617" s="356"/>
      <c r="D617" s="358" t="str">
        <f>IF('Übersicht 1.'!E617="","",'Übersicht 1.'!E617)</f>
        <v/>
      </c>
      <c r="E617" s="366">
        <f>IF(AND('Seite 1'!$G$34&gt;1900,'Seite 1'!$G$34&lt;DATE(2016,12,1),B617&lt;&gt;"",D617&lt;&gt;""),130,IF(AND('Seite 1'!$G$34&gt;=DATE(2016,12,1),B617&lt;&gt;"",D617&lt;&gt;"",C617="",'Übersicht 1.'!F617&gt;=30),130,0))</f>
        <v>0</v>
      </c>
      <c r="F617" s="336"/>
    </row>
    <row r="618" spans="1:6" ht="15" x14ac:dyDescent="0.2">
      <c r="A618" s="335">
        <v>586</v>
      </c>
      <c r="B618" s="357" t="str">
        <f>IF('Übersicht 1.'!D618="","",'Übersicht 1.'!D618)</f>
        <v/>
      </c>
      <c r="C618" s="356"/>
      <c r="D618" s="358" t="str">
        <f>IF('Übersicht 1.'!E618="","",'Übersicht 1.'!E618)</f>
        <v/>
      </c>
      <c r="E618" s="366">
        <f>IF(AND('Seite 1'!$G$34&gt;1900,'Seite 1'!$G$34&lt;DATE(2016,12,1),B618&lt;&gt;"",D618&lt;&gt;""),130,IF(AND('Seite 1'!$G$34&gt;=DATE(2016,12,1),B618&lt;&gt;"",D618&lt;&gt;"",C618="",'Übersicht 1.'!F618&gt;=30),130,0))</f>
        <v>0</v>
      </c>
      <c r="F618" s="336"/>
    </row>
    <row r="619" spans="1:6" ht="15" x14ac:dyDescent="0.2">
      <c r="A619" s="335">
        <v>587</v>
      </c>
      <c r="B619" s="357" t="str">
        <f>IF('Übersicht 1.'!D619="","",'Übersicht 1.'!D619)</f>
        <v/>
      </c>
      <c r="C619" s="356"/>
      <c r="D619" s="358" t="str">
        <f>IF('Übersicht 1.'!E619="","",'Übersicht 1.'!E619)</f>
        <v/>
      </c>
      <c r="E619" s="366">
        <f>IF(AND('Seite 1'!$G$34&gt;1900,'Seite 1'!$G$34&lt;DATE(2016,12,1),B619&lt;&gt;"",D619&lt;&gt;""),130,IF(AND('Seite 1'!$G$34&gt;=DATE(2016,12,1),B619&lt;&gt;"",D619&lt;&gt;"",C619="",'Übersicht 1.'!F619&gt;=30),130,0))</f>
        <v>0</v>
      </c>
      <c r="F619" s="336"/>
    </row>
    <row r="620" spans="1:6" ht="15" x14ac:dyDescent="0.2">
      <c r="A620" s="335">
        <v>588</v>
      </c>
      <c r="B620" s="357" t="str">
        <f>IF('Übersicht 1.'!D620="","",'Übersicht 1.'!D620)</f>
        <v/>
      </c>
      <c r="C620" s="356"/>
      <c r="D620" s="358" t="str">
        <f>IF('Übersicht 1.'!E620="","",'Übersicht 1.'!E620)</f>
        <v/>
      </c>
      <c r="E620" s="366">
        <f>IF(AND('Seite 1'!$G$34&gt;1900,'Seite 1'!$G$34&lt;DATE(2016,12,1),B620&lt;&gt;"",D620&lt;&gt;""),130,IF(AND('Seite 1'!$G$34&gt;=DATE(2016,12,1),B620&lt;&gt;"",D620&lt;&gt;"",C620="",'Übersicht 1.'!F620&gt;=30),130,0))</f>
        <v>0</v>
      </c>
      <c r="F620" s="336"/>
    </row>
    <row r="621" spans="1:6" ht="15" x14ac:dyDescent="0.2">
      <c r="A621" s="335">
        <v>589</v>
      </c>
      <c r="B621" s="357" t="str">
        <f>IF('Übersicht 1.'!D621="","",'Übersicht 1.'!D621)</f>
        <v/>
      </c>
      <c r="C621" s="356"/>
      <c r="D621" s="358" t="str">
        <f>IF('Übersicht 1.'!E621="","",'Übersicht 1.'!E621)</f>
        <v/>
      </c>
      <c r="E621" s="366">
        <f>IF(AND('Seite 1'!$G$34&gt;1900,'Seite 1'!$G$34&lt;DATE(2016,12,1),B621&lt;&gt;"",D621&lt;&gt;""),130,IF(AND('Seite 1'!$G$34&gt;=DATE(2016,12,1),B621&lt;&gt;"",D621&lt;&gt;"",C621="",'Übersicht 1.'!F621&gt;=30),130,0))</f>
        <v>0</v>
      </c>
      <c r="F621" s="336"/>
    </row>
    <row r="622" spans="1:6" ht="15" x14ac:dyDescent="0.2">
      <c r="A622" s="335">
        <v>590</v>
      </c>
      <c r="B622" s="357" t="str">
        <f>IF('Übersicht 1.'!D622="","",'Übersicht 1.'!D622)</f>
        <v/>
      </c>
      <c r="C622" s="356"/>
      <c r="D622" s="358" t="str">
        <f>IF('Übersicht 1.'!E622="","",'Übersicht 1.'!E622)</f>
        <v/>
      </c>
      <c r="E622" s="366">
        <f>IF(AND('Seite 1'!$G$34&gt;1900,'Seite 1'!$G$34&lt;DATE(2016,12,1),B622&lt;&gt;"",D622&lt;&gt;""),130,IF(AND('Seite 1'!$G$34&gt;=DATE(2016,12,1),B622&lt;&gt;"",D622&lt;&gt;"",C622="",'Übersicht 1.'!F622&gt;=30),130,0))</f>
        <v>0</v>
      </c>
      <c r="F622" s="336"/>
    </row>
    <row r="623" spans="1:6" ht="15" x14ac:dyDescent="0.2">
      <c r="A623" s="335">
        <v>591</v>
      </c>
      <c r="B623" s="357" t="str">
        <f>IF('Übersicht 1.'!D623="","",'Übersicht 1.'!D623)</f>
        <v/>
      </c>
      <c r="C623" s="356"/>
      <c r="D623" s="358" t="str">
        <f>IF('Übersicht 1.'!E623="","",'Übersicht 1.'!E623)</f>
        <v/>
      </c>
      <c r="E623" s="366">
        <f>IF(AND('Seite 1'!$G$34&gt;1900,'Seite 1'!$G$34&lt;DATE(2016,12,1),B623&lt;&gt;"",D623&lt;&gt;""),130,IF(AND('Seite 1'!$G$34&gt;=DATE(2016,12,1),B623&lt;&gt;"",D623&lt;&gt;"",C623="",'Übersicht 1.'!F623&gt;=30),130,0))</f>
        <v>0</v>
      </c>
      <c r="F623" s="336"/>
    </row>
    <row r="624" spans="1:6" ht="15" x14ac:dyDescent="0.2">
      <c r="A624" s="335">
        <v>592</v>
      </c>
      <c r="B624" s="357" t="str">
        <f>IF('Übersicht 1.'!D624="","",'Übersicht 1.'!D624)</f>
        <v/>
      </c>
      <c r="C624" s="356"/>
      <c r="D624" s="358" t="str">
        <f>IF('Übersicht 1.'!E624="","",'Übersicht 1.'!E624)</f>
        <v/>
      </c>
      <c r="E624" s="366">
        <f>IF(AND('Seite 1'!$G$34&gt;1900,'Seite 1'!$G$34&lt;DATE(2016,12,1),B624&lt;&gt;"",D624&lt;&gt;""),130,IF(AND('Seite 1'!$G$34&gt;=DATE(2016,12,1),B624&lt;&gt;"",D624&lt;&gt;"",C624="",'Übersicht 1.'!F624&gt;=30),130,0))</f>
        <v>0</v>
      </c>
      <c r="F624" s="336"/>
    </row>
    <row r="625" spans="1:6" ht="15" x14ac:dyDescent="0.2">
      <c r="A625" s="335">
        <v>593</v>
      </c>
      <c r="B625" s="357" t="str">
        <f>IF('Übersicht 1.'!D625="","",'Übersicht 1.'!D625)</f>
        <v/>
      </c>
      <c r="C625" s="356"/>
      <c r="D625" s="358" t="str">
        <f>IF('Übersicht 1.'!E625="","",'Übersicht 1.'!E625)</f>
        <v/>
      </c>
      <c r="E625" s="366">
        <f>IF(AND('Seite 1'!$G$34&gt;1900,'Seite 1'!$G$34&lt;DATE(2016,12,1),B625&lt;&gt;"",D625&lt;&gt;""),130,IF(AND('Seite 1'!$G$34&gt;=DATE(2016,12,1),B625&lt;&gt;"",D625&lt;&gt;"",C625="",'Übersicht 1.'!F625&gt;=30),130,0))</f>
        <v>0</v>
      </c>
      <c r="F625" s="336"/>
    </row>
    <row r="626" spans="1:6" ht="15" x14ac:dyDescent="0.2">
      <c r="A626" s="335">
        <v>594</v>
      </c>
      <c r="B626" s="357" t="str">
        <f>IF('Übersicht 1.'!D626="","",'Übersicht 1.'!D626)</f>
        <v/>
      </c>
      <c r="C626" s="356"/>
      <c r="D626" s="358" t="str">
        <f>IF('Übersicht 1.'!E626="","",'Übersicht 1.'!E626)</f>
        <v/>
      </c>
      <c r="E626" s="366">
        <f>IF(AND('Seite 1'!$G$34&gt;1900,'Seite 1'!$G$34&lt;DATE(2016,12,1),B626&lt;&gt;"",D626&lt;&gt;""),130,IF(AND('Seite 1'!$G$34&gt;=DATE(2016,12,1),B626&lt;&gt;"",D626&lt;&gt;"",C626="",'Übersicht 1.'!F626&gt;=30),130,0))</f>
        <v>0</v>
      </c>
      <c r="F626" s="336"/>
    </row>
    <row r="627" spans="1:6" ht="15" x14ac:dyDescent="0.2">
      <c r="A627" s="335">
        <v>595</v>
      </c>
      <c r="B627" s="357" t="str">
        <f>IF('Übersicht 1.'!D627="","",'Übersicht 1.'!D627)</f>
        <v/>
      </c>
      <c r="C627" s="356"/>
      <c r="D627" s="358" t="str">
        <f>IF('Übersicht 1.'!E627="","",'Übersicht 1.'!E627)</f>
        <v/>
      </c>
      <c r="E627" s="366">
        <f>IF(AND('Seite 1'!$G$34&gt;1900,'Seite 1'!$G$34&lt;DATE(2016,12,1),B627&lt;&gt;"",D627&lt;&gt;""),130,IF(AND('Seite 1'!$G$34&gt;=DATE(2016,12,1),B627&lt;&gt;"",D627&lt;&gt;"",C627="",'Übersicht 1.'!F627&gt;=30),130,0))</f>
        <v>0</v>
      </c>
      <c r="F627" s="336"/>
    </row>
    <row r="628" spans="1:6" ht="15" x14ac:dyDescent="0.2">
      <c r="A628" s="335">
        <v>596</v>
      </c>
      <c r="B628" s="357" t="str">
        <f>IF('Übersicht 1.'!D628="","",'Übersicht 1.'!D628)</f>
        <v/>
      </c>
      <c r="C628" s="356"/>
      <c r="D628" s="358" t="str">
        <f>IF('Übersicht 1.'!E628="","",'Übersicht 1.'!E628)</f>
        <v/>
      </c>
      <c r="E628" s="366">
        <f>IF(AND('Seite 1'!$G$34&gt;1900,'Seite 1'!$G$34&lt;DATE(2016,12,1),B628&lt;&gt;"",D628&lt;&gt;""),130,IF(AND('Seite 1'!$G$34&gt;=DATE(2016,12,1),B628&lt;&gt;"",D628&lt;&gt;"",C628="",'Übersicht 1.'!F628&gt;=30),130,0))</f>
        <v>0</v>
      </c>
      <c r="F628" s="336"/>
    </row>
    <row r="629" spans="1:6" ht="15" x14ac:dyDescent="0.2">
      <c r="A629" s="335">
        <v>597</v>
      </c>
      <c r="B629" s="357" t="str">
        <f>IF('Übersicht 1.'!D629="","",'Übersicht 1.'!D629)</f>
        <v/>
      </c>
      <c r="C629" s="356"/>
      <c r="D629" s="358" t="str">
        <f>IF('Übersicht 1.'!E629="","",'Übersicht 1.'!E629)</f>
        <v/>
      </c>
      <c r="E629" s="366">
        <f>IF(AND('Seite 1'!$G$34&gt;1900,'Seite 1'!$G$34&lt;DATE(2016,12,1),B629&lt;&gt;"",D629&lt;&gt;""),130,IF(AND('Seite 1'!$G$34&gt;=DATE(2016,12,1),B629&lt;&gt;"",D629&lt;&gt;"",C629="",'Übersicht 1.'!F629&gt;=30),130,0))</f>
        <v>0</v>
      </c>
      <c r="F629" s="336"/>
    </row>
    <row r="630" spans="1:6" ht="15" x14ac:dyDescent="0.2">
      <c r="A630" s="335">
        <v>598</v>
      </c>
      <c r="B630" s="357" t="str">
        <f>IF('Übersicht 1.'!D630="","",'Übersicht 1.'!D630)</f>
        <v/>
      </c>
      <c r="C630" s="356"/>
      <c r="D630" s="358" t="str">
        <f>IF('Übersicht 1.'!E630="","",'Übersicht 1.'!E630)</f>
        <v/>
      </c>
      <c r="E630" s="366">
        <f>IF(AND('Seite 1'!$G$34&gt;1900,'Seite 1'!$G$34&lt;DATE(2016,12,1),B630&lt;&gt;"",D630&lt;&gt;""),130,IF(AND('Seite 1'!$G$34&gt;=DATE(2016,12,1),B630&lt;&gt;"",D630&lt;&gt;"",C630="",'Übersicht 1.'!F630&gt;=30),130,0))</f>
        <v>0</v>
      </c>
      <c r="F630" s="336"/>
    </row>
    <row r="631" spans="1:6" ht="15" x14ac:dyDescent="0.2">
      <c r="A631" s="335">
        <v>599</v>
      </c>
      <c r="B631" s="357" t="str">
        <f>IF('Übersicht 1.'!D631="","",'Übersicht 1.'!D631)</f>
        <v/>
      </c>
      <c r="C631" s="356"/>
      <c r="D631" s="358" t="str">
        <f>IF('Übersicht 1.'!E631="","",'Übersicht 1.'!E631)</f>
        <v/>
      </c>
      <c r="E631" s="366">
        <f>IF(AND('Seite 1'!$G$34&gt;1900,'Seite 1'!$G$34&lt;DATE(2016,12,1),B631&lt;&gt;"",D631&lt;&gt;""),130,IF(AND('Seite 1'!$G$34&gt;=DATE(2016,12,1),B631&lt;&gt;"",D631&lt;&gt;"",C631="",'Übersicht 1.'!F631&gt;=30),130,0))</f>
        <v>0</v>
      </c>
      <c r="F631" s="336"/>
    </row>
    <row r="632" spans="1:6" ht="15" x14ac:dyDescent="0.2">
      <c r="A632" s="335">
        <v>600</v>
      </c>
      <c r="B632" s="357" t="str">
        <f>IF('Übersicht 1.'!D632="","",'Übersicht 1.'!D632)</f>
        <v/>
      </c>
      <c r="C632" s="356"/>
      <c r="D632" s="358" t="str">
        <f>IF('Übersicht 1.'!E632="","",'Übersicht 1.'!E632)</f>
        <v/>
      </c>
      <c r="E632" s="366">
        <f>IF(AND('Seite 1'!$G$34&gt;1900,'Seite 1'!$G$34&lt;DATE(2016,12,1),B632&lt;&gt;"",D632&lt;&gt;""),130,IF(AND('Seite 1'!$G$34&gt;=DATE(2016,12,1),B632&lt;&gt;"",D632&lt;&gt;"",C632="",'Übersicht 1.'!F632&gt;=30),130,0))</f>
        <v>0</v>
      </c>
      <c r="F632" s="336"/>
    </row>
    <row r="633" spans="1:6" ht="15" x14ac:dyDescent="0.2">
      <c r="A633" s="335">
        <v>601</v>
      </c>
      <c r="B633" s="357" t="str">
        <f>IF('Übersicht 1.'!D633="","",'Übersicht 1.'!D633)</f>
        <v/>
      </c>
      <c r="C633" s="356"/>
      <c r="D633" s="358" t="str">
        <f>IF('Übersicht 1.'!E633="","",'Übersicht 1.'!E633)</f>
        <v/>
      </c>
      <c r="E633" s="366">
        <f>IF(AND('Seite 1'!$G$34&gt;1900,'Seite 1'!$G$34&lt;DATE(2016,12,1),B633&lt;&gt;"",D633&lt;&gt;""),130,IF(AND('Seite 1'!$G$34&gt;=DATE(2016,12,1),B633&lt;&gt;"",D633&lt;&gt;"",C633="",'Übersicht 1.'!F633&gt;=30),130,0))</f>
        <v>0</v>
      </c>
      <c r="F633" s="336"/>
    </row>
    <row r="634" spans="1:6" ht="15" x14ac:dyDescent="0.2">
      <c r="A634" s="335">
        <v>602</v>
      </c>
      <c r="B634" s="357" t="str">
        <f>IF('Übersicht 1.'!D634="","",'Übersicht 1.'!D634)</f>
        <v/>
      </c>
      <c r="C634" s="356"/>
      <c r="D634" s="358" t="str">
        <f>IF('Übersicht 1.'!E634="","",'Übersicht 1.'!E634)</f>
        <v/>
      </c>
      <c r="E634" s="366">
        <f>IF(AND('Seite 1'!$G$34&gt;1900,'Seite 1'!$G$34&lt;DATE(2016,12,1),B634&lt;&gt;"",D634&lt;&gt;""),130,IF(AND('Seite 1'!$G$34&gt;=DATE(2016,12,1),B634&lt;&gt;"",D634&lt;&gt;"",C634="",'Übersicht 1.'!F634&gt;=30),130,0))</f>
        <v>0</v>
      </c>
      <c r="F634" s="336"/>
    </row>
    <row r="635" spans="1:6" ht="15" x14ac:dyDescent="0.2">
      <c r="A635" s="335">
        <v>603</v>
      </c>
      <c r="B635" s="357" t="str">
        <f>IF('Übersicht 1.'!D635="","",'Übersicht 1.'!D635)</f>
        <v/>
      </c>
      <c r="C635" s="356"/>
      <c r="D635" s="358" t="str">
        <f>IF('Übersicht 1.'!E635="","",'Übersicht 1.'!E635)</f>
        <v/>
      </c>
      <c r="E635" s="366">
        <f>IF(AND('Seite 1'!$G$34&gt;1900,'Seite 1'!$G$34&lt;DATE(2016,12,1),B635&lt;&gt;"",D635&lt;&gt;""),130,IF(AND('Seite 1'!$G$34&gt;=DATE(2016,12,1),B635&lt;&gt;"",D635&lt;&gt;"",C635="",'Übersicht 1.'!F635&gt;=30),130,0))</f>
        <v>0</v>
      </c>
      <c r="F635" s="336"/>
    </row>
    <row r="636" spans="1:6" ht="15" x14ac:dyDescent="0.2">
      <c r="A636" s="335">
        <v>604</v>
      </c>
      <c r="B636" s="357" t="str">
        <f>IF('Übersicht 1.'!D636="","",'Übersicht 1.'!D636)</f>
        <v/>
      </c>
      <c r="C636" s="356"/>
      <c r="D636" s="358" t="str">
        <f>IF('Übersicht 1.'!E636="","",'Übersicht 1.'!E636)</f>
        <v/>
      </c>
      <c r="E636" s="366">
        <f>IF(AND('Seite 1'!$G$34&gt;1900,'Seite 1'!$G$34&lt;DATE(2016,12,1),B636&lt;&gt;"",D636&lt;&gt;""),130,IF(AND('Seite 1'!$G$34&gt;=DATE(2016,12,1),B636&lt;&gt;"",D636&lt;&gt;"",C636="",'Übersicht 1.'!F636&gt;=30),130,0))</f>
        <v>0</v>
      </c>
      <c r="F636" s="336"/>
    </row>
    <row r="637" spans="1:6" ht="15" x14ac:dyDescent="0.2">
      <c r="A637" s="335">
        <v>605</v>
      </c>
      <c r="B637" s="357" t="str">
        <f>IF('Übersicht 1.'!D637="","",'Übersicht 1.'!D637)</f>
        <v/>
      </c>
      <c r="C637" s="356"/>
      <c r="D637" s="358" t="str">
        <f>IF('Übersicht 1.'!E637="","",'Übersicht 1.'!E637)</f>
        <v/>
      </c>
      <c r="E637" s="366">
        <f>IF(AND('Seite 1'!$G$34&gt;1900,'Seite 1'!$G$34&lt;DATE(2016,12,1),B637&lt;&gt;"",D637&lt;&gt;""),130,IF(AND('Seite 1'!$G$34&gt;=DATE(2016,12,1),B637&lt;&gt;"",D637&lt;&gt;"",C637="",'Übersicht 1.'!F637&gt;=30),130,0))</f>
        <v>0</v>
      </c>
      <c r="F637" s="336"/>
    </row>
    <row r="638" spans="1:6" ht="15" x14ac:dyDescent="0.2">
      <c r="A638" s="335">
        <v>606</v>
      </c>
      <c r="B638" s="357" t="str">
        <f>IF('Übersicht 1.'!D638="","",'Übersicht 1.'!D638)</f>
        <v/>
      </c>
      <c r="C638" s="356"/>
      <c r="D638" s="358" t="str">
        <f>IF('Übersicht 1.'!E638="","",'Übersicht 1.'!E638)</f>
        <v/>
      </c>
      <c r="E638" s="366">
        <f>IF(AND('Seite 1'!$G$34&gt;1900,'Seite 1'!$G$34&lt;DATE(2016,12,1),B638&lt;&gt;"",D638&lt;&gt;""),130,IF(AND('Seite 1'!$G$34&gt;=DATE(2016,12,1),B638&lt;&gt;"",D638&lt;&gt;"",C638="",'Übersicht 1.'!F638&gt;=30),130,0))</f>
        <v>0</v>
      </c>
      <c r="F638" s="336"/>
    </row>
    <row r="639" spans="1:6" ht="15" x14ac:dyDescent="0.2">
      <c r="A639" s="335">
        <v>607</v>
      </c>
      <c r="B639" s="357" t="str">
        <f>IF('Übersicht 1.'!D639="","",'Übersicht 1.'!D639)</f>
        <v/>
      </c>
      <c r="C639" s="356"/>
      <c r="D639" s="358" t="str">
        <f>IF('Übersicht 1.'!E639="","",'Übersicht 1.'!E639)</f>
        <v/>
      </c>
      <c r="E639" s="366">
        <f>IF(AND('Seite 1'!$G$34&gt;1900,'Seite 1'!$G$34&lt;DATE(2016,12,1),B639&lt;&gt;"",D639&lt;&gt;""),130,IF(AND('Seite 1'!$G$34&gt;=DATE(2016,12,1),B639&lt;&gt;"",D639&lt;&gt;"",C639="",'Übersicht 1.'!F639&gt;=30),130,0))</f>
        <v>0</v>
      </c>
      <c r="F639" s="336"/>
    </row>
    <row r="640" spans="1:6" ht="15" x14ac:dyDescent="0.2">
      <c r="A640" s="335">
        <v>608</v>
      </c>
      <c r="B640" s="357" t="str">
        <f>IF('Übersicht 1.'!D640="","",'Übersicht 1.'!D640)</f>
        <v/>
      </c>
      <c r="C640" s="356"/>
      <c r="D640" s="358" t="str">
        <f>IF('Übersicht 1.'!E640="","",'Übersicht 1.'!E640)</f>
        <v/>
      </c>
      <c r="E640" s="366">
        <f>IF(AND('Seite 1'!$G$34&gt;1900,'Seite 1'!$G$34&lt;DATE(2016,12,1),B640&lt;&gt;"",D640&lt;&gt;""),130,IF(AND('Seite 1'!$G$34&gt;=DATE(2016,12,1),B640&lt;&gt;"",D640&lt;&gt;"",C640="",'Übersicht 1.'!F640&gt;=30),130,0))</f>
        <v>0</v>
      </c>
      <c r="F640" s="336"/>
    </row>
    <row r="641" spans="1:6" ht="15" x14ac:dyDescent="0.2">
      <c r="A641" s="335">
        <v>609</v>
      </c>
      <c r="B641" s="357" t="str">
        <f>IF('Übersicht 1.'!D641="","",'Übersicht 1.'!D641)</f>
        <v/>
      </c>
      <c r="C641" s="356"/>
      <c r="D641" s="358" t="str">
        <f>IF('Übersicht 1.'!E641="","",'Übersicht 1.'!E641)</f>
        <v/>
      </c>
      <c r="E641" s="366">
        <f>IF(AND('Seite 1'!$G$34&gt;1900,'Seite 1'!$G$34&lt;DATE(2016,12,1),B641&lt;&gt;"",D641&lt;&gt;""),130,IF(AND('Seite 1'!$G$34&gt;=DATE(2016,12,1),B641&lt;&gt;"",D641&lt;&gt;"",C641="",'Übersicht 1.'!F641&gt;=30),130,0))</f>
        <v>0</v>
      </c>
      <c r="F641" s="336"/>
    </row>
    <row r="642" spans="1:6" ht="15" x14ac:dyDescent="0.2">
      <c r="A642" s="335">
        <v>610</v>
      </c>
      <c r="B642" s="357" t="str">
        <f>IF('Übersicht 1.'!D642="","",'Übersicht 1.'!D642)</f>
        <v/>
      </c>
      <c r="C642" s="356"/>
      <c r="D642" s="358" t="str">
        <f>IF('Übersicht 1.'!E642="","",'Übersicht 1.'!E642)</f>
        <v/>
      </c>
      <c r="E642" s="366">
        <f>IF(AND('Seite 1'!$G$34&gt;1900,'Seite 1'!$G$34&lt;DATE(2016,12,1),B642&lt;&gt;"",D642&lt;&gt;""),130,IF(AND('Seite 1'!$G$34&gt;=DATE(2016,12,1),B642&lt;&gt;"",D642&lt;&gt;"",C642="",'Übersicht 1.'!F642&gt;=30),130,0))</f>
        <v>0</v>
      </c>
      <c r="F642" s="336"/>
    </row>
    <row r="643" spans="1:6" ht="15" x14ac:dyDescent="0.2">
      <c r="A643" s="335">
        <v>611</v>
      </c>
      <c r="B643" s="357" t="str">
        <f>IF('Übersicht 1.'!D643="","",'Übersicht 1.'!D643)</f>
        <v/>
      </c>
      <c r="C643" s="356"/>
      <c r="D643" s="358" t="str">
        <f>IF('Übersicht 1.'!E643="","",'Übersicht 1.'!E643)</f>
        <v/>
      </c>
      <c r="E643" s="366">
        <f>IF(AND('Seite 1'!$G$34&gt;1900,'Seite 1'!$G$34&lt;DATE(2016,12,1),B643&lt;&gt;"",D643&lt;&gt;""),130,IF(AND('Seite 1'!$G$34&gt;=DATE(2016,12,1),B643&lt;&gt;"",D643&lt;&gt;"",C643="",'Übersicht 1.'!F643&gt;=30),130,0))</f>
        <v>0</v>
      </c>
      <c r="F643" s="336"/>
    </row>
    <row r="644" spans="1:6" ht="15" x14ac:dyDescent="0.2">
      <c r="A644" s="335">
        <v>612</v>
      </c>
      <c r="B644" s="357" t="str">
        <f>IF('Übersicht 1.'!D644="","",'Übersicht 1.'!D644)</f>
        <v/>
      </c>
      <c r="C644" s="356"/>
      <c r="D644" s="358" t="str">
        <f>IF('Übersicht 1.'!E644="","",'Übersicht 1.'!E644)</f>
        <v/>
      </c>
      <c r="E644" s="366">
        <f>IF(AND('Seite 1'!$G$34&gt;1900,'Seite 1'!$G$34&lt;DATE(2016,12,1),B644&lt;&gt;"",D644&lt;&gt;""),130,IF(AND('Seite 1'!$G$34&gt;=DATE(2016,12,1),B644&lt;&gt;"",D644&lt;&gt;"",C644="",'Übersicht 1.'!F644&gt;=30),130,0))</f>
        <v>0</v>
      </c>
      <c r="F644" s="336"/>
    </row>
    <row r="645" spans="1:6" ht="15" x14ac:dyDescent="0.2">
      <c r="A645" s="335">
        <v>613</v>
      </c>
      <c r="B645" s="357" t="str">
        <f>IF('Übersicht 1.'!D645="","",'Übersicht 1.'!D645)</f>
        <v/>
      </c>
      <c r="C645" s="356"/>
      <c r="D645" s="358" t="str">
        <f>IF('Übersicht 1.'!E645="","",'Übersicht 1.'!E645)</f>
        <v/>
      </c>
      <c r="E645" s="366">
        <f>IF(AND('Seite 1'!$G$34&gt;1900,'Seite 1'!$G$34&lt;DATE(2016,12,1),B645&lt;&gt;"",D645&lt;&gt;""),130,IF(AND('Seite 1'!$G$34&gt;=DATE(2016,12,1),B645&lt;&gt;"",D645&lt;&gt;"",C645="",'Übersicht 1.'!F645&gt;=30),130,0))</f>
        <v>0</v>
      </c>
      <c r="F645" s="336"/>
    </row>
    <row r="646" spans="1:6" ht="15" x14ac:dyDescent="0.2">
      <c r="A646" s="335">
        <v>614</v>
      </c>
      <c r="B646" s="357" t="str">
        <f>IF('Übersicht 1.'!D646="","",'Übersicht 1.'!D646)</f>
        <v/>
      </c>
      <c r="C646" s="356"/>
      <c r="D646" s="358" t="str">
        <f>IF('Übersicht 1.'!E646="","",'Übersicht 1.'!E646)</f>
        <v/>
      </c>
      <c r="E646" s="366">
        <f>IF(AND('Seite 1'!$G$34&gt;1900,'Seite 1'!$G$34&lt;DATE(2016,12,1),B646&lt;&gt;"",D646&lt;&gt;""),130,IF(AND('Seite 1'!$G$34&gt;=DATE(2016,12,1),B646&lt;&gt;"",D646&lt;&gt;"",C646="",'Übersicht 1.'!F646&gt;=30),130,0))</f>
        <v>0</v>
      </c>
      <c r="F646" s="336"/>
    </row>
    <row r="647" spans="1:6" ht="15" x14ac:dyDescent="0.2">
      <c r="A647" s="335">
        <v>615</v>
      </c>
      <c r="B647" s="357" t="str">
        <f>IF('Übersicht 1.'!D647="","",'Übersicht 1.'!D647)</f>
        <v/>
      </c>
      <c r="C647" s="356"/>
      <c r="D647" s="358" t="str">
        <f>IF('Übersicht 1.'!E647="","",'Übersicht 1.'!E647)</f>
        <v/>
      </c>
      <c r="E647" s="366">
        <f>IF(AND('Seite 1'!$G$34&gt;1900,'Seite 1'!$G$34&lt;DATE(2016,12,1),B647&lt;&gt;"",D647&lt;&gt;""),130,IF(AND('Seite 1'!$G$34&gt;=DATE(2016,12,1),B647&lt;&gt;"",D647&lt;&gt;"",C647="",'Übersicht 1.'!F647&gt;=30),130,0))</f>
        <v>0</v>
      </c>
      <c r="F647" s="336"/>
    </row>
    <row r="648" spans="1:6" ht="15" x14ac:dyDescent="0.2">
      <c r="A648" s="335">
        <v>616</v>
      </c>
      <c r="B648" s="357" t="str">
        <f>IF('Übersicht 1.'!D648="","",'Übersicht 1.'!D648)</f>
        <v/>
      </c>
      <c r="C648" s="356"/>
      <c r="D648" s="358" t="str">
        <f>IF('Übersicht 1.'!E648="","",'Übersicht 1.'!E648)</f>
        <v/>
      </c>
      <c r="E648" s="366">
        <f>IF(AND('Seite 1'!$G$34&gt;1900,'Seite 1'!$G$34&lt;DATE(2016,12,1),B648&lt;&gt;"",D648&lt;&gt;""),130,IF(AND('Seite 1'!$G$34&gt;=DATE(2016,12,1),B648&lt;&gt;"",D648&lt;&gt;"",C648="",'Übersicht 1.'!F648&gt;=30),130,0))</f>
        <v>0</v>
      </c>
      <c r="F648" s="336"/>
    </row>
    <row r="649" spans="1:6" ht="15" x14ac:dyDescent="0.2">
      <c r="A649" s="335">
        <v>617</v>
      </c>
      <c r="B649" s="357" t="str">
        <f>IF('Übersicht 1.'!D649="","",'Übersicht 1.'!D649)</f>
        <v/>
      </c>
      <c r="C649" s="356"/>
      <c r="D649" s="358" t="str">
        <f>IF('Übersicht 1.'!E649="","",'Übersicht 1.'!E649)</f>
        <v/>
      </c>
      <c r="E649" s="366">
        <f>IF(AND('Seite 1'!$G$34&gt;1900,'Seite 1'!$G$34&lt;DATE(2016,12,1),B649&lt;&gt;"",D649&lt;&gt;""),130,IF(AND('Seite 1'!$G$34&gt;=DATE(2016,12,1),B649&lt;&gt;"",D649&lt;&gt;"",C649="",'Übersicht 1.'!F649&gt;=30),130,0))</f>
        <v>0</v>
      </c>
      <c r="F649" s="336"/>
    </row>
    <row r="650" spans="1:6" ht="15" x14ac:dyDescent="0.2">
      <c r="A650" s="335">
        <v>618</v>
      </c>
      <c r="B650" s="357" t="str">
        <f>IF('Übersicht 1.'!D650="","",'Übersicht 1.'!D650)</f>
        <v/>
      </c>
      <c r="C650" s="356"/>
      <c r="D650" s="358" t="str">
        <f>IF('Übersicht 1.'!E650="","",'Übersicht 1.'!E650)</f>
        <v/>
      </c>
      <c r="E650" s="366">
        <f>IF(AND('Seite 1'!$G$34&gt;1900,'Seite 1'!$G$34&lt;DATE(2016,12,1),B650&lt;&gt;"",D650&lt;&gt;""),130,IF(AND('Seite 1'!$G$34&gt;=DATE(2016,12,1),B650&lt;&gt;"",D650&lt;&gt;"",C650="",'Übersicht 1.'!F650&gt;=30),130,0))</f>
        <v>0</v>
      </c>
      <c r="F650" s="336"/>
    </row>
    <row r="651" spans="1:6" ht="15" x14ac:dyDescent="0.2">
      <c r="A651" s="335">
        <v>619</v>
      </c>
      <c r="B651" s="357" t="str">
        <f>IF('Übersicht 1.'!D651="","",'Übersicht 1.'!D651)</f>
        <v/>
      </c>
      <c r="C651" s="356"/>
      <c r="D651" s="358" t="str">
        <f>IF('Übersicht 1.'!E651="","",'Übersicht 1.'!E651)</f>
        <v/>
      </c>
      <c r="E651" s="366">
        <f>IF(AND('Seite 1'!$G$34&gt;1900,'Seite 1'!$G$34&lt;DATE(2016,12,1),B651&lt;&gt;"",D651&lt;&gt;""),130,IF(AND('Seite 1'!$G$34&gt;=DATE(2016,12,1),B651&lt;&gt;"",D651&lt;&gt;"",C651="",'Übersicht 1.'!F651&gt;=30),130,0))</f>
        <v>0</v>
      </c>
      <c r="F651" s="336"/>
    </row>
    <row r="652" spans="1:6" ht="15" x14ac:dyDescent="0.2">
      <c r="A652" s="335">
        <v>620</v>
      </c>
      <c r="B652" s="357" t="str">
        <f>IF('Übersicht 1.'!D652="","",'Übersicht 1.'!D652)</f>
        <v/>
      </c>
      <c r="C652" s="356"/>
      <c r="D652" s="358" t="str">
        <f>IF('Übersicht 1.'!E652="","",'Übersicht 1.'!E652)</f>
        <v/>
      </c>
      <c r="E652" s="366">
        <f>IF(AND('Seite 1'!$G$34&gt;1900,'Seite 1'!$G$34&lt;DATE(2016,12,1),B652&lt;&gt;"",D652&lt;&gt;""),130,IF(AND('Seite 1'!$G$34&gt;=DATE(2016,12,1),B652&lt;&gt;"",D652&lt;&gt;"",C652="",'Übersicht 1.'!F652&gt;=30),130,0))</f>
        <v>0</v>
      </c>
      <c r="F652" s="336"/>
    </row>
    <row r="653" spans="1:6" ht="15" x14ac:dyDescent="0.2">
      <c r="A653" s="335">
        <v>621</v>
      </c>
      <c r="B653" s="357" t="str">
        <f>IF('Übersicht 1.'!D653="","",'Übersicht 1.'!D653)</f>
        <v/>
      </c>
      <c r="C653" s="356"/>
      <c r="D653" s="358" t="str">
        <f>IF('Übersicht 1.'!E653="","",'Übersicht 1.'!E653)</f>
        <v/>
      </c>
      <c r="E653" s="366">
        <f>IF(AND('Seite 1'!$G$34&gt;1900,'Seite 1'!$G$34&lt;DATE(2016,12,1),B653&lt;&gt;"",D653&lt;&gt;""),130,IF(AND('Seite 1'!$G$34&gt;=DATE(2016,12,1),B653&lt;&gt;"",D653&lt;&gt;"",C653="",'Übersicht 1.'!F653&gt;=30),130,0))</f>
        <v>0</v>
      </c>
      <c r="F653" s="336"/>
    </row>
    <row r="654" spans="1:6" ht="15" x14ac:dyDescent="0.2">
      <c r="A654" s="335">
        <v>622</v>
      </c>
      <c r="B654" s="357" t="str">
        <f>IF('Übersicht 1.'!D654="","",'Übersicht 1.'!D654)</f>
        <v/>
      </c>
      <c r="C654" s="356"/>
      <c r="D654" s="358" t="str">
        <f>IF('Übersicht 1.'!E654="","",'Übersicht 1.'!E654)</f>
        <v/>
      </c>
      <c r="E654" s="366">
        <f>IF(AND('Seite 1'!$G$34&gt;1900,'Seite 1'!$G$34&lt;DATE(2016,12,1),B654&lt;&gt;"",D654&lt;&gt;""),130,IF(AND('Seite 1'!$G$34&gt;=DATE(2016,12,1),B654&lt;&gt;"",D654&lt;&gt;"",C654="",'Übersicht 1.'!F654&gt;=30),130,0))</f>
        <v>0</v>
      </c>
      <c r="F654" s="336"/>
    </row>
    <row r="655" spans="1:6" ht="15" x14ac:dyDescent="0.2">
      <c r="A655" s="335">
        <v>623</v>
      </c>
      <c r="B655" s="357" t="str">
        <f>IF('Übersicht 1.'!D655="","",'Übersicht 1.'!D655)</f>
        <v/>
      </c>
      <c r="C655" s="356"/>
      <c r="D655" s="358" t="str">
        <f>IF('Übersicht 1.'!E655="","",'Übersicht 1.'!E655)</f>
        <v/>
      </c>
      <c r="E655" s="366">
        <f>IF(AND('Seite 1'!$G$34&gt;1900,'Seite 1'!$G$34&lt;DATE(2016,12,1),B655&lt;&gt;"",D655&lt;&gt;""),130,IF(AND('Seite 1'!$G$34&gt;=DATE(2016,12,1),B655&lt;&gt;"",D655&lt;&gt;"",C655="",'Übersicht 1.'!F655&gt;=30),130,0))</f>
        <v>0</v>
      </c>
      <c r="F655" s="336"/>
    </row>
    <row r="656" spans="1:6" ht="15" x14ac:dyDescent="0.2">
      <c r="A656" s="335">
        <v>624</v>
      </c>
      <c r="B656" s="357" t="str">
        <f>IF('Übersicht 1.'!D656="","",'Übersicht 1.'!D656)</f>
        <v/>
      </c>
      <c r="C656" s="356"/>
      <c r="D656" s="358" t="str">
        <f>IF('Übersicht 1.'!E656="","",'Übersicht 1.'!E656)</f>
        <v/>
      </c>
      <c r="E656" s="366">
        <f>IF(AND('Seite 1'!$G$34&gt;1900,'Seite 1'!$G$34&lt;DATE(2016,12,1),B656&lt;&gt;"",D656&lt;&gt;""),130,IF(AND('Seite 1'!$G$34&gt;=DATE(2016,12,1),B656&lt;&gt;"",D656&lt;&gt;"",C656="",'Übersicht 1.'!F656&gt;=30),130,0))</f>
        <v>0</v>
      </c>
      <c r="F656" s="336"/>
    </row>
    <row r="657" spans="1:6" ht="15" x14ac:dyDescent="0.2">
      <c r="A657" s="335">
        <v>625</v>
      </c>
      <c r="B657" s="357" t="str">
        <f>IF('Übersicht 1.'!D657="","",'Übersicht 1.'!D657)</f>
        <v/>
      </c>
      <c r="C657" s="356"/>
      <c r="D657" s="358" t="str">
        <f>IF('Übersicht 1.'!E657="","",'Übersicht 1.'!E657)</f>
        <v/>
      </c>
      <c r="E657" s="366">
        <f>IF(AND('Seite 1'!$G$34&gt;1900,'Seite 1'!$G$34&lt;DATE(2016,12,1),B657&lt;&gt;"",D657&lt;&gt;""),130,IF(AND('Seite 1'!$G$34&gt;=DATE(2016,12,1),B657&lt;&gt;"",D657&lt;&gt;"",C657="",'Übersicht 1.'!F657&gt;=30),130,0))</f>
        <v>0</v>
      </c>
      <c r="F657" s="336"/>
    </row>
    <row r="658" spans="1:6" ht="15" x14ac:dyDescent="0.2">
      <c r="A658" s="335">
        <v>626</v>
      </c>
      <c r="B658" s="357" t="str">
        <f>IF('Übersicht 1.'!D658="","",'Übersicht 1.'!D658)</f>
        <v/>
      </c>
      <c r="C658" s="356"/>
      <c r="D658" s="358" t="str">
        <f>IF('Übersicht 1.'!E658="","",'Übersicht 1.'!E658)</f>
        <v/>
      </c>
      <c r="E658" s="366">
        <f>IF(AND('Seite 1'!$G$34&gt;1900,'Seite 1'!$G$34&lt;DATE(2016,12,1),B658&lt;&gt;"",D658&lt;&gt;""),130,IF(AND('Seite 1'!$G$34&gt;=DATE(2016,12,1),B658&lt;&gt;"",D658&lt;&gt;"",C658="",'Übersicht 1.'!F658&gt;=30),130,0))</f>
        <v>0</v>
      </c>
      <c r="F658" s="336"/>
    </row>
    <row r="659" spans="1:6" ht="15" x14ac:dyDescent="0.2">
      <c r="A659" s="335">
        <v>627</v>
      </c>
      <c r="B659" s="357" t="str">
        <f>IF('Übersicht 1.'!D659="","",'Übersicht 1.'!D659)</f>
        <v/>
      </c>
      <c r="C659" s="356"/>
      <c r="D659" s="358" t="str">
        <f>IF('Übersicht 1.'!E659="","",'Übersicht 1.'!E659)</f>
        <v/>
      </c>
      <c r="E659" s="366">
        <f>IF(AND('Seite 1'!$G$34&gt;1900,'Seite 1'!$G$34&lt;DATE(2016,12,1),B659&lt;&gt;"",D659&lt;&gt;""),130,IF(AND('Seite 1'!$G$34&gt;=DATE(2016,12,1),B659&lt;&gt;"",D659&lt;&gt;"",C659="",'Übersicht 1.'!F659&gt;=30),130,0))</f>
        <v>0</v>
      </c>
      <c r="F659" s="336"/>
    </row>
    <row r="660" spans="1:6" ht="15" x14ac:dyDescent="0.2">
      <c r="A660" s="335">
        <v>628</v>
      </c>
      <c r="B660" s="357" t="str">
        <f>IF('Übersicht 1.'!D660="","",'Übersicht 1.'!D660)</f>
        <v/>
      </c>
      <c r="C660" s="356"/>
      <c r="D660" s="358" t="str">
        <f>IF('Übersicht 1.'!E660="","",'Übersicht 1.'!E660)</f>
        <v/>
      </c>
      <c r="E660" s="366">
        <f>IF(AND('Seite 1'!$G$34&gt;1900,'Seite 1'!$G$34&lt;DATE(2016,12,1),B660&lt;&gt;"",D660&lt;&gt;""),130,IF(AND('Seite 1'!$G$34&gt;=DATE(2016,12,1),B660&lt;&gt;"",D660&lt;&gt;"",C660="",'Übersicht 1.'!F660&gt;=30),130,0))</f>
        <v>0</v>
      </c>
      <c r="F660" s="336"/>
    </row>
    <row r="661" spans="1:6" ht="15" x14ac:dyDescent="0.2">
      <c r="A661" s="335">
        <v>629</v>
      </c>
      <c r="B661" s="357" t="str">
        <f>IF('Übersicht 1.'!D661="","",'Übersicht 1.'!D661)</f>
        <v/>
      </c>
      <c r="C661" s="356"/>
      <c r="D661" s="358" t="str">
        <f>IF('Übersicht 1.'!E661="","",'Übersicht 1.'!E661)</f>
        <v/>
      </c>
      <c r="E661" s="366">
        <f>IF(AND('Seite 1'!$G$34&gt;1900,'Seite 1'!$G$34&lt;DATE(2016,12,1),B661&lt;&gt;"",D661&lt;&gt;""),130,IF(AND('Seite 1'!$G$34&gt;=DATE(2016,12,1),B661&lt;&gt;"",D661&lt;&gt;"",C661="",'Übersicht 1.'!F661&gt;=30),130,0))</f>
        <v>0</v>
      </c>
      <c r="F661" s="336"/>
    </row>
    <row r="662" spans="1:6" ht="15" x14ac:dyDescent="0.2">
      <c r="A662" s="335">
        <v>630</v>
      </c>
      <c r="B662" s="357" t="str">
        <f>IF('Übersicht 1.'!D662="","",'Übersicht 1.'!D662)</f>
        <v/>
      </c>
      <c r="C662" s="356"/>
      <c r="D662" s="358" t="str">
        <f>IF('Übersicht 1.'!E662="","",'Übersicht 1.'!E662)</f>
        <v/>
      </c>
      <c r="E662" s="366">
        <f>IF(AND('Seite 1'!$G$34&gt;1900,'Seite 1'!$G$34&lt;DATE(2016,12,1),B662&lt;&gt;"",D662&lt;&gt;""),130,IF(AND('Seite 1'!$G$34&gt;=DATE(2016,12,1),B662&lt;&gt;"",D662&lt;&gt;"",C662="",'Übersicht 1.'!F662&gt;=30),130,0))</f>
        <v>0</v>
      </c>
      <c r="F662" s="336"/>
    </row>
    <row r="663" spans="1:6" ht="15" x14ac:dyDescent="0.2">
      <c r="A663" s="335">
        <v>631</v>
      </c>
      <c r="B663" s="357" t="str">
        <f>IF('Übersicht 1.'!D663="","",'Übersicht 1.'!D663)</f>
        <v/>
      </c>
      <c r="C663" s="356"/>
      <c r="D663" s="358" t="str">
        <f>IF('Übersicht 1.'!E663="","",'Übersicht 1.'!E663)</f>
        <v/>
      </c>
      <c r="E663" s="366">
        <f>IF(AND('Seite 1'!$G$34&gt;1900,'Seite 1'!$G$34&lt;DATE(2016,12,1),B663&lt;&gt;"",D663&lt;&gt;""),130,IF(AND('Seite 1'!$G$34&gt;=DATE(2016,12,1),B663&lt;&gt;"",D663&lt;&gt;"",C663="",'Übersicht 1.'!F663&gt;=30),130,0))</f>
        <v>0</v>
      </c>
      <c r="F663" s="336"/>
    </row>
    <row r="664" spans="1:6" ht="15" x14ac:dyDescent="0.2">
      <c r="A664" s="335">
        <v>632</v>
      </c>
      <c r="B664" s="357" t="str">
        <f>IF('Übersicht 1.'!D664="","",'Übersicht 1.'!D664)</f>
        <v/>
      </c>
      <c r="C664" s="356"/>
      <c r="D664" s="358" t="str">
        <f>IF('Übersicht 1.'!E664="","",'Übersicht 1.'!E664)</f>
        <v/>
      </c>
      <c r="E664" s="366">
        <f>IF(AND('Seite 1'!$G$34&gt;1900,'Seite 1'!$G$34&lt;DATE(2016,12,1),B664&lt;&gt;"",D664&lt;&gt;""),130,IF(AND('Seite 1'!$G$34&gt;=DATE(2016,12,1),B664&lt;&gt;"",D664&lt;&gt;"",C664="",'Übersicht 1.'!F664&gt;=30),130,0))</f>
        <v>0</v>
      </c>
      <c r="F664" s="336"/>
    </row>
    <row r="665" spans="1:6" ht="15" x14ac:dyDescent="0.2">
      <c r="A665" s="335">
        <v>633</v>
      </c>
      <c r="B665" s="357" t="str">
        <f>IF('Übersicht 1.'!D665="","",'Übersicht 1.'!D665)</f>
        <v/>
      </c>
      <c r="C665" s="356"/>
      <c r="D665" s="358" t="str">
        <f>IF('Übersicht 1.'!E665="","",'Übersicht 1.'!E665)</f>
        <v/>
      </c>
      <c r="E665" s="366">
        <f>IF(AND('Seite 1'!$G$34&gt;1900,'Seite 1'!$G$34&lt;DATE(2016,12,1),B665&lt;&gt;"",D665&lt;&gt;""),130,IF(AND('Seite 1'!$G$34&gt;=DATE(2016,12,1),B665&lt;&gt;"",D665&lt;&gt;"",C665="",'Übersicht 1.'!F665&gt;=30),130,0))</f>
        <v>0</v>
      </c>
      <c r="F665" s="336"/>
    </row>
    <row r="666" spans="1:6" ht="15" x14ac:dyDescent="0.2">
      <c r="A666" s="335">
        <v>634</v>
      </c>
      <c r="B666" s="357" t="str">
        <f>IF('Übersicht 1.'!D666="","",'Übersicht 1.'!D666)</f>
        <v/>
      </c>
      <c r="C666" s="356"/>
      <c r="D666" s="358" t="str">
        <f>IF('Übersicht 1.'!E666="","",'Übersicht 1.'!E666)</f>
        <v/>
      </c>
      <c r="E666" s="366">
        <f>IF(AND('Seite 1'!$G$34&gt;1900,'Seite 1'!$G$34&lt;DATE(2016,12,1),B666&lt;&gt;"",D666&lt;&gt;""),130,IF(AND('Seite 1'!$G$34&gt;=DATE(2016,12,1),B666&lt;&gt;"",D666&lt;&gt;"",C666="",'Übersicht 1.'!F666&gt;=30),130,0))</f>
        <v>0</v>
      </c>
      <c r="F666" s="336"/>
    </row>
    <row r="667" spans="1:6" ht="15" x14ac:dyDescent="0.2">
      <c r="A667" s="335">
        <v>635</v>
      </c>
      <c r="B667" s="357" t="str">
        <f>IF('Übersicht 1.'!D667="","",'Übersicht 1.'!D667)</f>
        <v/>
      </c>
      <c r="C667" s="356"/>
      <c r="D667" s="358" t="str">
        <f>IF('Übersicht 1.'!E667="","",'Übersicht 1.'!E667)</f>
        <v/>
      </c>
      <c r="E667" s="366">
        <f>IF(AND('Seite 1'!$G$34&gt;1900,'Seite 1'!$G$34&lt;DATE(2016,12,1),B667&lt;&gt;"",D667&lt;&gt;""),130,IF(AND('Seite 1'!$G$34&gt;=DATE(2016,12,1),B667&lt;&gt;"",D667&lt;&gt;"",C667="",'Übersicht 1.'!F667&gt;=30),130,0))</f>
        <v>0</v>
      </c>
      <c r="F667" s="336"/>
    </row>
    <row r="668" spans="1:6" ht="15" x14ac:dyDescent="0.2">
      <c r="A668" s="335">
        <v>636</v>
      </c>
      <c r="B668" s="357" t="str">
        <f>IF('Übersicht 1.'!D668="","",'Übersicht 1.'!D668)</f>
        <v/>
      </c>
      <c r="C668" s="356"/>
      <c r="D668" s="358" t="str">
        <f>IF('Übersicht 1.'!E668="","",'Übersicht 1.'!E668)</f>
        <v/>
      </c>
      <c r="E668" s="366">
        <f>IF(AND('Seite 1'!$G$34&gt;1900,'Seite 1'!$G$34&lt;DATE(2016,12,1),B668&lt;&gt;"",D668&lt;&gt;""),130,IF(AND('Seite 1'!$G$34&gt;=DATE(2016,12,1),B668&lt;&gt;"",D668&lt;&gt;"",C668="",'Übersicht 1.'!F668&gt;=30),130,0))</f>
        <v>0</v>
      </c>
      <c r="F668" s="336"/>
    </row>
    <row r="669" spans="1:6" ht="15" x14ac:dyDescent="0.2">
      <c r="A669" s="335">
        <v>637</v>
      </c>
      <c r="B669" s="357" t="str">
        <f>IF('Übersicht 1.'!D669="","",'Übersicht 1.'!D669)</f>
        <v/>
      </c>
      <c r="C669" s="356"/>
      <c r="D669" s="358" t="str">
        <f>IF('Übersicht 1.'!E669="","",'Übersicht 1.'!E669)</f>
        <v/>
      </c>
      <c r="E669" s="366">
        <f>IF(AND('Seite 1'!$G$34&gt;1900,'Seite 1'!$G$34&lt;DATE(2016,12,1),B669&lt;&gt;"",D669&lt;&gt;""),130,IF(AND('Seite 1'!$G$34&gt;=DATE(2016,12,1),B669&lt;&gt;"",D669&lt;&gt;"",C669="",'Übersicht 1.'!F669&gt;=30),130,0))</f>
        <v>0</v>
      </c>
      <c r="F669" s="336"/>
    </row>
    <row r="670" spans="1:6" ht="15" x14ac:dyDescent="0.2">
      <c r="A670" s="335">
        <v>638</v>
      </c>
      <c r="B670" s="357" t="str">
        <f>IF('Übersicht 1.'!D670="","",'Übersicht 1.'!D670)</f>
        <v/>
      </c>
      <c r="C670" s="356"/>
      <c r="D670" s="358" t="str">
        <f>IF('Übersicht 1.'!E670="","",'Übersicht 1.'!E670)</f>
        <v/>
      </c>
      <c r="E670" s="366">
        <f>IF(AND('Seite 1'!$G$34&gt;1900,'Seite 1'!$G$34&lt;DATE(2016,12,1),B670&lt;&gt;"",D670&lt;&gt;""),130,IF(AND('Seite 1'!$G$34&gt;=DATE(2016,12,1),B670&lt;&gt;"",D670&lt;&gt;"",C670="",'Übersicht 1.'!F670&gt;=30),130,0))</f>
        <v>0</v>
      </c>
      <c r="F670" s="336"/>
    </row>
    <row r="671" spans="1:6" ht="15" x14ac:dyDescent="0.2">
      <c r="A671" s="335">
        <v>639</v>
      </c>
      <c r="B671" s="357" t="str">
        <f>IF('Übersicht 1.'!D671="","",'Übersicht 1.'!D671)</f>
        <v/>
      </c>
      <c r="C671" s="356"/>
      <c r="D671" s="358" t="str">
        <f>IF('Übersicht 1.'!E671="","",'Übersicht 1.'!E671)</f>
        <v/>
      </c>
      <c r="E671" s="366">
        <f>IF(AND('Seite 1'!$G$34&gt;1900,'Seite 1'!$G$34&lt;DATE(2016,12,1),B671&lt;&gt;"",D671&lt;&gt;""),130,IF(AND('Seite 1'!$G$34&gt;=DATE(2016,12,1),B671&lt;&gt;"",D671&lt;&gt;"",C671="",'Übersicht 1.'!F671&gt;=30),130,0))</f>
        <v>0</v>
      </c>
      <c r="F671" s="336"/>
    </row>
    <row r="672" spans="1:6" ht="15" x14ac:dyDescent="0.2">
      <c r="A672" s="335">
        <v>640</v>
      </c>
      <c r="B672" s="357" t="str">
        <f>IF('Übersicht 1.'!D672="","",'Übersicht 1.'!D672)</f>
        <v/>
      </c>
      <c r="C672" s="356"/>
      <c r="D672" s="358" t="str">
        <f>IF('Übersicht 1.'!E672="","",'Übersicht 1.'!E672)</f>
        <v/>
      </c>
      <c r="E672" s="366">
        <f>IF(AND('Seite 1'!$G$34&gt;1900,'Seite 1'!$G$34&lt;DATE(2016,12,1),B672&lt;&gt;"",D672&lt;&gt;""),130,IF(AND('Seite 1'!$G$34&gt;=DATE(2016,12,1),B672&lt;&gt;"",D672&lt;&gt;"",C672="",'Übersicht 1.'!F672&gt;=30),130,0))</f>
        <v>0</v>
      </c>
      <c r="F672" s="336"/>
    </row>
    <row r="673" spans="1:6" ht="15" x14ac:dyDescent="0.2">
      <c r="A673" s="335">
        <v>641</v>
      </c>
      <c r="B673" s="357" t="str">
        <f>IF('Übersicht 1.'!D673="","",'Übersicht 1.'!D673)</f>
        <v/>
      </c>
      <c r="C673" s="356"/>
      <c r="D673" s="358" t="str">
        <f>IF('Übersicht 1.'!E673="","",'Übersicht 1.'!E673)</f>
        <v/>
      </c>
      <c r="E673" s="366">
        <f>IF(AND('Seite 1'!$G$34&gt;1900,'Seite 1'!$G$34&lt;DATE(2016,12,1),B673&lt;&gt;"",D673&lt;&gt;""),130,IF(AND('Seite 1'!$G$34&gt;=DATE(2016,12,1),B673&lt;&gt;"",D673&lt;&gt;"",C673="",'Übersicht 1.'!F673&gt;=30),130,0))</f>
        <v>0</v>
      </c>
      <c r="F673" s="336"/>
    </row>
    <row r="674" spans="1:6" ht="15" x14ac:dyDescent="0.2">
      <c r="A674" s="335">
        <v>642</v>
      </c>
      <c r="B674" s="357" t="str">
        <f>IF('Übersicht 1.'!D674="","",'Übersicht 1.'!D674)</f>
        <v/>
      </c>
      <c r="C674" s="356"/>
      <c r="D674" s="358" t="str">
        <f>IF('Übersicht 1.'!E674="","",'Übersicht 1.'!E674)</f>
        <v/>
      </c>
      <c r="E674" s="366">
        <f>IF(AND('Seite 1'!$G$34&gt;1900,'Seite 1'!$G$34&lt;DATE(2016,12,1),B674&lt;&gt;"",D674&lt;&gt;""),130,IF(AND('Seite 1'!$G$34&gt;=DATE(2016,12,1),B674&lt;&gt;"",D674&lt;&gt;"",C674="",'Übersicht 1.'!F674&gt;=30),130,0))</f>
        <v>0</v>
      </c>
      <c r="F674" s="336"/>
    </row>
    <row r="675" spans="1:6" ht="15" x14ac:dyDescent="0.2">
      <c r="A675" s="335">
        <v>643</v>
      </c>
      <c r="B675" s="357" t="str">
        <f>IF('Übersicht 1.'!D675="","",'Übersicht 1.'!D675)</f>
        <v/>
      </c>
      <c r="C675" s="356"/>
      <c r="D675" s="358" t="str">
        <f>IF('Übersicht 1.'!E675="","",'Übersicht 1.'!E675)</f>
        <v/>
      </c>
      <c r="E675" s="366">
        <f>IF(AND('Seite 1'!$G$34&gt;1900,'Seite 1'!$G$34&lt;DATE(2016,12,1),B675&lt;&gt;"",D675&lt;&gt;""),130,IF(AND('Seite 1'!$G$34&gt;=DATE(2016,12,1),B675&lt;&gt;"",D675&lt;&gt;"",C675="",'Übersicht 1.'!F675&gt;=30),130,0))</f>
        <v>0</v>
      </c>
      <c r="F675" s="336"/>
    </row>
    <row r="676" spans="1:6" ht="15" x14ac:dyDescent="0.2">
      <c r="A676" s="335">
        <v>644</v>
      </c>
      <c r="B676" s="357" t="str">
        <f>IF('Übersicht 1.'!D676="","",'Übersicht 1.'!D676)</f>
        <v/>
      </c>
      <c r="C676" s="356"/>
      <c r="D676" s="358" t="str">
        <f>IF('Übersicht 1.'!E676="","",'Übersicht 1.'!E676)</f>
        <v/>
      </c>
      <c r="E676" s="366">
        <f>IF(AND('Seite 1'!$G$34&gt;1900,'Seite 1'!$G$34&lt;DATE(2016,12,1),B676&lt;&gt;"",D676&lt;&gt;""),130,IF(AND('Seite 1'!$G$34&gt;=DATE(2016,12,1),B676&lt;&gt;"",D676&lt;&gt;"",C676="",'Übersicht 1.'!F676&gt;=30),130,0))</f>
        <v>0</v>
      </c>
      <c r="F676" s="336"/>
    </row>
    <row r="677" spans="1:6" ht="15" x14ac:dyDescent="0.2">
      <c r="A677" s="335">
        <v>645</v>
      </c>
      <c r="B677" s="357" t="str">
        <f>IF('Übersicht 1.'!D677="","",'Übersicht 1.'!D677)</f>
        <v/>
      </c>
      <c r="C677" s="356"/>
      <c r="D677" s="358" t="str">
        <f>IF('Übersicht 1.'!E677="","",'Übersicht 1.'!E677)</f>
        <v/>
      </c>
      <c r="E677" s="366">
        <f>IF(AND('Seite 1'!$G$34&gt;1900,'Seite 1'!$G$34&lt;DATE(2016,12,1),B677&lt;&gt;"",D677&lt;&gt;""),130,IF(AND('Seite 1'!$G$34&gt;=DATE(2016,12,1),B677&lt;&gt;"",D677&lt;&gt;"",C677="",'Übersicht 1.'!F677&gt;=30),130,0))</f>
        <v>0</v>
      </c>
      <c r="F677" s="336"/>
    </row>
    <row r="678" spans="1:6" ht="15" x14ac:dyDescent="0.2">
      <c r="A678" s="335">
        <v>646</v>
      </c>
      <c r="B678" s="357" t="str">
        <f>IF('Übersicht 1.'!D678="","",'Übersicht 1.'!D678)</f>
        <v/>
      </c>
      <c r="C678" s="356"/>
      <c r="D678" s="358" t="str">
        <f>IF('Übersicht 1.'!E678="","",'Übersicht 1.'!E678)</f>
        <v/>
      </c>
      <c r="E678" s="366">
        <f>IF(AND('Seite 1'!$G$34&gt;1900,'Seite 1'!$G$34&lt;DATE(2016,12,1),B678&lt;&gt;"",D678&lt;&gt;""),130,IF(AND('Seite 1'!$G$34&gt;=DATE(2016,12,1),B678&lt;&gt;"",D678&lt;&gt;"",C678="",'Übersicht 1.'!F678&gt;=30),130,0))</f>
        <v>0</v>
      </c>
      <c r="F678" s="336"/>
    </row>
    <row r="679" spans="1:6" ht="15" x14ac:dyDescent="0.2">
      <c r="A679" s="335">
        <v>647</v>
      </c>
      <c r="B679" s="357" t="str">
        <f>IF('Übersicht 1.'!D679="","",'Übersicht 1.'!D679)</f>
        <v/>
      </c>
      <c r="C679" s="356"/>
      <c r="D679" s="358" t="str">
        <f>IF('Übersicht 1.'!E679="","",'Übersicht 1.'!E679)</f>
        <v/>
      </c>
      <c r="E679" s="366">
        <f>IF(AND('Seite 1'!$G$34&gt;1900,'Seite 1'!$G$34&lt;DATE(2016,12,1),B679&lt;&gt;"",D679&lt;&gt;""),130,IF(AND('Seite 1'!$G$34&gt;=DATE(2016,12,1),B679&lt;&gt;"",D679&lt;&gt;"",C679="",'Übersicht 1.'!F679&gt;=30),130,0))</f>
        <v>0</v>
      </c>
      <c r="F679" s="336"/>
    </row>
    <row r="680" spans="1:6" ht="15" x14ac:dyDescent="0.2">
      <c r="A680" s="335">
        <v>648</v>
      </c>
      <c r="B680" s="357" t="str">
        <f>IF('Übersicht 1.'!D680="","",'Übersicht 1.'!D680)</f>
        <v/>
      </c>
      <c r="C680" s="356"/>
      <c r="D680" s="358" t="str">
        <f>IF('Übersicht 1.'!E680="","",'Übersicht 1.'!E680)</f>
        <v/>
      </c>
      <c r="E680" s="366">
        <f>IF(AND('Seite 1'!$G$34&gt;1900,'Seite 1'!$G$34&lt;DATE(2016,12,1),B680&lt;&gt;"",D680&lt;&gt;""),130,IF(AND('Seite 1'!$G$34&gt;=DATE(2016,12,1),B680&lt;&gt;"",D680&lt;&gt;"",C680="",'Übersicht 1.'!F680&gt;=30),130,0))</f>
        <v>0</v>
      </c>
      <c r="F680" s="336"/>
    </row>
    <row r="681" spans="1:6" ht="15" x14ac:dyDescent="0.2">
      <c r="A681" s="335">
        <v>649</v>
      </c>
      <c r="B681" s="357" t="str">
        <f>IF('Übersicht 1.'!D681="","",'Übersicht 1.'!D681)</f>
        <v/>
      </c>
      <c r="C681" s="356"/>
      <c r="D681" s="358" t="str">
        <f>IF('Übersicht 1.'!E681="","",'Übersicht 1.'!E681)</f>
        <v/>
      </c>
      <c r="E681" s="366">
        <f>IF(AND('Seite 1'!$G$34&gt;1900,'Seite 1'!$G$34&lt;DATE(2016,12,1),B681&lt;&gt;"",D681&lt;&gt;""),130,IF(AND('Seite 1'!$G$34&gt;=DATE(2016,12,1),B681&lt;&gt;"",D681&lt;&gt;"",C681="",'Übersicht 1.'!F681&gt;=30),130,0))</f>
        <v>0</v>
      </c>
      <c r="F681" s="336"/>
    </row>
    <row r="682" spans="1:6" ht="15" x14ac:dyDescent="0.2">
      <c r="A682" s="335">
        <v>650</v>
      </c>
      <c r="B682" s="357" t="str">
        <f>IF('Übersicht 1.'!D682="","",'Übersicht 1.'!D682)</f>
        <v/>
      </c>
      <c r="C682" s="356"/>
      <c r="D682" s="358" t="str">
        <f>IF('Übersicht 1.'!E682="","",'Übersicht 1.'!E682)</f>
        <v/>
      </c>
      <c r="E682" s="366">
        <f>IF(AND('Seite 1'!$G$34&gt;1900,'Seite 1'!$G$34&lt;DATE(2016,12,1),B682&lt;&gt;"",D682&lt;&gt;""),130,IF(AND('Seite 1'!$G$34&gt;=DATE(2016,12,1),B682&lt;&gt;"",D682&lt;&gt;"",C682="",'Übersicht 1.'!F682&gt;=30),130,0))</f>
        <v>0</v>
      </c>
      <c r="F682" s="336"/>
    </row>
    <row r="683" spans="1:6" ht="15" x14ac:dyDescent="0.2">
      <c r="A683" s="335">
        <v>651</v>
      </c>
      <c r="B683" s="357" t="str">
        <f>IF('Übersicht 1.'!D683="","",'Übersicht 1.'!D683)</f>
        <v/>
      </c>
      <c r="C683" s="356"/>
      <c r="D683" s="358" t="str">
        <f>IF('Übersicht 1.'!E683="","",'Übersicht 1.'!E683)</f>
        <v/>
      </c>
      <c r="E683" s="366">
        <f>IF(AND('Seite 1'!$G$34&gt;1900,'Seite 1'!$G$34&lt;DATE(2016,12,1),B683&lt;&gt;"",D683&lt;&gt;""),130,IF(AND('Seite 1'!$G$34&gt;=DATE(2016,12,1),B683&lt;&gt;"",D683&lt;&gt;"",C683="",'Übersicht 1.'!F683&gt;=30),130,0))</f>
        <v>0</v>
      </c>
      <c r="F683" s="336"/>
    </row>
    <row r="684" spans="1:6" ht="15" x14ac:dyDescent="0.2">
      <c r="A684" s="335">
        <v>652</v>
      </c>
      <c r="B684" s="357" t="str">
        <f>IF('Übersicht 1.'!D684="","",'Übersicht 1.'!D684)</f>
        <v/>
      </c>
      <c r="C684" s="356"/>
      <c r="D684" s="358" t="str">
        <f>IF('Übersicht 1.'!E684="","",'Übersicht 1.'!E684)</f>
        <v/>
      </c>
      <c r="E684" s="366">
        <f>IF(AND('Seite 1'!$G$34&gt;1900,'Seite 1'!$G$34&lt;DATE(2016,12,1),B684&lt;&gt;"",D684&lt;&gt;""),130,IF(AND('Seite 1'!$G$34&gt;=DATE(2016,12,1),B684&lt;&gt;"",D684&lt;&gt;"",C684="",'Übersicht 1.'!F684&gt;=30),130,0))</f>
        <v>0</v>
      </c>
      <c r="F684" s="336"/>
    </row>
    <row r="685" spans="1:6" ht="15" x14ac:dyDescent="0.2">
      <c r="A685" s="335">
        <v>653</v>
      </c>
      <c r="B685" s="357" t="str">
        <f>IF('Übersicht 1.'!D685="","",'Übersicht 1.'!D685)</f>
        <v/>
      </c>
      <c r="C685" s="356"/>
      <c r="D685" s="358" t="str">
        <f>IF('Übersicht 1.'!E685="","",'Übersicht 1.'!E685)</f>
        <v/>
      </c>
      <c r="E685" s="366">
        <f>IF(AND('Seite 1'!$G$34&gt;1900,'Seite 1'!$G$34&lt;DATE(2016,12,1),B685&lt;&gt;"",D685&lt;&gt;""),130,IF(AND('Seite 1'!$G$34&gt;=DATE(2016,12,1),B685&lt;&gt;"",D685&lt;&gt;"",C685="",'Übersicht 1.'!F685&gt;=30),130,0))</f>
        <v>0</v>
      </c>
      <c r="F685" s="336"/>
    </row>
    <row r="686" spans="1:6" ht="15" x14ac:dyDescent="0.2">
      <c r="A686" s="335">
        <v>654</v>
      </c>
      <c r="B686" s="357" t="str">
        <f>IF('Übersicht 1.'!D686="","",'Übersicht 1.'!D686)</f>
        <v/>
      </c>
      <c r="C686" s="356"/>
      <c r="D686" s="358" t="str">
        <f>IF('Übersicht 1.'!E686="","",'Übersicht 1.'!E686)</f>
        <v/>
      </c>
      <c r="E686" s="366">
        <f>IF(AND('Seite 1'!$G$34&gt;1900,'Seite 1'!$G$34&lt;DATE(2016,12,1),B686&lt;&gt;"",D686&lt;&gt;""),130,IF(AND('Seite 1'!$G$34&gt;=DATE(2016,12,1),B686&lt;&gt;"",D686&lt;&gt;"",C686="",'Übersicht 1.'!F686&gt;=30),130,0))</f>
        <v>0</v>
      </c>
      <c r="F686" s="336"/>
    </row>
    <row r="687" spans="1:6" ht="15" x14ac:dyDescent="0.2">
      <c r="A687" s="335">
        <v>655</v>
      </c>
      <c r="B687" s="357" t="str">
        <f>IF('Übersicht 1.'!D687="","",'Übersicht 1.'!D687)</f>
        <v/>
      </c>
      <c r="C687" s="356"/>
      <c r="D687" s="358" t="str">
        <f>IF('Übersicht 1.'!E687="","",'Übersicht 1.'!E687)</f>
        <v/>
      </c>
      <c r="E687" s="366">
        <f>IF(AND('Seite 1'!$G$34&gt;1900,'Seite 1'!$G$34&lt;DATE(2016,12,1),B687&lt;&gt;"",D687&lt;&gt;""),130,IF(AND('Seite 1'!$G$34&gt;=DATE(2016,12,1),B687&lt;&gt;"",D687&lt;&gt;"",C687="",'Übersicht 1.'!F687&gt;=30),130,0))</f>
        <v>0</v>
      </c>
      <c r="F687" s="336"/>
    </row>
    <row r="688" spans="1:6" ht="15" x14ac:dyDescent="0.2">
      <c r="A688" s="335">
        <v>656</v>
      </c>
      <c r="B688" s="357" t="str">
        <f>IF('Übersicht 1.'!D688="","",'Übersicht 1.'!D688)</f>
        <v/>
      </c>
      <c r="C688" s="356"/>
      <c r="D688" s="358" t="str">
        <f>IF('Übersicht 1.'!E688="","",'Übersicht 1.'!E688)</f>
        <v/>
      </c>
      <c r="E688" s="366">
        <f>IF(AND('Seite 1'!$G$34&gt;1900,'Seite 1'!$G$34&lt;DATE(2016,12,1),B688&lt;&gt;"",D688&lt;&gt;""),130,IF(AND('Seite 1'!$G$34&gt;=DATE(2016,12,1),B688&lt;&gt;"",D688&lt;&gt;"",C688="",'Übersicht 1.'!F688&gt;=30),130,0))</f>
        <v>0</v>
      </c>
      <c r="F688" s="336"/>
    </row>
    <row r="689" spans="1:6" ht="15" x14ac:dyDescent="0.2">
      <c r="A689" s="335">
        <v>657</v>
      </c>
      <c r="B689" s="357" t="str">
        <f>IF('Übersicht 1.'!D689="","",'Übersicht 1.'!D689)</f>
        <v/>
      </c>
      <c r="C689" s="356"/>
      <c r="D689" s="358" t="str">
        <f>IF('Übersicht 1.'!E689="","",'Übersicht 1.'!E689)</f>
        <v/>
      </c>
      <c r="E689" s="366">
        <f>IF(AND('Seite 1'!$G$34&gt;1900,'Seite 1'!$G$34&lt;DATE(2016,12,1),B689&lt;&gt;"",D689&lt;&gt;""),130,IF(AND('Seite 1'!$G$34&gt;=DATE(2016,12,1),B689&lt;&gt;"",D689&lt;&gt;"",C689="",'Übersicht 1.'!F689&gt;=30),130,0))</f>
        <v>0</v>
      </c>
      <c r="F689" s="336"/>
    </row>
    <row r="690" spans="1:6" ht="15" x14ac:dyDescent="0.2">
      <c r="A690" s="335">
        <v>658</v>
      </c>
      <c r="B690" s="357" t="str">
        <f>IF('Übersicht 1.'!D690="","",'Übersicht 1.'!D690)</f>
        <v/>
      </c>
      <c r="C690" s="356"/>
      <c r="D690" s="358" t="str">
        <f>IF('Übersicht 1.'!E690="","",'Übersicht 1.'!E690)</f>
        <v/>
      </c>
      <c r="E690" s="366">
        <f>IF(AND('Seite 1'!$G$34&gt;1900,'Seite 1'!$G$34&lt;DATE(2016,12,1),B690&lt;&gt;"",D690&lt;&gt;""),130,IF(AND('Seite 1'!$G$34&gt;=DATE(2016,12,1),B690&lt;&gt;"",D690&lt;&gt;"",C690="",'Übersicht 1.'!F690&gt;=30),130,0))</f>
        <v>0</v>
      </c>
      <c r="F690" s="336"/>
    </row>
    <row r="691" spans="1:6" ht="15" x14ac:dyDescent="0.2">
      <c r="A691" s="335">
        <v>659</v>
      </c>
      <c r="B691" s="357" t="str">
        <f>IF('Übersicht 1.'!D691="","",'Übersicht 1.'!D691)</f>
        <v/>
      </c>
      <c r="C691" s="356"/>
      <c r="D691" s="358" t="str">
        <f>IF('Übersicht 1.'!E691="","",'Übersicht 1.'!E691)</f>
        <v/>
      </c>
      <c r="E691" s="366">
        <f>IF(AND('Seite 1'!$G$34&gt;1900,'Seite 1'!$G$34&lt;DATE(2016,12,1),B691&lt;&gt;"",D691&lt;&gt;""),130,IF(AND('Seite 1'!$G$34&gt;=DATE(2016,12,1),B691&lt;&gt;"",D691&lt;&gt;"",C691="",'Übersicht 1.'!F691&gt;=30),130,0))</f>
        <v>0</v>
      </c>
      <c r="F691" s="336"/>
    </row>
    <row r="692" spans="1:6" ht="15" x14ac:dyDescent="0.2">
      <c r="A692" s="335">
        <v>660</v>
      </c>
      <c r="B692" s="357" t="str">
        <f>IF('Übersicht 1.'!D692="","",'Übersicht 1.'!D692)</f>
        <v/>
      </c>
      <c r="C692" s="356"/>
      <c r="D692" s="358" t="str">
        <f>IF('Übersicht 1.'!E692="","",'Übersicht 1.'!E692)</f>
        <v/>
      </c>
      <c r="E692" s="366">
        <f>IF(AND('Seite 1'!$G$34&gt;1900,'Seite 1'!$G$34&lt;DATE(2016,12,1),B692&lt;&gt;"",D692&lt;&gt;""),130,IF(AND('Seite 1'!$G$34&gt;=DATE(2016,12,1),B692&lt;&gt;"",D692&lt;&gt;"",C692="",'Übersicht 1.'!F692&gt;=30),130,0))</f>
        <v>0</v>
      </c>
      <c r="F692" s="336"/>
    </row>
    <row r="693" spans="1:6" ht="15" x14ac:dyDescent="0.2">
      <c r="A693" s="335">
        <v>661</v>
      </c>
      <c r="B693" s="357" t="str">
        <f>IF('Übersicht 1.'!D693="","",'Übersicht 1.'!D693)</f>
        <v/>
      </c>
      <c r="C693" s="356"/>
      <c r="D693" s="358" t="str">
        <f>IF('Übersicht 1.'!E693="","",'Übersicht 1.'!E693)</f>
        <v/>
      </c>
      <c r="E693" s="366">
        <f>IF(AND('Seite 1'!$G$34&gt;1900,'Seite 1'!$G$34&lt;DATE(2016,12,1),B693&lt;&gt;"",D693&lt;&gt;""),130,IF(AND('Seite 1'!$G$34&gt;=DATE(2016,12,1),B693&lt;&gt;"",D693&lt;&gt;"",C693="",'Übersicht 1.'!F693&gt;=30),130,0))</f>
        <v>0</v>
      </c>
      <c r="F693" s="336"/>
    </row>
    <row r="694" spans="1:6" ht="15" x14ac:dyDescent="0.2">
      <c r="A694" s="335">
        <v>662</v>
      </c>
      <c r="B694" s="357" t="str">
        <f>IF('Übersicht 1.'!D694="","",'Übersicht 1.'!D694)</f>
        <v/>
      </c>
      <c r="C694" s="356"/>
      <c r="D694" s="358" t="str">
        <f>IF('Übersicht 1.'!E694="","",'Übersicht 1.'!E694)</f>
        <v/>
      </c>
      <c r="E694" s="366">
        <f>IF(AND('Seite 1'!$G$34&gt;1900,'Seite 1'!$G$34&lt;DATE(2016,12,1),B694&lt;&gt;"",D694&lt;&gt;""),130,IF(AND('Seite 1'!$G$34&gt;=DATE(2016,12,1),B694&lt;&gt;"",D694&lt;&gt;"",C694="",'Übersicht 1.'!F694&gt;=30),130,0))</f>
        <v>0</v>
      </c>
      <c r="F694" s="336"/>
    </row>
    <row r="695" spans="1:6" ht="15" x14ac:dyDescent="0.2">
      <c r="A695" s="335">
        <v>663</v>
      </c>
      <c r="B695" s="357" t="str">
        <f>IF('Übersicht 1.'!D695="","",'Übersicht 1.'!D695)</f>
        <v/>
      </c>
      <c r="C695" s="356"/>
      <c r="D695" s="358" t="str">
        <f>IF('Übersicht 1.'!E695="","",'Übersicht 1.'!E695)</f>
        <v/>
      </c>
      <c r="E695" s="366">
        <f>IF(AND('Seite 1'!$G$34&gt;1900,'Seite 1'!$G$34&lt;DATE(2016,12,1),B695&lt;&gt;"",D695&lt;&gt;""),130,IF(AND('Seite 1'!$G$34&gt;=DATE(2016,12,1),B695&lt;&gt;"",D695&lt;&gt;"",C695="",'Übersicht 1.'!F695&gt;=30),130,0))</f>
        <v>0</v>
      </c>
      <c r="F695" s="336"/>
    </row>
    <row r="696" spans="1:6" ht="15" x14ac:dyDescent="0.2">
      <c r="A696" s="335">
        <v>664</v>
      </c>
      <c r="B696" s="357" t="str">
        <f>IF('Übersicht 1.'!D696="","",'Übersicht 1.'!D696)</f>
        <v/>
      </c>
      <c r="C696" s="356"/>
      <c r="D696" s="358" t="str">
        <f>IF('Übersicht 1.'!E696="","",'Übersicht 1.'!E696)</f>
        <v/>
      </c>
      <c r="E696" s="366">
        <f>IF(AND('Seite 1'!$G$34&gt;1900,'Seite 1'!$G$34&lt;DATE(2016,12,1),B696&lt;&gt;"",D696&lt;&gt;""),130,IF(AND('Seite 1'!$G$34&gt;=DATE(2016,12,1),B696&lt;&gt;"",D696&lt;&gt;"",C696="",'Übersicht 1.'!F696&gt;=30),130,0))</f>
        <v>0</v>
      </c>
      <c r="F696" s="336"/>
    </row>
    <row r="697" spans="1:6" ht="15" x14ac:dyDescent="0.2">
      <c r="A697" s="335">
        <v>665</v>
      </c>
      <c r="B697" s="357" t="str">
        <f>IF('Übersicht 1.'!D697="","",'Übersicht 1.'!D697)</f>
        <v/>
      </c>
      <c r="C697" s="356"/>
      <c r="D697" s="358" t="str">
        <f>IF('Übersicht 1.'!E697="","",'Übersicht 1.'!E697)</f>
        <v/>
      </c>
      <c r="E697" s="366">
        <f>IF(AND('Seite 1'!$G$34&gt;1900,'Seite 1'!$G$34&lt;DATE(2016,12,1),B697&lt;&gt;"",D697&lt;&gt;""),130,IF(AND('Seite 1'!$G$34&gt;=DATE(2016,12,1),B697&lt;&gt;"",D697&lt;&gt;"",C697="",'Übersicht 1.'!F697&gt;=30),130,0))</f>
        <v>0</v>
      </c>
      <c r="F697" s="336"/>
    </row>
    <row r="698" spans="1:6" ht="15" x14ac:dyDescent="0.2">
      <c r="A698" s="335">
        <v>666</v>
      </c>
      <c r="B698" s="357" t="str">
        <f>IF('Übersicht 1.'!D698="","",'Übersicht 1.'!D698)</f>
        <v/>
      </c>
      <c r="C698" s="356"/>
      <c r="D698" s="358" t="str">
        <f>IF('Übersicht 1.'!E698="","",'Übersicht 1.'!E698)</f>
        <v/>
      </c>
      <c r="E698" s="366">
        <f>IF(AND('Seite 1'!$G$34&gt;1900,'Seite 1'!$G$34&lt;DATE(2016,12,1),B698&lt;&gt;"",D698&lt;&gt;""),130,IF(AND('Seite 1'!$G$34&gt;=DATE(2016,12,1),B698&lt;&gt;"",D698&lt;&gt;"",C698="",'Übersicht 1.'!F698&gt;=30),130,0))</f>
        <v>0</v>
      </c>
      <c r="F698" s="336"/>
    </row>
    <row r="699" spans="1:6" ht="15" x14ac:dyDescent="0.2">
      <c r="A699" s="335">
        <v>667</v>
      </c>
      <c r="B699" s="357" t="str">
        <f>IF('Übersicht 1.'!D699="","",'Übersicht 1.'!D699)</f>
        <v/>
      </c>
      <c r="C699" s="356"/>
      <c r="D699" s="358" t="str">
        <f>IF('Übersicht 1.'!E699="","",'Übersicht 1.'!E699)</f>
        <v/>
      </c>
      <c r="E699" s="366">
        <f>IF(AND('Seite 1'!$G$34&gt;1900,'Seite 1'!$G$34&lt;DATE(2016,12,1),B699&lt;&gt;"",D699&lt;&gt;""),130,IF(AND('Seite 1'!$G$34&gt;=DATE(2016,12,1),B699&lt;&gt;"",D699&lt;&gt;"",C699="",'Übersicht 1.'!F699&gt;=30),130,0))</f>
        <v>0</v>
      </c>
      <c r="F699" s="336"/>
    </row>
    <row r="700" spans="1:6" ht="15" x14ac:dyDescent="0.2">
      <c r="A700" s="335">
        <v>668</v>
      </c>
      <c r="B700" s="357" t="str">
        <f>IF('Übersicht 1.'!D700="","",'Übersicht 1.'!D700)</f>
        <v/>
      </c>
      <c r="C700" s="356"/>
      <c r="D700" s="358" t="str">
        <f>IF('Übersicht 1.'!E700="","",'Übersicht 1.'!E700)</f>
        <v/>
      </c>
      <c r="E700" s="366">
        <f>IF(AND('Seite 1'!$G$34&gt;1900,'Seite 1'!$G$34&lt;DATE(2016,12,1),B700&lt;&gt;"",D700&lt;&gt;""),130,IF(AND('Seite 1'!$G$34&gt;=DATE(2016,12,1),B700&lt;&gt;"",D700&lt;&gt;"",C700="",'Übersicht 1.'!F700&gt;=30),130,0))</f>
        <v>0</v>
      </c>
      <c r="F700" s="336"/>
    </row>
    <row r="701" spans="1:6" ht="15" x14ac:dyDescent="0.2">
      <c r="A701" s="335">
        <v>669</v>
      </c>
      <c r="B701" s="357" t="str">
        <f>IF('Übersicht 1.'!D701="","",'Übersicht 1.'!D701)</f>
        <v/>
      </c>
      <c r="C701" s="356"/>
      <c r="D701" s="358" t="str">
        <f>IF('Übersicht 1.'!E701="","",'Übersicht 1.'!E701)</f>
        <v/>
      </c>
      <c r="E701" s="366">
        <f>IF(AND('Seite 1'!$G$34&gt;1900,'Seite 1'!$G$34&lt;DATE(2016,12,1),B701&lt;&gt;"",D701&lt;&gt;""),130,IF(AND('Seite 1'!$G$34&gt;=DATE(2016,12,1),B701&lt;&gt;"",D701&lt;&gt;"",C701="",'Übersicht 1.'!F701&gt;=30),130,0))</f>
        <v>0</v>
      </c>
      <c r="F701" s="336"/>
    </row>
    <row r="702" spans="1:6" ht="15" x14ac:dyDescent="0.2">
      <c r="A702" s="335">
        <v>670</v>
      </c>
      <c r="B702" s="357" t="str">
        <f>IF('Übersicht 1.'!D702="","",'Übersicht 1.'!D702)</f>
        <v/>
      </c>
      <c r="C702" s="356"/>
      <c r="D702" s="358" t="str">
        <f>IF('Übersicht 1.'!E702="","",'Übersicht 1.'!E702)</f>
        <v/>
      </c>
      <c r="E702" s="366">
        <f>IF(AND('Seite 1'!$G$34&gt;1900,'Seite 1'!$G$34&lt;DATE(2016,12,1),B702&lt;&gt;"",D702&lt;&gt;""),130,IF(AND('Seite 1'!$G$34&gt;=DATE(2016,12,1),B702&lt;&gt;"",D702&lt;&gt;"",C702="",'Übersicht 1.'!F702&gt;=30),130,0))</f>
        <v>0</v>
      </c>
      <c r="F702" s="336"/>
    </row>
    <row r="703" spans="1:6" ht="15" x14ac:dyDescent="0.2">
      <c r="A703" s="335">
        <v>671</v>
      </c>
      <c r="B703" s="357" t="str">
        <f>IF('Übersicht 1.'!D703="","",'Übersicht 1.'!D703)</f>
        <v/>
      </c>
      <c r="C703" s="356"/>
      <c r="D703" s="358" t="str">
        <f>IF('Übersicht 1.'!E703="","",'Übersicht 1.'!E703)</f>
        <v/>
      </c>
      <c r="E703" s="366">
        <f>IF(AND('Seite 1'!$G$34&gt;1900,'Seite 1'!$G$34&lt;DATE(2016,12,1),B703&lt;&gt;"",D703&lt;&gt;""),130,IF(AND('Seite 1'!$G$34&gt;=DATE(2016,12,1),B703&lt;&gt;"",D703&lt;&gt;"",C703="",'Übersicht 1.'!F703&gt;=30),130,0))</f>
        <v>0</v>
      </c>
      <c r="F703" s="336"/>
    </row>
    <row r="704" spans="1:6" ht="15" x14ac:dyDescent="0.2">
      <c r="A704" s="335">
        <v>672</v>
      </c>
      <c r="B704" s="357" t="str">
        <f>IF('Übersicht 1.'!D704="","",'Übersicht 1.'!D704)</f>
        <v/>
      </c>
      <c r="C704" s="356"/>
      <c r="D704" s="358" t="str">
        <f>IF('Übersicht 1.'!E704="","",'Übersicht 1.'!E704)</f>
        <v/>
      </c>
      <c r="E704" s="366">
        <f>IF(AND('Seite 1'!$G$34&gt;1900,'Seite 1'!$G$34&lt;DATE(2016,12,1),B704&lt;&gt;"",D704&lt;&gt;""),130,IF(AND('Seite 1'!$G$34&gt;=DATE(2016,12,1),B704&lt;&gt;"",D704&lt;&gt;"",C704="",'Übersicht 1.'!F704&gt;=30),130,0))</f>
        <v>0</v>
      </c>
      <c r="F704" s="336"/>
    </row>
    <row r="705" spans="1:6" ht="15" x14ac:dyDescent="0.2">
      <c r="A705" s="335">
        <v>673</v>
      </c>
      <c r="B705" s="357" t="str">
        <f>IF('Übersicht 1.'!D705="","",'Übersicht 1.'!D705)</f>
        <v/>
      </c>
      <c r="C705" s="356"/>
      <c r="D705" s="358" t="str">
        <f>IF('Übersicht 1.'!E705="","",'Übersicht 1.'!E705)</f>
        <v/>
      </c>
      <c r="E705" s="366">
        <f>IF(AND('Seite 1'!$G$34&gt;1900,'Seite 1'!$G$34&lt;DATE(2016,12,1),B705&lt;&gt;"",D705&lt;&gt;""),130,IF(AND('Seite 1'!$G$34&gt;=DATE(2016,12,1),B705&lt;&gt;"",D705&lt;&gt;"",C705="",'Übersicht 1.'!F705&gt;=30),130,0))</f>
        <v>0</v>
      </c>
      <c r="F705" s="336"/>
    </row>
    <row r="706" spans="1:6" ht="15" x14ac:dyDescent="0.2">
      <c r="A706" s="335">
        <v>674</v>
      </c>
      <c r="B706" s="357" t="str">
        <f>IF('Übersicht 1.'!D706="","",'Übersicht 1.'!D706)</f>
        <v/>
      </c>
      <c r="C706" s="356"/>
      <c r="D706" s="358" t="str">
        <f>IF('Übersicht 1.'!E706="","",'Übersicht 1.'!E706)</f>
        <v/>
      </c>
      <c r="E706" s="366">
        <f>IF(AND('Seite 1'!$G$34&gt;1900,'Seite 1'!$G$34&lt;DATE(2016,12,1),B706&lt;&gt;"",D706&lt;&gt;""),130,IF(AND('Seite 1'!$G$34&gt;=DATE(2016,12,1),B706&lt;&gt;"",D706&lt;&gt;"",C706="",'Übersicht 1.'!F706&gt;=30),130,0))</f>
        <v>0</v>
      </c>
      <c r="F706" s="336"/>
    </row>
    <row r="707" spans="1:6" ht="15" x14ac:dyDescent="0.2">
      <c r="A707" s="335">
        <v>675</v>
      </c>
      <c r="B707" s="357" t="str">
        <f>IF('Übersicht 1.'!D707="","",'Übersicht 1.'!D707)</f>
        <v/>
      </c>
      <c r="C707" s="356"/>
      <c r="D707" s="358" t="str">
        <f>IF('Übersicht 1.'!E707="","",'Übersicht 1.'!E707)</f>
        <v/>
      </c>
      <c r="E707" s="366">
        <f>IF(AND('Seite 1'!$G$34&gt;1900,'Seite 1'!$G$34&lt;DATE(2016,12,1),B707&lt;&gt;"",D707&lt;&gt;""),130,IF(AND('Seite 1'!$G$34&gt;=DATE(2016,12,1),B707&lt;&gt;"",D707&lt;&gt;"",C707="",'Übersicht 1.'!F707&gt;=30),130,0))</f>
        <v>0</v>
      </c>
      <c r="F707" s="336"/>
    </row>
    <row r="708" spans="1:6" ht="15" x14ac:dyDescent="0.2">
      <c r="A708" s="335">
        <v>676</v>
      </c>
      <c r="B708" s="357" t="str">
        <f>IF('Übersicht 1.'!D708="","",'Übersicht 1.'!D708)</f>
        <v/>
      </c>
      <c r="C708" s="356"/>
      <c r="D708" s="358" t="str">
        <f>IF('Übersicht 1.'!E708="","",'Übersicht 1.'!E708)</f>
        <v/>
      </c>
      <c r="E708" s="366">
        <f>IF(AND('Seite 1'!$G$34&gt;1900,'Seite 1'!$G$34&lt;DATE(2016,12,1),B708&lt;&gt;"",D708&lt;&gt;""),130,IF(AND('Seite 1'!$G$34&gt;=DATE(2016,12,1),B708&lt;&gt;"",D708&lt;&gt;"",C708="",'Übersicht 1.'!F708&gt;=30),130,0))</f>
        <v>0</v>
      </c>
      <c r="F708" s="336"/>
    </row>
    <row r="709" spans="1:6" ht="15" x14ac:dyDescent="0.2">
      <c r="A709" s="335">
        <v>677</v>
      </c>
      <c r="B709" s="357" t="str">
        <f>IF('Übersicht 1.'!D709="","",'Übersicht 1.'!D709)</f>
        <v/>
      </c>
      <c r="C709" s="356"/>
      <c r="D709" s="358" t="str">
        <f>IF('Übersicht 1.'!E709="","",'Übersicht 1.'!E709)</f>
        <v/>
      </c>
      <c r="E709" s="366">
        <f>IF(AND('Seite 1'!$G$34&gt;1900,'Seite 1'!$G$34&lt;DATE(2016,12,1),B709&lt;&gt;"",D709&lt;&gt;""),130,IF(AND('Seite 1'!$G$34&gt;=DATE(2016,12,1),B709&lt;&gt;"",D709&lt;&gt;"",C709="",'Übersicht 1.'!F709&gt;=30),130,0))</f>
        <v>0</v>
      </c>
      <c r="F709" s="336"/>
    </row>
    <row r="710" spans="1:6" ht="15" x14ac:dyDescent="0.2">
      <c r="A710" s="335">
        <v>678</v>
      </c>
      <c r="B710" s="357" t="str">
        <f>IF('Übersicht 1.'!D710="","",'Übersicht 1.'!D710)</f>
        <v/>
      </c>
      <c r="C710" s="356"/>
      <c r="D710" s="358" t="str">
        <f>IF('Übersicht 1.'!E710="","",'Übersicht 1.'!E710)</f>
        <v/>
      </c>
      <c r="E710" s="366">
        <f>IF(AND('Seite 1'!$G$34&gt;1900,'Seite 1'!$G$34&lt;DATE(2016,12,1),B710&lt;&gt;"",D710&lt;&gt;""),130,IF(AND('Seite 1'!$G$34&gt;=DATE(2016,12,1),B710&lt;&gt;"",D710&lt;&gt;"",C710="",'Übersicht 1.'!F710&gt;=30),130,0))</f>
        <v>0</v>
      </c>
      <c r="F710" s="336"/>
    </row>
    <row r="711" spans="1:6" ht="15" x14ac:dyDescent="0.2">
      <c r="A711" s="335">
        <v>679</v>
      </c>
      <c r="B711" s="357" t="str">
        <f>IF('Übersicht 1.'!D711="","",'Übersicht 1.'!D711)</f>
        <v/>
      </c>
      <c r="C711" s="356"/>
      <c r="D711" s="358" t="str">
        <f>IF('Übersicht 1.'!E711="","",'Übersicht 1.'!E711)</f>
        <v/>
      </c>
      <c r="E711" s="366">
        <f>IF(AND('Seite 1'!$G$34&gt;1900,'Seite 1'!$G$34&lt;DATE(2016,12,1),B711&lt;&gt;"",D711&lt;&gt;""),130,IF(AND('Seite 1'!$G$34&gt;=DATE(2016,12,1),B711&lt;&gt;"",D711&lt;&gt;"",C711="",'Übersicht 1.'!F711&gt;=30),130,0))</f>
        <v>0</v>
      </c>
      <c r="F711" s="336"/>
    </row>
    <row r="712" spans="1:6" ht="15" x14ac:dyDescent="0.2">
      <c r="A712" s="335">
        <v>680</v>
      </c>
      <c r="B712" s="357" t="str">
        <f>IF('Übersicht 1.'!D712="","",'Übersicht 1.'!D712)</f>
        <v/>
      </c>
      <c r="C712" s="356"/>
      <c r="D712" s="358" t="str">
        <f>IF('Übersicht 1.'!E712="","",'Übersicht 1.'!E712)</f>
        <v/>
      </c>
      <c r="E712" s="366">
        <f>IF(AND('Seite 1'!$G$34&gt;1900,'Seite 1'!$G$34&lt;DATE(2016,12,1),B712&lt;&gt;"",D712&lt;&gt;""),130,IF(AND('Seite 1'!$G$34&gt;=DATE(2016,12,1),B712&lt;&gt;"",D712&lt;&gt;"",C712="",'Übersicht 1.'!F712&gt;=30),130,0))</f>
        <v>0</v>
      </c>
      <c r="F712" s="336"/>
    </row>
    <row r="713" spans="1:6" ht="15" x14ac:dyDescent="0.2">
      <c r="A713" s="335">
        <v>681</v>
      </c>
      <c r="B713" s="357" t="str">
        <f>IF('Übersicht 1.'!D713="","",'Übersicht 1.'!D713)</f>
        <v/>
      </c>
      <c r="C713" s="356"/>
      <c r="D713" s="358" t="str">
        <f>IF('Übersicht 1.'!E713="","",'Übersicht 1.'!E713)</f>
        <v/>
      </c>
      <c r="E713" s="366">
        <f>IF(AND('Seite 1'!$G$34&gt;1900,'Seite 1'!$G$34&lt;DATE(2016,12,1),B713&lt;&gt;"",D713&lt;&gt;""),130,IF(AND('Seite 1'!$G$34&gt;=DATE(2016,12,1),B713&lt;&gt;"",D713&lt;&gt;"",C713="",'Übersicht 1.'!F713&gt;=30),130,0))</f>
        <v>0</v>
      </c>
      <c r="F713" s="336"/>
    </row>
    <row r="714" spans="1:6" ht="15" x14ac:dyDescent="0.2">
      <c r="A714" s="335">
        <v>682</v>
      </c>
      <c r="B714" s="357" t="str">
        <f>IF('Übersicht 1.'!D714="","",'Übersicht 1.'!D714)</f>
        <v/>
      </c>
      <c r="C714" s="356"/>
      <c r="D714" s="358" t="str">
        <f>IF('Übersicht 1.'!E714="","",'Übersicht 1.'!E714)</f>
        <v/>
      </c>
      <c r="E714" s="366">
        <f>IF(AND('Seite 1'!$G$34&gt;1900,'Seite 1'!$G$34&lt;DATE(2016,12,1),B714&lt;&gt;"",D714&lt;&gt;""),130,IF(AND('Seite 1'!$G$34&gt;=DATE(2016,12,1),B714&lt;&gt;"",D714&lt;&gt;"",C714="",'Übersicht 1.'!F714&gt;=30),130,0))</f>
        <v>0</v>
      </c>
      <c r="F714" s="336"/>
    </row>
    <row r="715" spans="1:6" ht="15" x14ac:dyDescent="0.2">
      <c r="A715" s="335">
        <v>683</v>
      </c>
      <c r="B715" s="357" t="str">
        <f>IF('Übersicht 1.'!D715="","",'Übersicht 1.'!D715)</f>
        <v/>
      </c>
      <c r="C715" s="356"/>
      <c r="D715" s="358" t="str">
        <f>IF('Übersicht 1.'!E715="","",'Übersicht 1.'!E715)</f>
        <v/>
      </c>
      <c r="E715" s="366">
        <f>IF(AND('Seite 1'!$G$34&gt;1900,'Seite 1'!$G$34&lt;DATE(2016,12,1),B715&lt;&gt;"",D715&lt;&gt;""),130,IF(AND('Seite 1'!$G$34&gt;=DATE(2016,12,1),B715&lt;&gt;"",D715&lt;&gt;"",C715="",'Übersicht 1.'!F715&gt;=30),130,0))</f>
        <v>0</v>
      </c>
      <c r="F715" s="336"/>
    </row>
    <row r="716" spans="1:6" ht="15" x14ac:dyDescent="0.2">
      <c r="A716" s="335">
        <v>684</v>
      </c>
      <c r="B716" s="357" t="str">
        <f>IF('Übersicht 1.'!D716="","",'Übersicht 1.'!D716)</f>
        <v/>
      </c>
      <c r="C716" s="356"/>
      <c r="D716" s="358" t="str">
        <f>IF('Übersicht 1.'!E716="","",'Übersicht 1.'!E716)</f>
        <v/>
      </c>
      <c r="E716" s="366">
        <f>IF(AND('Seite 1'!$G$34&gt;1900,'Seite 1'!$G$34&lt;DATE(2016,12,1),B716&lt;&gt;"",D716&lt;&gt;""),130,IF(AND('Seite 1'!$G$34&gt;=DATE(2016,12,1),B716&lt;&gt;"",D716&lt;&gt;"",C716="",'Übersicht 1.'!F716&gt;=30),130,0))</f>
        <v>0</v>
      </c>
      <c r="F716" s="336"/>
    </row>
    <row r="717" spans="1:6" ht="15" x14ac:dyDescent="0.2">
      <c r="A717" s="335">
        <v>685</v>
      </c>
      <c r="B717" s="357" t="str">
        <f>IF('Übersicht 1.'!D717="","",'Übersicht 1.'!D717)</f>
        <v/>
      </c>
      <c r="C717" s="356"/>
      <c r="D717" s="358" t="str">
        <f>IF('Übersicht 1.'!E717="","",'Übersicht 1.'!E717)</f>
        <v/>
      </c>
      <c r="E717" s="366">
        <f>IF(AND('Seite 1'!$G$34&gt;1900,'Seite 1'!$G$34&lt;DATE(2016,12,1),B717&lt;&gt;"",D717&lt;&gt;""),130,IF(AND('Seite 1'!$G$34&gt;=DATE(2016,12,1),B717&lt;&gt;"",D717&lt;&gt;"",C717="",'Übersicht 1.'!F717&gt;=30),130,0))</f>
        <v>0</v>
      </c>
      <c r="F717" s="336"/>
    </row>
    <row r="718" spans="1:6" ht="15" x14ac:dyDescent="0.2">
      <c r="A718" s="335">
        <v>686</v>
      </c>
      <c r="B718" s="357" t="str">
        <f>IF('Übersicht 1.'!D718="","",'Übersicht 1.'!D718)</f>
        <v/>
      </c>
      <c r="C718" s="356"/>
      <c r="D718" s="358" t="str">
        <f>IF('Übersicht 1.'!E718="","",'Übersicht 1.'!E718)</f>
        <v/>
      </c>
      <c r="E718" s="366">
        <f>IF(AND('Seite 1'!$G$34&gt;1900,'Seite 1'!$G$34&lt;DATE(2016,12,1),B718&lt;&gt;"",D718&lt;&gt;""),130,IF(AND('Seite 1'!$G$34&gt;=DATE(2016,12,1),B718&lt;&gt;"",D718&lt;&gt;"",C718="",'Übersicht 1.'!F718&gt;=30),130,0))</f>
        <v>0</v>
      </c>
      <c r="F718" s="336"/>
    </row>
    <row r="719" spans="1:6" ht="15" x14ac:dyDescent="0.2">
      <c r="A719" s="335">
        <v>687</v>
      </c>
      <c r="B719" s="357" t="str">
        <f>IF('Übersicht 1.'!D719="","",'Übersicht 1.'!D719)</f>
        <v/>
      </c>
      <c r="C719" s="356"/>
      <c r="D719" s="358" t="str">
        <f>IF('Übersicht 1.'!E719="","",'Übersicht 1.'!E719)</f>
        <v/>
      </c>
      <c r="E719" s="366">
        <f>IF(AND('Seite 1'!$G$34&gt;1900,'Seite 1'!$G$34&lt;DATE(2016,12,1),B719&lt;&gt;"",D719&lt;&gt;""),130,IF(AND('Seite 1'!$G$34&gt;=DATE(2016,12,1),B719&lt;&gt;"",D719&lt;&gt;"",C719="",'Übersicht 1.'!F719&gt;=30),130,0))</f>
        <v>0</v>
      </c>
      <c r="F719" s="336"/>
    </row>
    <row r="720" spans="1:6" ht="15" x14ac:dyDescent="0.2">
      <c r="A720" s="335">
        <v>688</v>
      </c>
      <c r="B720" s="357" t="str">
        <f>IF('Übersicht 1.'!D720="","",'Übersicht 1.'!D720)</f>
        <v/>
      </c>
      <c r="C720" s="356"/>
      <c r="D720" s="358" t="str">
        <f>IF('Übersicht 1.'!E720="","",'Übersicht 1.'!E720)</f>
        <v/>
      </c>
      <c r="E720" s="366">
        <f>IF(AND('Seite 1'!$G$34&gt;1900,'Seite 1'!$G$34&lt;DATE(2016,12,1),B720&lt;&gt;"",D720&lt;&gt;""),130,IF(AND('Seite 1'!$G$34&gt;=DATE(2016,12,1),B720&lt;&gt;"",D720&lt;&gt;"",C720="",'Übersicht 1.'!F720&gt;=30),130,0))</f>
        <v>0</v>
      </c>
      <c r="F720" s="336"/>
    </row>
    <row r="721" spans="1:6" ht="15" x14ac:dyDescent="0.2">
      <c r="A721" s="335">
        <v>689</v>
      </c>
      <c r="B721" s="357" t="str">
        <f>IF('Übersicht 1.'!D721="","",'Übersicht 1.'!D721)</f>
        <v/>
      </c>
      <c r="C721" s="356"/>
      <c r="D721" s="358" t="str">
        <f>IF('Übersicht 1.'!E721="","",'Übersicht 1.'!E721)</f>
        <v/>
      </c>
      <c r="E721" s="366">
        <f>IF(AND('Seite 1'!$G$34&gt;1900,'Seite 1'!$G$34&lt;DATE(2016,12,1),B721&lt;&gt;"",D721&lt;&gt;""),130,IF(AND('Seite 1'!$G$34&gt;=DATE(2016,12,1),B721&lt;&gt;"",D721&lt;&gt;"",C721="",'Übersicht 1.'!F721&gt;=30),130,0))</f>
        <v>0</v>
      </c>
      <c r="F721" s="336"/>
    </row>
    <row r="722" spans="1:6" ht="15" x14ac:dyDescent="0.2">
      <c r="A722" s="335">
        <v>690</v>
      </c>
      <c r="B722" s="357" t="str">
        <f>IF('Übersicht 1.'!D722="","",'Übersicht 1.'!D722)</f>
        <v/>
      </c>
      <c r="C722" s="356"/>
      <c r="D722" s="358" t="str">
        <f>IF('Übersicht 1.'!E722="","",'Übersicht 1.'!E722)</f>
        <v/>
      </c>
      <c r="E722" s="366">
        <f>IF(AND('Seite 1'!$G$34&gt;1900,'Seite 1'!$G$34&lt;DATE(2016,12,1),B722&lt;&gt;"",D722&lt;&gt;""),130,IF(AND('Seite 1'!$G$34&gt;=DATE(2016,12,1),B722&lt;&gt;"",D722&lt;&gt;"",C722="",'Übersicht 1.'!F722&gt;=30),130,0))</f>
        <v>0</v>
      </c>
      <c r="F722" s="336"/>
    </row>
    <row r="723" spans="1:6" ht="15" x14ac:dyDescent="0.2">
      <c r="A723" s="335">
        <v>691</v>
      </c>
      <c r="B723" s="357" t="str">
        <f>IF('Übersicht 1.'!D723="","",'Übersicht 1.'!D723)</f>
        <v/>
      </c>
      <c r="C723" s="356"/>
      <c r="D723" s="358" t="str">
        <f>IF('Übersicht 1.'!E723="","",'Übersicht 1.'!E723)</f>
        <v/>
      </c>
      <c r="E723" s="366">
        <f>IF(AND('Seite 1'!$G$34&gt;1900,'Seite 1'!$G$34&lt;DATE(2016,12,1),B723&lt;&gt;"",D723&lt;&gt;""),130,IF(AND('Seite 1'!$G$34&gt;=DATE(2016,12,1),B723&lt;&gt;"",D723&lt;&gt;"",C723="",'Übersicht 1.'!F723&gt;=30),130,0))</f>
        <v>0</v>
      </c>
      <c r="F723" s="336"/>
    </row>
    <row r="724" spans="1:6" ht="15" x14ac:dyDescent="0.2">
      <c r="A724" s="335">
        <v>692</v>
      </c>
      <c r="B724" s="357" t="str">
        <f>IF('Übersicht 1.'!D724="","",'Übersicht 1.'!D724)</f>
        <v/>
      </c>
      <c r="C724" s="356"/>
      <c r="D724" s="358" t="str">
        <f>IF('Übersicht 1.'!E724="","",'Übersicht 1.'!E724)</f>
        <v/>
      </c>
      <c r="E724" s="366">
        <f>IF(AND('Seite 1'!$G$34&gt;1900,'Seite 1'!$G$34&lt;DATE(2016,12,1),B724&lt;&gt;"",D724&lt;&gt;""),130,IF(AND('Seite 1'!$G$34&gt;=DATE(2016,12,1),B724&lt;&gt;"",D724&lt;&gt;"",C724="",'Übersicht 1.'!F724&gt;=30),130,0))</f>
        <v>0</v>
      </c>
      <c r="F724" s="336"/>
    </row>
    <row r="725" spans="1:6" ht="15" x14ac:dyDescent="0.2">
      <c r="A725" s="335">
        <v>693</v>
      </c>
      <c r="B725" s="357" t="str">
        <f>IF('Übersicht 1.'!D725="","",'Übersicht 1.'!D725)</f>
        <v/>
      </c>
      <c r="C725" s="356"/>
      <c r="D725" s="358" t="str">
        <f>IF('Übersicht 1.'!E725="","",'Übersicht 1.'!E725)</f>
        <v/>
      </c>
      <c r="E725" s="366">
        <f>IF(AND('Seite 1'!$G$34&gt;1900,'Seite 1'!$G$34&lt;DATE(2016,12,1),B725&lt;&gt;"",D725&lt;&gt;""),130,IF(AND('Seite 1'!$G$34&gt;=DATE(2016,12,1),B725&lt;&gt;"",D725&lt;&gt;"",C725="",'Übersicht 1.'!F725&gt;=30),130,0))</f>
        <v>0</v>
      </c>
      <c r="F725" s="336"/>
    </row>
    <row r="726" spans="1:6" ht="15" x14ac:dyDescent="0.2">
      <c r="A726" s="335">
        <v>694</v>
      </c>
      <c r="B726" s="357" t="str">
        <f>IF('Übersicht 1.'!D726="","",'Übersicht 1.'!D726)</f>
        <v/>
      </c>
      <c r="C726" s="356"/>
      <c r="D726" s="358" t="str">
        <f>IF('Übersicht 1.'!E726="","",'Übersicht 1.'!E726)</f>
        <v/>
      </c>
      <c r="E726" s="366">
        <f>IF(AND('Seite 1'!$G$34&gt;1900,'Seite 1'!$G$34&lt;DATE(2016,12,1),B726&lt;&gt;"",D726&lt;&gt;""),130,IF(AND('Seite 1'!$G$34&gt;=DATE(2016,12,1),B726&lt;&gt;"",D726&lt;&gt;"",C726="",'Übersicht 1.'!F726&gt;=30),130,0))</f>
        <v>0</v>
      </c>
      <c r="F726" s="336"/>
    </row>
    <row r="727" spans="1:6" ht="15" x14ac:dyDescent="0.2">
      <c r="A727" s="335">
        <v>695</v>
      </c>
      <c r="B727" s="357" t="str">
        <f>IF('Übersicht 1.'!D727="","",'Übersicht 1.'!D727)</f>
        <v/>
      </c>
      <c r="C727" s="356"/>
      <c r="D727" s="358" t="str">
        <f>IF('Übersicht 1.'!E727="","",'Übersicht 1.'!E727)</f>
        <v/>
      </c>
      <c r="E727" s="366">
        <f>IF(AND('Seite 1'!$G$34&gt;1900,'Seite 1'!$G$34&lt;DATE(2016,12,1),B727&lt;&gt;"",D727&lt;&gt;""),130,IF(AND('Seite 1'!$G$34&gt;=DATE(2016,12,1),B727&lt;&gt;"",D727&lt;&gt;"",C727="",'Übersicht 1.'!F727&gt;=30),130,0))</f>
        <v>0</v>
      </c>
      <c r="F727" s="336"/>
    </row>
    <row r="728" spans="1:6" ht="15" x14ac:dyDescent="0.2">
      <c r="A728" s="335">
        <v>696</v>
      </c>
      <c r="B728" s="357" t="str">
        <f>IF('Übersicht 1.'!D728="","",'Übersicht 1.'!D728)</f>
        <v/>
      </c>
      <c r="C728" s="356"/>
      <c r="D728" s="358" t="str">
        <f>IF('Übersicht 1.'!E728="","",'Übersicht 1.'!E728)</f>
        <v/>
      </c>
      <c r="E728" s="366">
        <f>IF(AND('Seite 1'!$G$34&gt;1900,'Seite 1'!$G$34&lt;DATE(2016,12,1),B728&lt;&gt;"",D728&lt;&gt;""),130,IF(AND('Seite 1'!$G$34&gt;=DATE(2016,12,1),B728&lt;&gt;"",D728&lt;&gt;"",C728="",'Übersicht 1.'!F728&gt;=30),130,0))</f>
        <v>0</v>
      </c>
      <c r="F728" s="336"/>
    </row>
    <row r="729" spans="1:6" ht="15" x14ac:dyDescent="0.2">
      <c r="A729" s="335">
        <v>697</v>
      </c>
      <c r="B729" s="357" t="str">
        <f>IF('Übersicht 1.'!D729="","",'Übersicht 1.'!D729)</f>
        <v/>
      </c>
      <c r="C729" s="356"/>
      <c r="D729" s="358" t="str">
        <f>IF('Übersicht 1.'!E729="","",'Übersicht 1.'!E729)</f>
        <v/>
      </c>
      <c r="E729" s="366">
        <f>IF(AND('Seite 1'!$G$34&gt;1900,'Seite 1'!$G$34&lt;DATE(2016,12,1),B729&lt;&gt;"",D729&lt;&gt;""),130,IF(AND('Seite 1'!$G$34&gt;=DATE(2016,12,1),B729&lt;&gt;"",D729&lt;&gt;"",C729="",'Übersicht 1.'!F729&gt;=30),130,0))</f>
        <v>0</v>
      </c>
      <c r="F729" s="336"/>
    </row>
    <row r="730" spans="1:6" ht="15" x14ac:dyDescent="0.2">
      <c r="A730" s="335">
        <v>698</v>
      </c>
      <c r="B730" s="357" t="str">
        <f>IF('Übersicht 1.'!D730="","",'Übersicht 1.'!D730)</f>
        <v/>
      </c>
      <c r="C730" s="356"/>
      <c r="D730" s="358" t="str">
        <f>IF('Übersicht 1.'!E730="","",'Übersicht 1.'!E730)</f>
        <v/>
      </c>
      <c r="E730" s="366">
        <f>IF(AND('Seite 1'!$G$34&gt;1900,'Seite 1'!$G$34&lt;DATE(2016,12,1),B730&lt;&gt;"",D730&lt;&gt;""),130,IF(AND('Seite 1'!$G$34&gt;=DATE(2016,12,1),B730&lt;&gt;"",D730&lt;&gt;"",C730="",'Übersicht 1.'!F730&gt;=30),130,0))</f>
        <v>0</v>
      </c>
      <c r="F730" s="336"/>
    </row>
    <row r="731" spans="1:6" ht="15" x14ac:dyDescent="0.2">
      <c r="A731" s="335">
        <v>699</v>
      </c>
      <c r="B731" s="357" t="str">
        <f>IF('Übersicht 1.'!D731="","",'Übersicht 1.'!D731)</f>
        <v/>
      </c>
      <c r="C731" s="356"/>
      <c r="D731" s="358" t="str">
        <f>IF('Übersicht 1.'!E731="","",'Übersicht 1.'!E731)</f>
        <v/>
      </c>
      <c r="E731" s="366">
        <f>IF(AND('Seite 1'!$G$34&gt;1900,'Seite 1'!$G$34&lt;DATE(2016,12,1),B731&lt;&gt;"",D731&lt;&gt;""),130,IF(AND('Seite 1'!$G$34&gt;=DATE(2016,12,1),B731&lt;&gt;"",D731&lt;&gt;"",C731="",'Übersicht 1.'!F731&gt;=30),130,0))</f>
        <v>0</v>
      </c>
      <c r="F731" s="336"/>
    </row>
    <row r="732" spans="1:6" ht="15" x14ac:dyDescent="0.2">
      <c r="A732" s="335">
        <v>700</v>
      </c>
      <c r="B732" s="357" t="str">
        <f>IF('Übersicht 1.'!D732="","",'Übersicht 1.'!D732)</f>
        <v/>
      </c>
      <c r="C732" s="356"/>
      <c r="D732" s="358" t="str">
        <f>IF('Übersicht 1.'!E732="","",'Übersicht 1.'!E732)</f>
        <v/>
      </c>
      <c r="E732" s="366">
        <f>IF(AND('Seite 1'!$G$34&gt;1900,'Seite 1'!$G$34&lt;DATE(2016,12,1),B732&lt;&gt;"",D732&lt;&gt;""),130,IF(AND('Seite 1'!$G$34&gt;=DATE(2016,12,1),B732&lt;&gt;"",D732&lt;&gt;"",C732="",'Übersicht 1.'!F732&gt;=30),130,0))</f>
        <v>0</v>
      </c>
      <c r="F732" s="336"/>
    </row>
    <row r="733" spans="1:6" ht="15" x14ac:dyDescent="0.2">
      <c r="A733" s="335">
        <v>701</v>
      </c>
      <c r="B733" s="357" t="str">
        <f>IF('Übersicht 1.'!D733="","",'Übersicht 1.'!D733)</f>
        <v/>
      </c>
      <c r="C733" s="356"/>
      <c r="D733" s="358" t="str">
        <f>IF('Übersicht 1.'!E733="","",'Übersicht 1.'!E733)</f>
        <v/>
      </c>
      <c r="E733" s="366">
        <f>IF(AND('Seite 1'!$G$34&gt;1900,'Seite 1'!$G$34&lt;DATE(2016,12,1),B733&lt;&gt;"",D733&lt;&gt;""),130,IF(AND('Seite 1'!$G$34&gt;=DATE(2016,12,1),B733&lt;&gt;"",D733&lt;&gt;"",C733="",'Übersicht 1.'!F733&gt;=30),130,0))</f>
        <v>0</v>
      </c>
      <c r="F733" s="336"/>
    </row>
    <row r="734" spans="1:6" ht="15" x14ac:dyDescent="0.2">
      <c r="A734" s="335">
        <v>702</v>
      </c>
      <c r="B734" s="357" t="str">
        <f>IF('Übersicht 1.'!D734="","",'Übersicht 1.'!D734)</f>
        <v/>
      </c>
      <c r="C734" s="356"/>
      <c r="D734" s="358" t="str">
        <f>IF('Übersicht 1.'!E734="","",'Übersicht 1.'!E734)</f>
        <v/>
      </c>
      <c r="E734" s="366">
        <f>IF(AND('Seite 1'!$G$34&gt;1900,'Seite 1'!$G$34&lt;DATE(2016,12,1),B734&lt;&gt;"",D734&lt;&gt;""),130,IF(AND('Seite 1'!$G$34&gt;=DATE(2016,12,1),B734&lt;&gt;"",D734&lt;&gt;"",C734="",'Übersicht 1.'!F734&gt;=30),130,0))</f>
        <v>0</v>
      </c>
      <c r="F734" s="336"/>
    </row>
    <row r="735" spans="1:6" ht="15" x14ac:dyDescent="0.2">
      <c r="A735" s="335">
        <v>703</v>
      </c>
      <c r="B735" s="357" t="str">
        <f>IF('Übersicht 1.'!D735="","",'Übersicht 1.'!D735)</f>
        <v/>
      </c>
      <c r="C735" s="356"/>
      <c r="D735" s="358" t="str">
        <f>IF('Übersicht 1.'!E735="","",'Übersicht 1.'!E735)</f>
        <v/>
      </c>
      <c r="E735" s="366">
        <f>IF(AND('Seite 1'!$G$34&gt;1900,'Seite 1'!$G$34&lt;DATE(2016,12,1),B735&lt;&gt;"",D735&lt;&gt;""),130,IF(AND('Seite 1'!$G$34&gt;=DATE(2016,12,1),B735&lt;&gt;"",D735&lt;&gt;"",C735="",'Übersicht 1.'!F735&gt;=30),130,0))</f>
        <v>0</v>
      </c>
      <c r="F735" s="336"/>
    </row>
    <row r="736" spans="1:6" ht="15" x14ac:dyDescent="0.2">
      <c r="A736" s="335">
        <v>704</v>
      </c>
      <c r="B736" s="357" t="str">
        <f>IF('Übersicht 1.'!D736="","",'Übersicht 1.'!D736)</f>
        <v/>
      </c>
      <c r="C736" s="356"/>
      <c r="D736" s="358" t="str">
        <f>IF('Übersicht 1.'!E736="","",'Übersicht 1.'!E736)</f>
        <v/>
      </c>
      <c r="E736" s="366">
        <f>IF(AND('Seite 1'!$G$34&gt;1900,'Seite 1'!$G$34&lt;DATE(2016,12,1),B736&lt;&gt;"",D736&lt;&gt;""),130,IF(AND('Seite 1'!$G$34&gt;=DATE(2016,12,1),B736&lt;&gt;"",D736&lt;&gt;"",C736="",'Übersicht 1.'!F736&gt;=30),130,0))</f>
        <v>0</v>
      </c>
      <c r="F736" s="336"/>
    </row>
    <row r="737" spans="1:6" ht="15" x14ac:dyDescent="0.2">
      <c r="A737" s="335">
        <v>705</v>
      </c>
      <c r="B737" s="357" t="str">
        <f>IF('Übersicht 1.'!D737="","",'Übersicht 1.'!D737)</f>
        <v/>
      </c>
      <c r="C737" s="356"/>
      <c r="D737" s="358" t="str">
        <f>IF('Übersicht 1.'!E737="","",'Übersicht 1.'!E737)</f>
        <v/>
      </c>
      <c r="E737" s="366">
        <f>IF(AND('Seite 1'!$G$34&gt;1900,'Seite 1'!$G$34&lt;DATE(2016,12,1),B737&lt;&gt;"",D737&lt;&gt;""),130,IF(AND('Seite 1'!$G$34&gt;=DATE(2016,12,1),B737&lt;&gt;"",D737&lt;&gt;"",C737="",'Übersicht 1.'!F737&gt;=30),130,0))</f>
        <v>0</v>
      </c>
      <c r="F737" s="336"/>
    </row>
    <row r="738" spans="1:6" ht="15" x14ac:dyDescent="0.2">
      <c r="A738" s="335">
        <v>706</v>
      </c>
      <c r="B738" s="357" t="str">
        <f>IF('Übersicht 1.'!D738="","",'Übersicht 1.'!D738)</f>
        <v/>
      </c>
      <c r="C738" s="356"/>
      <c r="D738" s="358" t="str">
        <f>IF('Übersicht 1.'!E738="","",'Übersicht 1.'!E738)</f>
        <v/>
      </c>
      <c r="E738" s="366">
        <f>IF(AND('Seite 1'!$G$34&gt;1900,'Seite 1'!$G$34&lt;DATE(2016,12,1),B738&lt;&gt;"",D738&lt;&gt;""),130,IF(AND('Seite 1'!$G$34&gt;=DATE(2016,12,1),B738&lt;&gt;"",D738&lt;&gt;"",C738="",'Übersicht 1.'!F738&gt;=30),130,0))</f>
        <v>0</v>
      </c>
      <c r="F738" s="336"/>
    </row>
    <row r="739" spans="1:6" ht="15" x14ac:dyDescent="0.2">
      <c r="A739" s="335">
        <v>707</v>
      </c>
      <c r="B739" s="357" t="str">
        <f>IF('Übersicht 1.'!D739="","",'Übersicht 1.'!D739)</f>
        <v/>
      </c>
      <c r="C739" s="356"/>
      <c r="D739" s="358" t="str">
        <f>IF('Übersicht 1.'!E739="","",'Übersicht 1.'!E739)</f>
        <v/>
      </c>
      <c r="E739" s="366">
        <f>IF(AND('Seite 1'!$G$34&gt;1900,'Seite 1'!$G$34&lt;DATE(2016,12,1),B739&lt;&gt;"",D739&lt;&gt;""),130,IF(AND('Seite 1'!$G$34&gt;=DATE(2016,12,1),B739&lt;&gt;"",D739&lt;&gt;"",C739="",'Übersicht 1.'!F739&gt;=30),130,0))</f>
        <v>0</v>
      </c>
      <c r="F739" s="336"/>
    </row>
    <row r="740" spans="1:6" ht="15" x14ac:dyDescent="0.2">
      <c r="A740" s="335">
        <v>708</v>
      </c>
      <c r="B740" s="357" t="str">
        <f>IF('Übersicht 1.'!D740="","",'Übersicht 1.'!D740)</f>
        <v/>
      </c>
      <c r="C740" s="356"/>
      <c r="D740" s="358" t="str">
        <f>IF('Übersicht 1.'!E740="","",'Übersicht 1.'!E740)</f>
        <v/>
      </c>
      <c r="E740" s="366">
        <f>IF(AND('Seite 1'!$G$34&gt;1900,'Seite 1'!$G$34&lt;DATE(2016,12,1),B740&lt;&gt;"",D740&lt;&gt;""),130,IF(AND('Seite 1'!$G$34&gt;=DATE(2016,12,1),B740&lt;&gt;"",D740&lt;&gt;"",C740="",'Übersicht 1.'!F740&gt;=30),130,0))</f>
        <v>0</v>
      </c>
      <c r="F740" s="336"/>
    </row>
    <row r="741" spans="1:6" ht="15" x14ac:dyDescent="0.2">
      <c r="A741" s="335">
        <v>709</v>
      </c>
      <c r="B741" s="357" t="str">
        <f>IF('Übersicht 1.'!D741="","",'Übersicht 1.'!D741)</f>
        <v/>
      </c>
      <c r="C741" s="356"/>
      <c r="D741" s="358" t="str">
        <f>IF('Übersicht 1.'!E741="","",'Übersicht 1.'!E741)</f>
        <v/>
      </c>
      <c r="E741" s="366">
        <f>IF(AND('Seite 1'!$G$34&gt;1900,'Seite 1'!$G$34&lt;DATE(2016,12,1),B741&lt;&gt;"",D741&lt;&gt;""),130,IF(AND('Seite 1'!$G$34&gt;=DATE(2016,12,1),B741&lt;&gt;"",D741&lt;&gt;"",C741="",'Übersicht 1.'!F741&gt;=30),130,0))</f>
        <v>0</v>
      </c>
      <c r="F741" s="336"/>
    </row>
    <row r="742" spans="1:6" ht="15" x14ac:dyDescent="0.2">
      <c r="A742" s="335">
        <v>710</v>
      </c>
      <c r="B742" s="357" t="str">
        <f>IF('Übersicht 1.'!D742="","",'Übersicht 1.'!D742)</f>
        <v/>
      </c>
      <c r="C742" s="356"/>
      <c r="D742" s="358" t="str">
        <f>IF('Übersicht 1.'!E742="","",'Übersicht 1.'!E742)</f>
        <v/>
      </c>
      <c r="E742" s="366">
        <f>IF(AND('Seite 1'!$G$34&gt;1900,'Seite 1'!$G$34&lt;DATE(2016,12,1),B742&lt;&gt;"",D742&lt;&gt;""),130,IF(AND('Seite 1'!$G$34&gt;=DATE(2016,12,1),B742&lt;&gt;"",D742&lt;&gt;"",C742="",'Übersicht 1.'!F742&gt;=30),130,0))</f>
        <v>0</v>
      </c>
      <c r="F742" s="336"/>
    </row>
    <row r="743" spans="1:6" ht="15" x14ac:dyDescent="0.2">
      <c r="A743" s="335">
        <v>711</v>
      </c>
      <c r="B743" s="357" t="str">
        <f>IF('Übersicht 1.'!D743="","",'Übersicht 1.'!D743)</f>
        <v/>
      </c>
      <c r="C743" s="356"/>
      <c r="D743" s="358" t="str">
        <f>IF('Übersicht 1.'!E743="","",'Übersicht 1.'!E743)</f>
        <v/>
      </c>
      <c r="E743" s="366">
        <f>IF(AND('Seite 1'!$G$34&gt;1900,'Seite 1'!$G$34&lt;DATE(2016,12,1),B743&lt;&gt;"",D743&lt;&gt;""),130,IF(AND('Seite 1'!$G$34&gt;=DATE(2016,12,1),B743&lt;&gt;"",D743&lt;&gt;"",C743="",'Übersicht 1.'!F743&gt;=30),130,0))</f>
        <v>0</v>
      </c>
      <c r="F743" s="336"/>
    </row>
    <row r="744" spans="1:6" ht="15" x14ac:dyDescent="0.2">
      <c r="A744" s="335">
        <v>712</v>
      </c>
      <c r="B744" s="357" t="str">
        <f>IF('Übersicht 1.'!D744="","",'Übersicht 1.'!D744)</f>
        <v/>
      </c>
      <c r="C744" s="356"/>
      <c r="D744" s="358" t="str">
        <f>IF('Übersicht 1.'!E744="","",'Übersicht 1.'!E744)</f>
        <v/>
      </c>
      <c r="E744" s="366">
        <f>IF(AND('Seite 1'!$G$34&gt;1900,'Seite 1'!$G$34&lt;DATE(2016,12,1),B744&lt;&gt;"",D744&lt;&gt;""),130,IF(AND('Seite 1'!$G$34&gt;=DATE(2016,12,1),B744&lt;&gt;"",D744&lt;&gt;"",C744="",'Übersicht 1.'!F744&gt;=30),130,0))</f>
        <v>0</v>
      </c>
      <c r="F744" s="336"/>
    </row>
    <row r="745" spans="1:6" ht="15" x14ac:dyDescent="0.2">
      <c r="A745" s="335">
        <v>713</v>
      </c>
      <c r="B745" s="357" t="str">
        <f>IF('Übersicht 1.'!D745="","",'Übersicht 1.'!D745)</f>
        <v/>
      </c>
      <c r="C745" s="356"/>
      <c r="D745" s="358" t="str">
        <f>IF('Übersicht 1.'!E745="","",'Übersicht 1.'!E745)</f>
        <v/>
      </c>
      <c r="E745" s="366">
        <f>IF(AND('Seite 1'!$G$34&gt;1900,'Seite 1'!$G$34&lt;DATE(2016,12,1),B745&lt;&gt;"",D745&lt;&gt;""),130,IF(AND('Seite 1'!$G$34&gt;=DATE(2016,12,1),B745&lt;&gt;"",D745&lt;&gt;"",C745="",'Übersicht 1.'!F745&gt;=30),130,0))</f>
        <v>0</v>
      </c>
      <c r="F745" s="336"/>
    </row>
    <row r="746" spans="1:6" ht="15" x14ac:dyDescent="0.2">
      <c r="A746" s="335">
        <v>714</v>
      </c>
      <c r="B746" s="357" t="str">
        <f>IF('Übersicht 1.'!D746="","",'Übersicht 1.'!D746)</f>
        <v/>
      </c>
      <c r="C746" s="356"/>
      <c r="D746" s="358" t="str">
        <f>IF('Übersicht 1.'!E746="","",'Übersicht 1.'!E746)</f>
        <v/>
      </c>
      <c r="E746" s="366">
        <f>IF(AND('Seite 1'!$G$34&gt;1900,'Seite 1'!$G$34&lt;DATE(2016,12,1),B746&lt;&gt;"",D746&lt;&gt;""),130,IF(AND('Seite 1'!$G$34&gt;=DATE(2016,12,1),B746&lt;&gt;"",D746&lt;&gt;"",C746="",'Übersicht 1.'!F746&gt;=30),130,0))</f>
        <v>0</v>
      </c>
      <c r="F746" s="336"/>
    </row>
    <row r="747" spans="1:6" ht="15" x14ac:dyDescent="0.2">
      <c r="A747" s="335">
        <v>715</v>
      </c>
      <c r="B747" s="357" t="str">
        <f>IF('Übersicht 1.'!D747="","",'Übersicht 1.'!D747)</f>
        <v/>
      </c>
      <c r="C747" s="356"/>
      <c r="D747" s="358" t="str">
        <f>IF('Übersicht 1.'!E747="","",'Übersicht 1.'!E747)</f>
        <v/>
      </c>
      <c r="E747" s="366">
        <f>IF(AND('Seite 1'!$G$34&gt;1900,'Seite 1'!$G$34&lt;DATE(2016,12,1),B747&lt;&gt;"",D747&lt;&gt;""),130,IF(AND('Seite 1'!$G$34&gt;=DATE(2016,12,1),B747&lt;&gt;"",D747&lt;&gt;"",C747="",'Übersicht 1.'!F747&gt;=30),130,0))</f>
        <v>0</v>
      </c>
      <c r="F747" s="336"/>
    </row>
    <row r="748" spans="1:6" ht="15" x14ac:dyDescent="0.2">
      <c r="A748" s="335">
        <v>716</v>
      </c>
      <c r="B748" s="357" t="str">
        <f>IF('Übersicht 1.'!D748="","",'Übersicht 1.'!D748)</f>
        <v/>
      </c>
      <c r="C748" s="356"/>
      <c r="D748" s="358" t="str">
        <f>IF('Übersicht 1.'!E748="","",'Übersicht 1.'!E748)</f>
        <v/>
      </c>
      <c r="E748" s="366">
        <f>IF(AND('Seite 1'!$G$34&gt;1900,'Seite 1'!$G$34&lt;DATE(2016,12,1),B748&lt;&gt;"",D748&lt;&gt;""),130,IF(AND('Seite 1'!$G$34&gt;=DATE(2016,12,1),B748&lt;&gt;"",D748&lt;&gt;"",C748="",'Übersicht 1.'!F748&gt;=30),130,0))</f>
        <v>0</v>
      </c>
      <c r="F748" s="336"/>
    </row>
    <row r="749" spans="1:6" ht="15" x14ac:dyDescent="0.2">
      <c r="A749" s="335">
        <v>717</v>
      </c>
      <c r="B749" s="357" t="str">
        <f>IF('Übersicht 1.'!D749="","",'Übersicht 1.'!D749)</f>
        <v/>
      </c>
      <c r="C749" s="356"/>
      <c r="D749" s="358" t="str">
        <f>IF('Übersicht 1.'!E749="","",'Übersicht 1.'!E749)</f>
        <v/>
      </c>
      <c r="E749" s="366">
        <f>IF(AND('Seite 1'!$G$34&gt;1900,'Seite 1'!$G$34&lt;DATE(2016,12,1),B749&lt;&gt;"",D749&lt;&gt;""),130,IF(AND('Seite 1'!$G$34&gt;=DATE(2016,12,1),B749&lt;&gt;"",D749&lt;&gt;"",C749="",'Übersicht 1.'!F749&gt;=30),130,0))</f>
        <v>0</v>
      </c>
      <c r="F749" s="336"/>
    </row>
    <row r="750" spans="1:6" ht="15" x14ac:dyDescent="0.2">
      <c r="A750" s="335">
        <v>718</v>
      </c>
      <c r="B750" s="357" t="str">
        <f>IF('Übersicht 1.'!D750="","",'Übersicht 1.'!D750)</f>
        <v/>
      </c>
      <c r="C750" s="356"/>
      <c r="D750" s="358" t="str">
        <f>IF('Übersicht 1.'!E750="","",'Übersicht 1.'!E750)</f>
        <v/>
      </c>
      <c r="E750" s="366">
        <f>IF(AND('Seite 1'!$G$34&gt;1900,'Seite 1'!$G$34&lt;DATE(2016,12,1),B750&lt;&gt;"",D750&lt;&gt;""),130,IF(AND('Seite 1'!$G$34&gt;=DATE(2016,12,1),B750&lt;&gt;"",D750&lt;&gt;"",C750="",'Übersicht 1.'!F750&gt;=30),130,0))</f>
        <v>0</v>
      </c>
      <c r="F750" s="336"/>
    </row>
    <row r="751" spans="1:6" ht="15" x14ac:dyDescent="0.2">
      <c r="A751" s="335">
        <v>719</v>
      </c>
      <c r="B751" s="357" t="str">
        <f>IF('Übersicht 1.'!D751="","",'Übersicht 1.'!D751)</f>
        <v/>
      </c>
      <c r="C751" s="356"/>
      <c r="D751" s="358" t="str">
        <f>IF('Übersicht 1.'!E751="","",'Übersicht 1.'!E751)</f>
        <v/>
      </c>
      <c r="E751" s="366">
        <f>IF(AND('Seite 1'!$G$34&gt;1900,'Seite 1'!$G$34&lt;DATE(2016,12,1),B751&lt;&gt;"",D751&lt;&gt;""),130,IF(AND('Seite 1'!$G$34&gt;=DATE(2016,12,1),B751&lt;&gt;"",D751&lt;&gt;"",C751="",'Übersicht 1.'!F751&gt;=30),130,0))</f>
        <v>0</v>
      </c>
      <c r="F751" s="336"/>
    </row>
    <row r="752" spans="1:6" ht="15" x14ac:dyDescent="0.2">
      <c r="A752" s="335">
        <v>720</v>
      </c>
      <c r="B752" s="357" t="str">
        <f>IF('Übersicht 1.'!D752="","",'Übersicht 1.'!D752)</f>
        <v/>
      </c>
      <c r="C752" s="356"/>
      <c r="D752" s="358" t="str">
        <f>IF('Übersicht 1.'!E752="","",'Übersicht 1.'!E752)</f>
        <v/>
      </c>
      <c r="E752" s="366">
        <f>IF(AND('Seite 1'!$G$34&gt;1900,'Seite 1'!$G$34&lt;DATE(2016,12,1),B752&lt;&gt;"",D752&lt;&gt;""),130,IF(AND('Seite 1'!$G$34&gt;=DATE(2016,12,1),B752&lt;&gt;"",D752&lt;&gt;"",C752="",'Übersicht 1.'!F752&gt;=30),130,0))</f>
        <v>0</v>
      </c>
      <c r="F752" s="336"/>
    </row>
    <row r="753" spans="1:6" ht="15" x14ac:dyDescent="0.2">
      <c r="A753" s="335">
        <v>721</v>
      </c>
      <c r="B753" s="357" t="str">
        <f>IF('Übersicht 1.'!D753="","",'Übersicht 1.'!D753)</f>
        <v/>
      </c>
      <c r="C753" s="356"/>
      <c r="D753" s="358" t="str">
        <f>IF('Übersicht 1.'!E753="","",'Übersicht 1.'!E753)</f>
        <v/>
      </c>
      <c r="E753" s="366">
        <f>IF(AND('Seite 1'!$G$34&gt;1900,'Seite 1'!$G$34&lt;DATE(2016,12,1),B753&lt;&gt;"",D753&lt;&gt;""),130,IF(AND('Seite 1'!$G$34&gt;=DATE(2016,12,1),B753&lt;&gt;"",D753&lt;&gt;"",C753="",'Übersicht 1.'!F753&gt;=30),130,0))</f>
        <v>0</v>
      </c>
      <c r="F753" s="336"/>
    </row>
    <row r="754" spans="1:6" ht="15" x14ac:dyDescent="0.2">
      <c r="A754" s="335">
        <v>722</v>
      </c>
      <c r="B754" s="357" t="str">
        <f>IF('Übersicht 1.'!D754="","",'Übersicht 1.'!D754)</f>
        <v/>
      </c>
      <c r="C754" s="356"/>
      <c r="D754" s="358" t="str">
        <f>IF('Übersicht 1.'!E754="","",'Übersicht 1.'!E754)</f>
        <v/>
      </c>
      <c r="E754" s="366">
        <f>IF(AND('Seite 1'!$G$34&gt;1900,'Seite 1'!$G$34&lt;DATE(2016,12,1),B754&lt;&gt;"",D754&lt;&gt;""),130,IF(AND('Seite 1'!$G$34&gt;=DATE(2016,12,1),B754&lt;&gt;"",D754&lt;&gt;"",C754="",'Übersicht 1.'!F754&gt;=30),130,0))</f>
        <v>0</v>
      </c>
      <c r="F754" s="336"/>
    </row>
    <row r="755" spans="1:6" ht="15" x14ac:dyDescent="0.2">
      <c r="A755" s="335">
        <v>723</v>
      </c>
      <c r="B755" s="357" t="str">
        <f>IF('Übersicht 1.'!D755="","",'Übersicht 1.'!D755)</f>
        <v/>
      </c>
      <c r="C755" s="356"/>
      <c r="D755" s="358" t="str">
        <f>IF('Übersicht 1.'!E755="","",'Übersicht 1.'!E755)</f>
        <v/>
      </c>
      <c r="E755" s="366">
        <f>IF(AND('Seite 1'!$G$34&gt;1900,'Seite 1'!$G$34&lt;DATE(2016,12,1),B755&lt;&gt;"",D755&lt;&gt;""),130,IF(AND('Seite 1'!$G$34&gt;=DATE(2016,12,1),B755&lt;&gt;"",D755&lt;&gt;"",C755="",'Übersicht 1.'!F755&gt;=30),130,0))</f>
        <v>0</v>
      </c>
      <c r="F755" s="336"/>
    </row>
    <row r="756" spans="1:6" ht="15" x14ac:dyDescent="0.2">
      <c r="A756" s="335">
        <v>724</v>
      </c>
      <c r="B756" s="357" t="str">
        <f>IF('Übersicht 1.'!D756="","",'Übersicht 1.'!D756)</f>
        <v/>
      </c>
      <c r="C756" s="356"/>
      <c r="D756" s="358" t="str">
        <f>IF('Übersicht 1.'!E756="","",'Übersicht 1.'!E756)</f>
        <v/>
      </c>
      <c r="E756" s="366">
        <f>IF(AND('Seite 1'!$G$34&gt;1900,'Seite 1'!$G$34&lt;DATE(2016,12,1),B756&lt;&gt;"",D756&lt;&gt;""),130,IF(AND('Seite 1'!$G$34&gt;=DATE(2016,12,1),B756&lt;&gt;"",D756&lt;&gt;"",C756="",'Übersicht 1.'!F756&gt;=30),130,0))</f>
        <v>0</v>
      </c>
      <c r="F756" s="336"/>
    </row>
    <row r="757" spans="1:6" ht="15" x14ac:dyDescent="0.2">
      <c r="A757" s="335">
        <v>725</v>
      </c>
      <c r="B757" s="357" t="str">
        <f>IF('Übersicht 1.'!D757="","",'Übersicht 1.'!D757)</f>
        <v/>
      </c>
      <c r="C757" s="356"/>
      <c r="D757" s="358" t="str">
        <f>IF('Übersicht 1.'!E757="","",'Übersicht 1.'!E757)</f>
        <v/>
      </c>
      <c r="E757" s="366">
        <f>IF(AND('Seite 1'!$G$34&gt;1900,'Seite 1'!$G$34&lt;DATE(2016,12,1),B757&lt;&gt;"",D757&lt;&gt;""),130,IF(AND('Seite 1'!$G$34&gt;=DATE(2016,12,1),B757&lt;&gt;"",D757&lt;&gt;"",C757="",'Übersicht 1.'!F757&gt;=30),130,0))</f>
        <v>0</v>
      </c>
      <c r="F757" s="336"/>
    </row>
    <row r="758" spans="1:6" ht="15" x14ac:dyDescent="0.2">
      <c r="A758" s="335">
        <v>726</v>
      </c>
      <c r="B758" s="357" t="str">
        <f>IF('Übersicht 1.'!D758="","",'Übersicht 1.'!D758)</f>
        <v/>
      </c>
      <c r="C758" s="356"/>
      <c r="D758" s="358" t="str">
        <f>IF('Übersicht 1.'!E758="","",'Übersicht 1.'!E758)</f>
        <v/>
      </c>
      <c r="E758" s="366">
        <f>IF(AND('Seite 1'!$G$34&gt;1900,'Seite 1'!$G$34&lt;DATE(2016,12,1),B758&lt;&gt;"",D758&lt;&gt;""),130,IF(AND('Seite 1'!$G$34&gt;=DATE(2016,12,1),B758&lt;&gt;"",D758&lt;&gt;"",C758="",'Übersicht 1.'!F758&gt;=30),130,0))</f>
        <v>0</v>
      </c>
      <c r="F758" s="336"/>
    </row>
    <row r="759" spans="1:6" ht="15" x14ac:dyDescent="0.2">
      <c r="A759" s="335">
        <v>727</v>
      </c>
      <c r="B759" s="357" t="str">
        <f>IF('Übersicht 1.'!D759="","",'Übersicht 1.'!D759)</f>
        <v/>
      </c>
      <c r="C759" s="356"/>
      <c r="D759" s="358" t="str">
        <f>IF('Übersicht 1.'!E759="","",'Übersicht 1.'!E759)</f>
        <v/>
      </c>
      <c r="E759" s="366">
        <f>IF(AND('Seite 1'!$G$34&gt;1900,'Seite 1'!$G$34&lt;DATE(2016,12,1),B759&lt;&gt;"",D759&lt;&gt;""),130,IF(AND('Seite 1'!$G$34&gt;=DATE(2016,12,1),B759&lt;&gt;"",D759&lt;&gt;"",C759="",'Übersicht 1.'!F759&gt;=30),130,0))</f>
        <v>0</v>
      </c>
      <c r="F759" s="336"/>
    </row>
    <row r="760" spans="1:6" ht="15" x14ac:dyDescent="0.2">
      <c r="A760" s="335">
        <v>728</v>
      </c>
      <c r="B760" s="357" t="str">
        <f>IF('Übersicht 1.'!D760="","",'Übersicht 1.'!D760)</f>
        <v/>
      </c>
      <c r="C760" s="356"/>
      <c r="D760" s="358" t="str">
        <f>IF('Übersicht 1.'!E760="","",'Übersicht 1.'!E760)</f>
        <v/>
      </c>
      <c r="E760" s="366">
        <f>IF(AND('Seite 1'!$G$34&gt;1900,'Seite 1'!$G$34&lt;DATE(2016,12,1),B760&lt;&gt;"",D760&lt;&gt;""),130,IF(AND('Seite 1'!$G$34&gt;=DATE(2016,12,1),B760&lt;&gt;"",D760&lt;&gt;"",C760="",'Übersicht 1.'!F760&gt;=30),130,0))</f>
        <v>0</v>
      </c>
      <c r="F760" s="336"/>
    </row>
    <row r="761" spans="1:6" ht="15" x14ac:dyDescent="0.2">
      <c r="A761" s="335">
        <v>729</v>
      </c>
      <c r="B761" s="357" t="str">
        <f>IF('Übersicht 1.'!D761="","",'Übersicht 1.'!D761)</f>
        <v/>
      </c>
      <c r="C761" s="356"/>
      <c r="D761" s="358" t="str">
        <f>IF('Übersicht 1.'!E761="","",'Übersicht 1.'!E761)</f>
        <v/>
      </c>
      <c r="E761" s="366">
        <f>IF(AND('Seite 1'!$G$34&gt;1900,'Seite 1'!$G$34&lt;DATE(2016,12,1),B761&lt;&gt;"",D761&lt;&gt;""),130,IF(AND('Seite 1'!$G$34&gt;=DATE(2016,12,1),B761&lt;&gt;"",D761&lt;&gt;"",C761="",'Übersicht 1.'!F761&gt;=30),130,0))</f>
        <v>0</v>
      </c>
      <c r="F761" s="336"/>
    </row>
    <row r="762" spans="1:6" ht="15" x14ac:dyDescent="0.2">
      <c r="A762" s="335">
        <v>730</v>
      </c>
      <c r="B762" s="357" t="str">
        <f>IF('Übersicht 1.'!D762="","",'Übersicht 1.'!D762)</f>
        <v/>
      </c>
      <c r="C762" s="356"/>
      <c r="D762" s="358" t="str">
        <f>IF('Übersicht 1.'!E762="","",'Übersicht 1.'!E762)</f>
        <v/>
      </c>
      <c r="E762" s="366">
        <f>IF(AND('Seite 1'!$G$34&gt;1900,'Seite 1'!$G$34&lt;DATE(2016,12,1),B762&lt;&gt;"",D762&lt;&gt;""),130,IF(AND('Seite 1'!$G$34&gt;=DATE(2016,12,1),B762&lt;&gt;"",D762&lt;&gt;"",C762="",'Übersicht 1.'!F762&gt;=30),130,0))</f>
        <v>0</v>
      </c>
      <c r="F762" s="336"/>
    </row>
    <row r="763" spans="1:6" ht="15" x14ac:dyDescent="0.2">
      <c r="A763" s="335">
        <v>731</v>
      </c>
      <c r="B763" s="357" t="str">
        <f>IF('Übersicht 1.'!D763="","",'Übersicht 1.'!D763)</f>
        <v/>
      </c>
      <c r="C763" s="356"/>
      <c r="D763" s="358" t="str">
        <f>IF('Übersicht 1.'!E763="","",'Übersicht 1.'!E763)</f>
        <v/>
      </c>
      <c r="E763" s="366">
        <f>IF(AND('Seite 1'!$G$34&gt;1900,'Seite 1'!$G$34&lt;DATE(2016,12,1),B763&lt;&gt;"",D763&lt;&gt;""),130,IF(AND('Seite 1'!$G$34&gt;=DATE(2016,12,1),B763&lt;&gt;"",D763&lt;&gt;"",C763="",'Übersicht 1.'!F763&gt;=30),130,0))</f>
        <v>0</v>
      </c>
      <c r="F763" s="336"/>
    </row>
    <row r="764" spans="1:6" ht="15" x14ac:dyDescent="0.2">
      <c r="A764" s="335">
        <v>732</v>
      </c>
      <c r="B764" s="357" t="str">
        <f>IF('Übersicht 1.'!D764="","",'Übersicht 1.'!D764)</f>
        <v/>
      </c>
      <c r="C764" s="356"/>
      <c r="D764" s="358" t="str">
        <f>IF('Übersicht 1.'!E764="","",'Übersicht 1.'!E764)</f>
        <v/>
      </c>
      <c r="E764" s="366">
        <f>IF(AND('Seite 1'!$G$34&gt;1900,'Seite 1'!$G$34&lt;DATE(2016,12,1),B764&lt;&gt;"",D764&lt;&gt;""),130,IF(AND('Seite 1'!$G$34&gt;=DATE(2016,12,1),B764&lt;&gt;"",D764&lt;&gt;"",C764="",'Übersicht 1.'!F764&gt;=30),130,0))</f>
        <v>0</v>
      </c>
      <c r="F764" s="336"/>
    </row>
    <row r="765" spans="1:6" ht="15" x14ac:dyDescent="0.2">
      <c r="A765" s="335">
        <v>733</v>
      </c>
      <c r="B765" s="357" t="str">
        <f>IF('Übersicht 1.'!D765="","",'Übersicht 1.'!D765)</f>
        <v/>
      </c>
      <c r="C765" s="356"/>
      <c r="D765" s="358" t="str">
        <f>IF('Übersicht 1.'!E765="","",'Übersicht 1.'!E765)</f>
        <v/>
      </c>
      <c r="E765" s="366">
        <f>IF(AND('Seite 1'!$G$34&gt;1900,'Seite 1'!$G$34&lt;DATE(2016,12,1),B765&lt;&gt;"",D765&lt;&gt;""),130,IF(AND('Seite 1'!$G$34&gt;=DATE(2016,12,1),B765&lt;&gt;"",D765&lt;&gt;"",C765="",'Übersicht 1.'!F765&gt;=30),130,0))</f>
        <v>0</v>
      </c>
      <c r="F765" s="336"/>
    </row>
    <row r="766" spans="1:6" ht="15" x14ac:dyDescent="0.2">
      <c r="A766" s="335">
        <v>734</v>
      </c>
      <c r="B766" s="357" t="str">
        <f>IF('Übersicht 1.'!D766="","",'Übersicht 1.'!D766)</f>
        <v/>
      </c>
      <c r="C766" s="356"/>
      <c r="D766" s="358" t="str">
        <f>IF('Übersicht 1.'!E766="","",'Übersicht 1.'!E766)</f>
        <v/>
      </c>
      <c r="E766" s="366">
        <f>IF(AND('Seite 1'!$G$34&gt;1900,'Seite 1'!$G$34&lt;DATE(2016,12,1),B766&lt;&gt;"",D766&lt;&gt;""),130,IF(AND('Seite 1'!$G$34&gt;=DATE(2016,12,1),B766&lt;&gt;"",D766&lt;&gt;"",C766="",'Übersicht 1.'!F766&gt;=30),130,0))</f>
        <v>0</v>
      </c>
      <c r="F766" s="336"/>
    </row>
    <row r="767" spans="1:6" ht="15" x14ac:dyDescent="0.2">
      <c r="A767" s="335">
        <v>735</v>
      </c>
      <c r="B767" s="357" t="str">
        <f>IF('Übersicht 1.'!D767="","",'Übersicht 1.'!D767)</f>
        <v/>
      </c>
      <c r="C767" s="356"/>
      <c r="D767" s="358" t="str">
        <f>IF('Übersicht 1.'!E767="","",'Übersicht 1.'!E767)</f>
        <v/>
      </c>
      <c r="E767" s="366">
        <f>IF(AND('Seite 1'!$G$34&gt;1900,'Seite 1'!$G$34&lt;DATE(2016,12,1),B767&lt;&gt;"",D767&lt;&gt;""),130,IF(AND('Seite 1'!$G$34&gt;=DATE(2016,12,1),B767&lt;&gt;"",D767&lt;&gt;"",C767="",'Übersicht 1.'!F767&gt;=30),130,0))</f>
        <v>0</v>
      </c>
      <c r="F767" s="336"/>
    </row>
    <row r="768" spans="1:6" ht="15" x14ac:dyDescent="0.2">
      <c r="A768" s="335">
        <v>736</v>
      </c>
      <c r="B768" s="357" t="str">
        <f>IF('Übersicht 1.'!D768="","",'Übersicht 1.'!D768)</f>
        <v/>
      </c>
      <c r="C768" s="356"/>
      <c r="D768" s="358" t="str">
        <f>IF('Übersicht 1.'!E768="","",'Übersicht 1.'!E768)</f>
        <v/>
      </c>
      <c r="E768" s="366">
        <f>IF(AND('Seite 1'!$G$34&gt;1900,'Seite 1'!$G$34&lt;DATE(2016,12,1),B768&lt;&gt;"",D768&lt;&gt;""),130,IF(AND('Seite 1'!$G$34&gt;=DATE(2016,12,1),B768&lt;&gt;"",D768&lt;&gt;"",C768="",'Übersicht 1.'!F768&gt;=30),130,0))</f>
        <v>0</v>
      </c>
      <c r="F768" s="336"/>
    </row>
    <row r="769" spans="1:6" ht="15" x14ac:dyDescent="0.2">
      <c r="A769" s="335">
        <v>737</v>
      </c>
      <c r="B769" s="357" t="str">
        <f>IF('Übersicht 1.'!D769="","",'Übersicht 1.'!D769)</f>
        <v/>
      </c>
      <c r="C769" s="356"/>
      <c r="D769" s="358" t="str">
        <f>IF('Übersicht 1.'!E769="","",'Übersicht 1.'!E769)</f>
        <v/>
      </c>
      <c r="E769" s="366">
        <f>IF(AND('Seite 1'!$G$34&gt;1900,'Seite 1'!$G$34&lt;DATE(2016,12,1),B769&lt;&gt;"",D769&lt;&gt;""),130,IF(AND('Seite 1'!$G$34&gt;=DATE(2016,12,1),B769&lt;&gt;"",D769&lt;&gt;"",C769="",'Übersicht 1.'!F769&gt;=30),130,0))</f>
        <v>0</v>
      </c>
      <c r="F769" s="336"/>
    </row>
    <row r="770" spans="1:6" ht="15" x14ac:dyDescent="0.2">
      <c r="A770" s="335">
        <v>738</v>
      </c>
      <c r="B770" s="357" t="str">
        <f>IF('Übersicht 1.'!D770="","",'Übersicht 1.'!D770)</f>
        <v/>
      </c>
      <c r="C770" s="356"/>
      <c r="D770" s="358" t="str">
        <f>IF('Übersicht 1.'!E770="","",'Übersicht 1.'!E770)</f>
        <v/>
      </c>
      <c r="E770" s="366">
        <f>IF(AND('Seite 1'!$G$34&gt;1900,'Seite 1'!$G$34&lt;DATE(2016,12,1),B770&lt;&gt;"",D770&lt;&gt;""),130,IF(AND('Seite 1'!$G$34&gt;=DATE(2016,12,1),B770&lt;&gt;"",D770&lt;&gt;"",C770="",'Übersicht 1.'!F770&gt;=30),130,0))</f>
        <v>0</v>
      </c>
      <c r="F770" s="336"/>
    </row>
    <row r="771" spans="1:6" ht="15" x14ac:dyDescent="0.2">
      <c r="A771" s="335">
        <v>739</v>
      </c>
      <c r="B771" s="357" t="str">
        <f>IF('Übersicht 1.'!D771="","",'Übersicht 1.'!D771)</f>
        <v/>
      </c>
      <c r="C771" s="356"/>
      <c r="D771" s="358" t="str">
        <f>IF('Übersicht 1.'!E771="","",'Übersicht 1.'!E771)</f>
        <v/>
      </c>
      <c r="E771" s="366">
        <f>IF(AND('Seite 1'!$G$34&gt;1900,'Seite 1'!$G$34&lt;DATE(2016,12,1),B771&lt;&gt;"",D771&lt;&gt;""),130,IF(AND('Seite 1'!$G$34&gt;=DATE(2016,12,1),B771&lt;&gt;"",D771&lt;&gt;"",C771="",'Übersicht 1.'!F771&gt;=30),130,0))</f>
        <v>0</v>
      </c>
      <c r="F771" s="336"/>
    </row>
    <row r="772" spans="1:6" ht="15" x14ac:dyDescent="0.2">
      <c r="A772" s="335">
        <v>740</v>
      </c>
      <c r="B772" s="357" t="str">
        <f>IF('Übersicht 1.'!D772="","",'Übersicht 1.'!D772)</f>
        <v/>
      </c>
      <c r="C772" s="356"/>
      <c r="D772" s="358" t="str">
        <f>IF('Übersicht 1.'!E772="","",'Übersicht 1.'!E772)</f>
        <v/>
      </c>
      <c r="E772" s="366">
        <f>IF(AND('Seite 1'!$G$34&gt;1900,'Seite 1'!$G$34&lt;DATE(2016,12,1),B772&lt;&gt;"",D772&lt;&gt;""),130,IF(AND('Seite 1'!$G$34&gt;=DATE(2016,12,1),B772&lt;&gt;"",D772&lt;&gt;"",C772="",'Übersicht 1.'!F772&gt;=30),130,0))</f>
        <v>0</v>
      </c>
      <c r="F772" s="336"/>
    </row>
    <row r="773" spans="1:6" ht="15" x14ac:dyDescent="0.2">
      <c r="A773" s="335">
        <v>741</v>
      </c>
      <c r="B773" s="357" t="str">
        <f>IF('Übersicht 1.'!D773="","",'Übersicht 1.'!D773)</f>
        <v/>
      </c>
      <c r="C773" s="356"/>
      <c r="D773" s="358" t="str">
        <f>IF('Übersicht 1.'!E773="","",'Übersicht 1.'!E773)</f>
        <v/>
      </c>
      <c r="E773" s="366">
        <f>IF(AND('Seite 1'!$G$34&gt;1900,'Seite 1'!$G$34&lt;DATE(2016,12,1),B773&lt;&gt;"",D773&lt;&gt;""),130,IF(AND('Seite 1'!$G$34&gt;=DATE(2016,12,1),B773&lt;&gt;"",D773&lt;&gt;"",C773="",'Übersicht 1.'!F773&gt;=30),130,0))</f>
        <v>0</v>
      </c>
      <c r="F773" s="336"/>
    </row>
    <row r="774" spans="1:6" ht="15" x14ac:dyDescent="0.2">
      <c r="A774" s="335">
        <v>742</v>
      </c>
      <c r="B774" s="357" t="str">
        <f>IF('Übersicht 1.'!D774="","",'Übersicht 1.'!D774)</f>
        <v/>
      </c>
      <c r="C774" s="356"/>
      <c r="D774" s="358" t="str">
        <f>IF('Übersicht 1.'!E774="","",'Übersicht 1.'!E774)</f>
        <v/>
      </c>
      <c r="E774" s="366">
        <f>IF(AND('Seite 1'!$G$34&gt;1900,'Seite 1'!$G$34&lt;DATE(2016,12,1),B774&lt;&gt;"",D774&lt;&gt;""),130,IF(AND('Seite 1'!$G$34&gt;=DATE(2016,12,1),B774&lt;&gt;"",D774&lt;&gt;"",C774="",'Übersicht 1.'!F774&gt;=30),130,0))</f>
        <v>0</v>
      </c>
      <c r="F774" s="336"/>
    </row>
    <row r="775" spans="1:6" ht="15" x14ac:dyDescent="0.2">
      <c r="A775" s="335">
        <v>743</v>
      </c>
      <c r="B775" s="357" t="str">
        <f>IF('Übersicht 1.'!D775="","",'Übersicht 1.'!D775)</f>
        <v/>
      </c>
      <c r="C775" s="356"/>
      <c r="D775" s="358" t="str">
        <f>IF('Übersicht 1.'!E775="","",'Übersicht 1.'!E775)</f>
        <v/>
      </c>
      <c r="E775" s="366">
        <f>IF(AND('Seite 1'!$G$34&gt;1900,'Seite 1'!$G$34&lt;DATE(2016,12,1),B775&lt;&gt;"",D775&lt;&gt;""),130,IF(AND('Seite 1'!$G$34&gt;=DATE(2016,12,1),B775&lt;&gt;"",D775&lt;&gt;"",C775="",'Übersicht 1.'!F775&gt;=30),130,0))</f>
        <v>0</v>
      </c>
      <c r="F775" s="336"/>
    </row>
    <row r="776" spans="1:6" ht="15" x14ac:dyDescent="0.2">
      <c r="A776" s="335">
        <v>744</v>
      </c>
      <c r="B776" s="357" t="str">
        <f>IF('Übersicht 1.'!D776="","",'Übersicht 1.'!D776)</f>
        <v/>
      </c>
      <c r="C776" s="356"/>
      <c r="D776" s="358" t="str">
        <f>IF('Übersicht 1.'!E776="","",'Übersicht 1.'!E776)</f>
        <v/>
      </c>
      <c r="E776" s="366">
        <f>IF(AND('Seite 1'!$G$34&gt;1900,'Seite 1'!$G$34&lt;DATE(2016,12,1),B776&lt;&gt;"",D776&lt;&gt;""),130,IF(AND('Seite 1'!$G$34&gt;=DATE(2016,12,1),B776&lt;&gt;"",D776&lt;&gt;"",C776="",'Übersicht 1.'!F776&gt;=30),130,0))</f>
        <v>0</v>
      </c>
      <c r="F776" s="336"/>
    </row>
    <row r="777" spans="1:6" ht="15" x14ac:dyDescent="0.2">
      <c r="A777" s="335">
        <v>745</v>
      </c>
      <c r="B777" s="357" t="str">
        <f>IF('Übersicht 1.'!D777="","",'Übersicht 1.'!D777)</f>
        <v/>
      </c>
      <c r="C777" s="356"/>
      <c r="D777" s="358" t="str">
        <f>IF('Übersicht 1.'!E777="","",'Übersicht 1.'!E777)</f>
        <v/>
      </c>
      <c r="E777" s="366">
        <f>IF(AND('Seite 1'!$G$34&gt;1900,'Seite 1'!$G$34&lt;DATE(2016,12,1),B777&lt;&gt;"",D777&lt;&gt;""),130,IF(AND('Seite 1'!$G$34&gt;=DATE(2016,12,1),B777&lt;&gt;"",D777&lt;&gt;"",C777="",'Übersicht 1.'!F777&gt;=30),130,0))</f>
        <v>0</v>
      </c>
      <c r="F777" s="336"/>
    </row>
    <row r="778" spans="1:6" ht="15" x14ac:dyDescent="0.2">
      <c r="A778" s="335">
        <v>746</v>
      </c>
      <c r="B778" s="357" t="str">
        <f>IF('Übersicht 1.'!D778="","",'Übersicht 1.'!D778)</f>
        <v/>
      </c>
      <c r="C778" s="356"/>
      <c r="D778" s="358" t="str">
        <f>IF('Übersicht 1.'!E778="","",'Übersicht 1.'!E778)</f>
        <v/>
      </c>
      <c r="E778" s="366">
        <f>IF(AND('Seite 1'!$G$34&gt;1900,'Seite 1'!$G$34&lt;DATE(2016,12,1),B778&lt;&gt;"",D778&lt;&gt;""),130,IF(AND('Seite 1'!$G$34&gt;=DATE(2016,12,1),B778&lt;&gt;"",D778&lt;&gt;"",C778="",'Übersicht 1.'!F778&gt;=30),130,0))</f>
        <v>0</v>
      </c>
      <c r="F778" s="336"/>
    </row>
    <row r="779" spans="1:6" ht="15" x14ac:dyDescent="0.2">
      <c r="A779" s="335">
        <v>747</v>
      </c>
      <c r="B779" s="357" t="str">
        <f>IF('Übersicht 1.'!D779="","",'Übersicht 1.'!D779)</f>
        <v/>
      </c>
      <c r="C779" s="356"/>
      <c r="D779" s="358" t="str">
        <f>IF('Übersicht 1.'!E779="","",'Übersicht 1.'!E779)</f>
        <v/>
      </c>
      <c r="E779" s="366">
        <f>IF(AND('Seite 1'!$G$34&gt;1900,'Seite 1'!$G$34&lt;DATE(2016,12,1),B779&lt;&gt;"",D779&lt;&gt;""),130,IF(AND('Seite 1'!$G$34&gt;=DATE(2016,12,1),B779&lt;&gt;"",D779&lt;&gt;"",C779="",'Übersicht 1.'!F779&gt;=30),130,0))</f>
        <v>0</v>
      </c>
      <c r="F779" s="336"/>
    </row>
    <row r="780" spans="1:6" ht="15" x14ac:dyDescent="0.2">
      <c r="A780" s="335">
        <v>748</v>
      </c>
      <c r="B780" s="357" t="str">
        <f>IF('Übersicht 1.'!D780="","",'Übersicht 1.'!D780)</f>
        <v/>
      </c>
      <c r="C780" s="356"/>
      <c r="D780" s="358" t="str">
        <f>IF('Übersicht 1.'!E780="","",'Übersicht 1.'!E780)</f>
        <v/>
      </c>
      <c r="E780" s="366">
        <f>IF(AND('Seite 1'!$G$34&gt;1900,'Seite 1'!$G$34&lt;DATE(2016,12,1),B780&lt;&gt;"",D780&lt;&gt;""),130,IF(AND('Seite 1'!$G$34&gt;=DATE(2016,12,1),B780&lt;&gt;"",D780&lt;&gt;"",C780="",'Übersicht 1.'!F780&gt;=30),130,0))</f>
        <v>0</v>
      </c>
      <c r="F780" s="336"/>
    </row>
    <row r="781" spans="1:6" ht="15" x14ac:dyDescent="0.2">
      <c r="A781" s="335">
        <v>749</v>
      </c>
      <c r="B781" s="357" t="str">
        <f>IF('Übersicht 1.'!D781="","",'Übersicht 1.'!D781)</f>
        <v/>
      </c>
      <c r="C781" s="356"/>
      <c r="D781" s="358" t="str">
        <f>IF('Übersicht 1.'!E781="","",'Übersicht 1.'!E781)</f>
        <v/>
      </c>
      <c r="E781" s="366">
        <f>IF(AND('Seite 1'!$G$34&gt;1900,'Seite 1'!$G$34&lt;DATE(2016,12,1),B781&lt;&gt;"",D781&lt;&gt;""),130,IF(AND('Seite 1'!$G$34&gt;=DATE(2016,12,1),B781&lt;&gt;"",D781&lt;&gt;"",C781="",'Übersicht 1.'!F781&gt;=30),130,0))</f>
        <v>0</v>
      </c>
      <c r="F781" s="336"/>
    </row>
    <row r="782" spans="1:6" ht="15" x14ac:dyDescent="0.2">
      <c r="A782" s="335">
        <v>750</v>
      </c>
      <c r="B782" s="357" t="str">
        <f>IF('Übersicht 1.'!D782="","",'Übersicht 1.'!D782)</f>
        <v/>
      </c>
      <c r="C782" s="356"/>
      <c r="D782" s="358" t="str">
        <f>IF('Übersicht 1.'!E782="","",'Übersicht 1.'!E782)</f>
        <v/>
      </c>
      <c r="E782" s="366">
        <f>IF(AND('Seite 1'!$G$34&gt;1900,'Seite 1'!$G$34&lt;DATE(2016,12,1),B782&lt;&gt;"",D782&lt;&gt;""),130,IF(AND('Seite 1'!$G$34&gt;=DATE(2016,12,1),B782&lt;&gt;"",D782&lt;&gt;"",C782="",'Übersicht 1.'!F782&gt;=30),130,0))</f>
        <v>0</v>
      </c>
      <c r="F782" s="336"/>
    </row>
    <row r="783" spans="1:6" ht="15" x14ac:dyDescent="0.2">
      <c r="A783" s="335">
        <v>751</v>
      </c>
      <c r="B783" s="357" t="str">
        <f>IF('Übersicht 1.'!D783="","",'Übersicht 1.'!D783)</f>
        <v/>
      </c>
      <c r="C783" s="356"/>
      <c r="D783" s="358" t="str">
        <f>IF('Übersicht 1.'!E783="","",'Übersicht 1.'!E783)</f>
        <v/>
      </c>
      <c r="E783" s="366">
        <f>IF(AND('Seite 1'!$G$34&gt;1900,'Seite 1'!$G$34&lt;DATE(2016,12,1),B783&lt;&gt;"",D783&lt;&gt;""),130,IF(AND('Seite 1'!$G$34&gt;=DATE(2016,12,1),B783&lt;&gt;"",D783&lt;&gt;"",C783="",'Übersicht 1.'!F783&gt;=30),130,0))</f>
        <v>0</v>
      </c>
      <c r="F783" s="336"/>
    </row>
    <row r="784" spans="1:6" ht="15" x14ac:dyDescent="0.2">
      <c r="A784" s="335">
        <v>752</v>
      </c>
      <c r="B784" s="357" t="str">
        <f>IF('Übersicht 1.'!D784="","",'Übersicht 1.'!D784)</f>
        <v/>
      </c>
      <c r="C784" s="356"/>
      <c r="D784" s="358" t="str">
        <f>IF('Übersicht 1.'!E784="","",'Übersicht 1.'!E784)</f>
        <v/>
      </c>
      <c r="E784" s="366">
        <f>IF(AND('Seite 1'!$G$34&gt;1900,'Seite 1'!$G$34&lt;DATE(2016,12,1),B784&lt;&gt;"",D784&lt;&gt;""),130,IF(AND('Seite 1'!$G$34&gt;=DATE(2016,12,1),B784&lt;&gt;"",D784&lt;&gt;"",C784="",'Übersicht 1.'!F784&gt;=30),130,0))</f>
        <v>0</v>
      </c>
      <c r="F784" s="336"/>
    </row>
    <row r="785" spans="1:6" ht="15" x14ac:dyDescent="0.2">
      <c r="A785" s="335">
        <v>753</v>
      </c>
      <c r="B785" s="357" t="str">
        <f>IF('Übersicht 1.'!D785="","",'Übersicht 1.'!D785)</f>
        <v/>
      </c>
      <c r="C785" s="356"/>
      <c r="D785" s="358" t="str">
        <f>IF('Übersicht 1.'!E785="","",'Übersicht 1.'!E785)</f>
        <v/>
      </c>
      <c r="E785" s="366">
        <f>IF(AND('Seite 1'!$G$34&gt;1900,'Seite 1'!$G$34&lt;DATE(2016,12,1),B785&lt;&gt;"",D785&lt;&gt;""),130,IF(AND('Seite 1'!$G$34&gt;=DATE(2016,12,1),B785&lt;&gt;"",D785&lt;&gt;"",C785="",'Übersicht 1.'!F785&gt;=30),130,0))</f>
        <v>0</v>
      </c>
      <c r="F785" s="336"/>
    </row>
    <row r="786" spans="1:6" ht="15" x14ac:dyDescent="0.2">
      <c r="A786" s="335">
        <v>754</v>
      </c>
      <c r="B786" s="357" t="str">
        <f>IF('Übersicht 1.'!D786="","",'Übersicht 1.'!D786)</f>
        <v/>
      </c>
      <c r="C786" s="356"/>
      <c r="D786" s="358" t="str">
        <f>IF('Übersicht 1.'!E786="","",'Übersicht 1.'!E786)</f>
        <v/>
      </c>
      <c r="E786" s="366">
        <f>IF(AND('Seite 1'!$G$34&gt;1900,'Seite 1'!$G$34&lt;DATE(2016,12,1),B786&lt;&gt;"",D786&lt;&gt;""),130,IF(AND('Seite 1'!$G$34&gt;=DATE(2016,12,1),B786&lt;&gt;"",D786&lt;&gt;"",C786="",'Übersicht 1.'!F786&gt;=30),130,0))</f>
        <v>0</v>
      </c>
      <c r="F786" s="336"/>
    </row>
    <row r="787" spans="1:6" ht="15" x14ac:dyDescent="0.2">
      <c r="A787" s="335">
        <v>755</v>
      </c>
      <c r="B787" s="357" t="str">
        <f>IF('Übersicht 1.'!D787="","",'Übersicht 1.'!D787)</f>
        <v/>
      </c>
      <c r="C787" s="356"/>
      <c r="D787" s="358" t="str">
        <f>IF('Übersicht 1.'!E787="","",'Übersicht 1.'!E787)</f>
        <v/>
      </c>
      <c r="E787" s="366">
        <f>IF(AND('Seite 1'!$G$34&gt;1900,'Seite 1'!$G$34&lt;DATE(2016,12,1),B787&lt;&gt;"",D787&lt;&gt;""),130,IF(AND('Seite 1'!$G$34&gt;=DATE(2016,12,1),B787&lt;&gt;"",D787&lt;&gt;"",C787="",'Übersicht 1.'!F787&gt;=30),130,0))</f>
        <v>0</v>
      </c>
      <c r="F787" s="336"/>
    </row>
    <row r="788" spans="1:6" ht="15" x14ac:dyDescent="0.2">
      <c r="A788" s="335">
        <v>756</v>
      </c>
      <c r="B788" s="357" t="str">
        <f>IF('Übersicht 1.'!D788="","",'Übersicht 1.'!D788)</f>
        <v/>
      </c>
      <c r="C788" s="356"/>
      <c r="D788" s="358" t="str">
        <f>IF('Übersicht 1.'!E788="","",'Übersicht 1.'!E788)</f>
        <v/>
      </c>
      <c r="E788" s="366">
        <f>IF(AND('Seite 1'!$G$34&gt;1900,'Seite 1'!$G$34&lt;DATE(2016,12,1),B788&lt;&gt;"",D788&lt;&gt;""),130,IF(AND('Seite 1'!$G$34&gt;=DATE(2016,12,1),B788&lt;&gt;"",D788&lt;&gt;"",C788="",'Übersicht 1.'!F788&gt;=30),130,0))</f>
        <v>0</v>
      </c>
      <c r="F788" s="336"/>
    </row>
    <row r="789" spans="1:6" ht="15" x14ac:dyDescent="0.2">
      <c r="A789" s="335">
        <v>757</v>
      </c>
      <c r="B789" s="357" t="str">
        <f>IF('Übersicht 1.'!D789="","",'Übersicht 1.'!D789)</f>
        <v/>
      </c>
      <c r="C789" s="356"/>
      <c r="D789" s="358" t="str">
        <f>IF('Übersicht 1.'!E789="","",'Übersicht 1.'!E789)</f>
        <v/>
      </c>
      <c r="E789" s="366">
        <f>IF(AND('Seite 1'!$G$34&gt;1900,'Seite 1'!$G$34&lt;DATE(2016,12,1),B789&lt;&gt;"",D789&lt;&gt;""),130,IF(AND('Seite 1'!$G$34&gt;=DATE(2016,12,1),B789&lt;&gt;"",D789&lt;&gt;"",C789="",'Übersicht 1.'!F789&gt;=30),130,0))</f>
        <v>0</v>
      </c>
      <c r="F789" s="336"/>
    </row>
    <row r="790" spans="1:6" ht="15" x14ac:dyDescent="0.2">
      <c r="A790" s="335">
        <v>758</v>
      </c>
      <c r="B790" s="357" t="str">
        <f>IF('Übersicht 1.'!D790="","",'Übersicht 1.'!D790)</f>
        <v/>
      </c>
      <c r="C790" s="356"/>
      <c r="D790" s="358" t="str">
        <f>IF('Übersicht 1.'!E790="","",'Übersicht 1.'!E790)</f>
        <v/>
      </c>
      <c r="E790" s="366">
        <f>IF(AND('Seite 1'!$G$34&gt;1900,'Seite 1'!$G$34&lt;DATE(2016,12,1),B790&lt;&gt;"",D790&lt;&gt;""),130,IF(AND('Seite 1'!$G$34&gt;=DATE(2016,12,1),B790&lt;&gt;"",D790&lt;&gt;"",C790="",'Übersicht 1.'!F790&gt;=30),130,0))</f>
        <v>0</v>
      </c>
      <c r="F790" s="336"/>
    </row>
    <row r="791" spans="1:6" ht="15" x14ac:dyDescent="0.2">
      <c r="A791" s="335">
        <v>759</v>
      </c>
      <c r="B791" s="357" t="str">
        <f>IF('Übersicht 1.'!D791="","",'Übersicht 1.'!D791)</f>
        <v/>
      </c>
      <c r="C791" s="356"/>
      <c r="D791" s="358" t="str">
        <f>IF('Übersicht 1.'!E791="","",'Übersicht 1.'!E791)</f>
        <v/>
      </c>
      <c r="E791" s="366">
        <f>IF(AND('Seite 1'!$G$34&gt;1900,'Seite 1'!$G$34&lt;DATE(2016,12,1),B791&lt;&gt;"",D791&lt;&gt;""),130,IF(AND('Seite 1'!$G$34&gt;=DATE(2016,12,1),B791&lt;&gt;"",D791&lt;&gt;"",C791="",'Übersicht 1.'!F791&gt;=30),130,0))</f>
        <v>0</v>
      </c>
      <c r="F791" s="336"/>
    </row>
    <row r="792" spans="1:6" ht="15" x14ac:dyDescent="0.2">
      <c r="A792" s="335">
        <v>760</v>
      </c>
      <c r="B792" s="357" t="str">
        <f>IF('Übersicht 1.'!D792="","",'Übersicht 1.'!D792)</f>
        <v/>
      </c>
      <c r="C792" s="356"/>
      <c r="D792" s="358" t="str">
        <f>IF('Übersicht 1.'!E792="","",'Übersicht 1.'!E792)</f>
        <v/>
      </c>
      <c r="E792" s="366">
        <f>IF(AND('Seite 1'!$G$34&gt;1900,'Seite 1'!$G$34&lt;DATE(2016,12,1),B792&lt;&gt;"",D792&lt;&gt;""),130,IF(AND('Seite 1'!$G$34&gt;=DATE(2016,12,1),B792&lt;&gt;"",D792&lt;&gt;"",C792="",'Übersicht 1.'!F792&gt;=30),130,0))</f>
        <v>0</v>
      </c>
      <c r="F792" s="336"/>
    </row>
    <row r="793" spans="1:6" ht="15" x14ac:dyDescent="0.2">
      <c r="A793" s="335">
        <v>761</v>
      </c>
      <c r="B793" s="357" t="str">
        <f>IF('Übersicht 1.'!D793="","",'Übersicht 1.'!D793)</f>
        <v/>
      </c>
      <c r="C793" s="356"/>
      <c r="D793" s="358" t="str">
        <f>IF('Übersicht 1.'!E793="","",'Übersicht 1.'!E793)</f>
        <v/>
      </c>
      <c r="E793" s="366">
        <f>IF(AND('Seite 1'!$G$34&gt;1900,'Seite 1'!$G$34&lt;DATE(2016,12,1),B793&lt;&gt;"",D793&lt;&gt;""),130,IF(AND('Seite 1'!$G$34&gt;=DATE(2016,12,1),B793&lt;&gt;"",D793&lt;&gt;"",C793="",'Übersicht 1.'!F793&gt;=30),130,0))</f>
        <v>0</v>
      </c>
      <c r="F793" s="336"/>
    </row>
    <row r="794" spans="1:6" ht="15" x14ac:dyDescent="0.2">
      <c r="A794" s="335">
        <v>762</v>
      </c>
      <c r="B794" s="357" t="str">
        <f>IF('Übersicht 1.'!D794="","",'Übersicht 1.'!D794)</f>
        <v/>
      </c>
      <c r="C794" s="356"/>
      <c r="D794" s="358" t="str">
        <f>IF('Übersicht 1.'!E794="","",'Übersicht 1.'!E794)</f>
        <v/>
      </c>
      <c r="E794" s="366">
        <f>IF(AND('Seite 1'!$G$34&gt;1900,'Seite 1'!$G$34&lt;DATE(2016,12,1),B794&lt;&gt;"",D794&lt;&gt;""),130,IF(AND('Seite 1'!$G$34&gt;=DATE(2016,12,1),B794&lt;&gt;"",D794&lt;&gt;"",C794="",'Übersicht 1.'!F794&gt;=30),130,0))</f>
        <v>0</v>
      </c>
      <c r="F794" s="336"/>
    </row>
    <row r="795" spans="1:6" ht="15" x14ac:dyDescent="0.2">
      <c r="A795" s="335">
        <v>763</v>
      </c>
      <c r="B795" s="357" t="str">
        <f>IF('Übersicht 1.'!D795="","",'Übersicht 1.'!D795)</f>
        <v/>
      </c>
      <c r="C795" s="356"/>
      <c r="D795" s="358" t="str">
        <f>IF('Übersicht 1.'!E795="","",'Übersicht 1.'!E795)</f>
        <v/>
      </c>
      <c r="E795" s="366">
        <f>IF(AND('Seite 1'!$G$34&gt;1900,'Seite 1'!$G$34&lt;DATE(2016,12,1),B795&lt;&gt;"",D795&lt;&gt;""),130,IF(AND('Seite 1'!$G$34&gt;=DATE(2016,12,1),B795&lt;&gt;"",D795&lt;&gt;"",C795="",'Übersicht 1.'!F795&gt;=30),130,0))</f>
        <v>0</v>
      </c>
      <c r="F795" s="336"/>
    </row>
    <row r="796" spans="1:6" ht="15" x14ac:dyDescent="0.2">
      <c r="A796" s="335">
        <v>764</v>
      </c>
      <c r="B796" s="357" t="str">
        <f>IF('Übersicht 1.'!D796="","",'Übersicht 1.'!D796)</f>
        <v/>
      </c>
      <c r="C796" s="356"/>
      <c r="D796" s="358" t="str">
        <f>IF('Übersicht 1.'!E796="","",'Übersicht 1.'!E796)</f>
        <v/>
      </c>
      <c r="E796" s="366">
        <f>IF(AND('Seite 1'!$G$34&gt;1900,'Seite 1'!$G$34&lt;DATE(2016,12,1),B796&lt;&gt;"",D796&lt;&gt;""),130,IF(AND('Seite 1'!$G$34&gt;=DATE(2016,12,1),B796&lt;&gt;"",D796&lt;&gt;"",C796="",'Übersicht 1.'!F796&gt;=30),130,0))</f>
        <v>0</v>
      </c>
      <c r="F796" s="336"/>
    </row>
    <row r="797" spans="1:6" ht="15" x14ac:dyDescent="0.2">
      <c r="A797" s="335">
        <v>765</v>
      </c>
      <c r="B797" s="357" t="str">
        <f>IF('Übersicht 1.'!D797="","",'Übersicht 1.'!D797)</f>
        <v/>
      </c>
      <c r="C797" s="356"/>
      <c r="D797" s="358" t="str">
        <f>IF('Übersicht 1.'!E797="","",'Übersicht 1.'!E797)</f>
        <v/>
      </c>
      <c r="E797" s="366">
        <f>IF(AND('Seite 1'!$G$34&gt;1900,'Seite 1'!$G$34&lt;DATE(2016,12,1),B797&lt;&gt;"",D797&lt;&gt;""),130,IF(AND('Seite 1'!$G$34&gt;=DATE(2016,12,1),B797&lt;&gt;"",D797&lt;&gt;"",C797="",'Übersicht 1.'!F797&gt;=30),130,0))</f>
        <v>0</v>
      </c>
      <c r="F797" s="336"/>
    </row>
    <row r="798" spans="1:6" ht="15" x14ac:dyDescent="0.2">
      <c r="A798" s="335">
        <v>766</v>
      </c>
      <c r="B798" s="357" t="str">
        <f>IF('Übersicht 1.'!D798="","",'Übersicht 1.'!D798)</f>
        <v/>
      </c>
      <c r="C798" s="356"/>
      <c r="D798" s="358" t="str">
        <f>IF('Übersicht 1.'!E798="","",'Übersicht 1.'!E798)</f>
        <v/>
      </c>
      <c r="E798" s="366">
        <f>IF(AND('Seite 1'!$G$34&gt;1900,'Seite 1'!$G$34&lt;DATE(2016,12,1),B798&lt;&gt;"",D798&lt;&gt;""),130,IF(AND('Seite 1'!$G$34&gt;=DATE(2016,12,1),B798&lt;&gt;"",D798&lt;&gt;"",C798="",'Übersicht 1.'!F798&gt;=30),130,0))</f>
        <v>0</v>
      </c>
      <c r="F798" s="336"/>
    </row>
    <row r="799" spans="1:6" ht="15" x14ac:dyDescent="0.2">
      <c r="A799" s="335">
        <v>767</v>
      </c>
      <c r="B799" s="357" t="str">
        <f>IF('Übersicht 1.'!D799="","",'Übersicht 1.'!D799)</f>
        <v/>
      </c>
      <c r="C799" s="356"/>
      <c r="D799" s="358" t="str">
        <f>IF('Übersicht 1.'!E799="","",'Übersicht 1.'!E799)</f>
        <v/>
      </c>
      <c r="E799" s="366">
        <f>IF(AND('Seite 1'!$G$34&gt;1900,'Seite 1'!$G$34&lt;DATE(2016,12,1),B799&lt;&gt;"",D799&lt;&gt;""),130,IF(AND('Seite 1'!$G$34&gt;=DATE(2016,12,1),B799&lt;&gt;"",D799&lt;&gt;"",C799="",'Übersicht 1.'!F799&gt;=30),130,0))</f>
        <v>0</v>
      </c>
      <c r="F799" s="336"/>
    </row>
    <row r="800" spans="1:6" ht="15" x14ac:dyDescent="0.2">
      <c r="A800" s="335">
        <v>768</v>
      </c>
      <c r="B800" s="357" t="str">
        <f>IF('Übersicht 1.'!D800="","",'Übersicht 1.'!D800)</f>
        <v/>
      </c>
      <c r="C800" s="356"/>
      <c r="D800" s="358" t="str">
        <f>IF('Übersicht 1.'!E800="","",'Übersicht 1.'!E800)</f>
        <v/>
      </c>
      <c r="E800" s="366">
        <f>IF(AND('Seite 1'!$G$34&gt;1900,'Seite 1'!$G$34&lt;DATE(2016,12,1),B800&lt;&gt;"",D800&lt;&gt;""),130,IF(AND('Seite 1'!$G$34&gt;=DATE(2016,12,1),B800&lt;&gt;"",D800&lt;&gt;"",C800="",'Übersicht 1.'!F800&gt;=30),130,0))</f>
        <v>0</v>
      </c>
      <c r="F800" s="336"/>
    </row>
    <row r="801" spans="1:6" ht="15" x14ac:dyDescent="0.2">
      <c r="A801" s="335">
        <v>769</v>
      </c>
      <c r="B801" s="357" t="str">
        <f>IF('Übersicht 1.'!D801="","",'Übersicht 1.'!D801)</f>
        <v/>
      </c>
      <c r="C801" s="356"/>
      <c r="D801" s="358" t="str">
        <f>IF('Übersicht 1.'!E801="","",'Übersicht 1.'!E801)</f>
        <v/>
      </c>
      <c r="E801" s="366">
        <f>IF(AND('Seite 1'!$G$34&gt;1900,'Seite 1'!$G$34&lt;DATE(2016,12,1),B801&lt;&gt;"",D801&lt;&gt;""),130,IF(AND('Seite 1'!$G$34&gt;=DATE(2016,12,1),B801&lt;&gt;"",D801&lt;&gt;"",C801="",'Übersicht 1.'!F801&gt;=30),130,0))</f>
        <v>0</v>
      </c>
      <c r="F801" s="336"/>
    </row>
    <row r="802" spans="1:6" ht="15" x14ac:dyDescent="0.2">
      <c r="A802" s="335">
        <v>770</v>
      </c>
      <c r="B802" s="357" t="str">
        <f>IF('Übersicht 1.'!D802="","",'Übersicht 1.'!D802)</f>
        <v/>
      </c>
      <c r="C802" s="356"/>
      <c r="D802" s="358" t="str">
        <f>IF('Übersicht 1.'!E802="","",'Übersicht 1.'!E802)</f>
        <v/>
      </c>
      <c r="E802" s="366">
        <f>IF(AND('Seite 1'!$G$34&gt;1900,'Seite 1'!$G$34&lt;DATE(2016,12,1),B802&lt;&gt;"",D802&lt;&gt;""),130,IF(AND('Seite 1'!$G$34&gt;=DATE(2016,12,1),B802&lt;&gt;"",D802&lt;&gt;"",C802="",'Übersicht 1.'!F802&gt;=30),130,0))</f>
        <v>0</v>
      </c>
      <c r="F802" s="336"/>
    </row>
    <row r="803" spans="1:6" ht="15" x14ac:dyDescent="0.2">
      <c r="A803" s="335">
        <v>771</v>
      </c>
      <c r="B803" s="357" t="str">
        <f>IF('Übersicht 1.'!D803="","",'Übersicht 1.'!D803)</f>
        <v/>
      </c>
      <c r="C803" s="356"/>
      <c r="D803" s="358" t="str">
        <f>IF('Übersicht 1.'!E803="","",'Übersicht 1.'!E803)</f>
        <v/>
      </c>
      <c r="E803" s="366">
        <f>IF(AND('Seite 1'!$G$34&gt;1900,'Seite 1'!$G$34&lt;DATE(2016,12,1),B803&lt;&gt;"",D803&lt;&gt;""),130,IF(AND('Seite 1'!$G$34&gt;=DATE(2016,12,1),B803&lt;&gt;"",D803&lt;&gt;"",C803="",'Übersicht 1.'!F803&gt;=30),130,0))</f>
        <v>0</v>
      </c>
      <c r="F803" s="336"/>
    </row>
    <row r="804" spans="1:6" ht="15" x14ac:dyDescent="0.2">
      <c r="A804" s="335">
        <v>772</v>
      </c>
      <c r="B804" s="357" t="str">
        <f>IF('Übersicht 1.'!D804="","",'Übersicht 1.'!D804)</f>
        <v/>
      </c>
      <c r="C804" s="356"/>
      <c r="D804" s="358" t="str">
        <f>IF('Übersicht 1.'!E804="","",'Übersicht 1.'!E804)</f>
        <v/>
      </c>
      <c r="E804" s="366">
        <f>IF(AND('Seite 1'!$G$34&gt;1900,'Seite 1'!$G$34&lt;DATE(2016,12,1),B804&lt;&gt;"",D804&lt;&gt;""),130,IF(AND('Seite 1'!$G$34&gt;=DATE(2016,12,1),B804&lt;&gt;"",D804&lt;&gt;"",C804="",'Übersicht 1.'!F804&gt;=30),130,0))</f>
        <v>0</v>
      </c>
      <c r="F804" s="336"/>
    </row>
    <row r="805" spans="1:6" ht="15" x14ac:dyDescent="0.2">
      <c r="A805" s="335">
        <v>773</v>
      </c>
      <c r="B805" s="357" t="str">
        <f>IF('Übersicht 1.'!D805="","",'Übersicht 1.'!D805)</f>
        <v/>
      </c>
      <c r="C805" s="356"/>
      <c r="D805" s="358" t="str">
        <f>IF('Übersicht 1.'!E805="","",'Übersicht 1.'!E805)</f>
        <v/>
      </c>
      <c r="E805" s="366">
        <f>IF(AND('Seite 1'!$G$34&gt;1900,'Seite 1'!$G$34&lt;DATE(2016,12,1),B805&lt;&gt;"",D805&lt;&gt;""),130,IF(AND('Seite 1'!$G$34&gt;=DATE(2016,12,1),B805&lt;&gt;"",D805&lt;&gt;"",C805="",'Übersicht 1.'!F805&gt;=30),130,0))</f>
        <v>0</v>
      </c>
      <c r="F805" s="336"/>
    </row>
    <row r="806" spans="1:6" ht="15" x14ac:dyDescent="0.2">
      <c r="A806" s="335">
        <v>774</v>
      </c>
      <c r="B806" s="357" t="str">
        <f>IF('Übersicht 1.'!D806="","",'Übersicht 1.'!D806)</f>
        <v/>
      </c>
      <c r="C806" s="356"/>
      <c r="D806" s="358" t="str">
        <f>IF('Übersicht 1.'!E806="","",'Übersicht 1.'!E806)</f>
        <v/>
      </c>
      <c r="E806" s="366">
        <f>IF(AND('Seite 1'!$G$34&gt;1900,'Seite 1'!$G$34&lt;DATE(2016,12,1),B806&lt;&gt;"",D806&lt;&gt;""),130,IF(AND('Seite 1'!$G$34&gt;=DATE(2016,12,1),B806&lt;&gt;"",D806&lt;&gt;"",C806="",'Übersicht 1.'!F806&gt;=30),130,0))</f>
        <v>0</v>
      </c>
      <c r="F806" s="336"/>
    </row>
    <row r="807" spans="1:6" ht="15" x14ac:dyDescent="0.2">
      <c r="A807" s="335">
        <v>775</v>
      </c>
      <c r="B807" s="357" t="str">
        <f>IF('Übersicht 1.'!D807="","",'Übersicht 1.'!D807)</f>
        <v/>
      </c>
      <c r="C807" s="356"/>
      <c r="D807" s="358" t="str">
        <f>IF('Übersicht 1.'!E807="","",'Übersicht 1.'!E807)</f>
        <v/>
      </c>
      <c r="E807" s="366">
        <f>IF(AND('Seite 1'!$G$34&gt;1900,'Seite 1'!$G$34&lt;DATE(2016,12,1),B807&lt;&gt;"",D807&lt;&gt;""),130,IF(AND('Seite 1'!$G$34&gt;=DATE(2016,12,1),B807&lt;&gt;"",D807&lt;&gt;"",C807="",'Übersicht 1.'!F807&gt;=30),130,0))</f>
        <v>0</v>
      </c>
      <c r="F807" s="336"/>
    </row>
    <row r="808" spans="1:6" ht="15" x14ac:dyDescent="0.2">
      <c r="A808" s="335">
        <v>776</v>
      </c>
      <c r="B808" s="357" t="str">
        <f>IF('Übersicht 1.'!D808="","",'Übersicht 1.'!D808)</f>
        <v/>
      </c>
      <c r="C808" s="356"/>
      <c r="D808" s="358" t="str">
        <f>IF('Übersicht 1.'!E808="","",'Übersicht 1.'!E808)</f>
        <v/>
      </c>
      <c r="E808" s="366">
        <f>IF(AND('Seite 1'!$G$34&gt;1900,'Seite 1'!$G$34&lt;DATE(2016,12,1),B808&lt;&gt;"",D808&lt;&gt;""),130,IF(AND('Seite 1'!$G$34&gt;=DATE(2016,12,1),B808&lt;&gt;"",D808&lt;&gt;"",C808="",'Übersicht 1.'!F808&gt;=30),130,0))</f>
        <v>0</v>
      </c>
      <c r="F808" s="336"/>
    </row>
    <row r="809" spans="1:6" ht="15" x14ac:dyDescent="0.2">
      <c r="A809" s="335">
        <v>777</v>
      </c>
      <c r="B809" s="357" t="str">
        <f>IF('Übersicht 1.'!D809="","",'Übersicht 1.'!D809)</f>
        <v/>
      </c>
      <c r="C809" s="356"/>
      <c r="D809" s="358" t="str">
        <f>IF('Übersicht 1.'!E809="","",'Übersicht 1.'!E809)</f>
        <v/>
      </c>
      <c r="E809" s="366">
        <f>IF(AND('Seite 1'!$G$34&gt;1900,'Seite 1'!$G$34&lt;DATE(2016,12,1),B809&lt;&gt;"",D809&lt;&gt;""),130,IF(AND('Seite 1'!$G$34&gt;=DATE(2016,12,1),B809&lt;&gt;"",D809&lt;&gt;"",C809="",'Übersicht 1.'!F809&gt;=30),130,0))</f>
        <v>0</v>
      </c>
      <c r="F809" s="336"/>
    </row>
    <row r="810" spans="1:6" ht="15" x14ac:dyDescent="0.2">
      <c r="A810" s="335">
        <v>778</v>
      </c>
      <c r="B810" s="357" t="str">
        <f>IF('Übersicht 1.'!D810="","",'Übersicht 1.'!D810)</f>
        <v/>
      </c>
      <c r="C810" s="356"/>
      <c r="D810" s="358" t="str">
        <f>IF('Übersicht 1.'!E810="","",'Übersicht 1.'!E810)</f>
        <v/>
      </c>
      <c r="E810" s="366">
        <f>IF(AND('Seite 1'!$G$34&gt;1900,'Seite 1'!$G$34&lt;DATE(2016,12,1),B810&lt;&gt;"",D810&lt;&gt;""),130,IF(AND('Seite 1'!$G$34&gt;=DATE(2016,12,1),B810&lt;&gt;"",D810&lt;&gt;"",C810="",'Übersicht 1.'!F810&gt;=30),130,0))</f>
        <v>0</v>
      </c>
      <c r="F810" s="336"/>
    </row>
    <row r="811" spans="1:6" ht="15" x14ac:dyDescent="0.2">
      <c r="A811" s="335">
        <v>779</v>
      </c>
      <c r="B811" s="357" t="str">
        <f>IF('Übersicht 1.'!D811="","",'Übersicht 1.'!D811)</f>
        <v/>
      </c>
      <c r="C811" s="356"/>
      <c r="D811" s="358" t="str">
        <f>IF('Übersicht 1.'!E811="","",'Übersicht 1.'!E811)</f>
        <v/>
      </c>
      <c r="E811" s="366">
        <f>IF(AND('Seite 1'!$G$34&gt;1900,'Seite 1'!$G$34&lt;DATE(2016,12,1),B811&lt;&gt;"",D811&lt;&gt;""),130,IF(AND('Seite 1'!$G$34&gt;=DATE(2016,12,1),B811&lt;&gt;"",D811&lt;&gt;"",C811="",'Übersicht 1.'!F811&gt;=30),130,0))</f>
        <v>0</v>
      </c>
      <c r="F811" s="336"/>
    </row>
    <row r="812" spans="1:6" ht="15" x14ac:dyDescent="0.2">
      <c r="A812" s="335">
        <v>780</v>
      </c>
      <c r="B812" s="357" t="str">
        <f>IF('Übersicht 1.'!D812="","",'Übersicht 1.'!D812)</f>
        <v/>
      </c>
      <c r="C812" s="356"/>
      <c r="D812" s="358" t="str">
        <f>IF('Übersicht 1.'!E812="","",'Übersicht 1.'!E812)</f>
        <v/>
      </c>
      <c r="E812" s="366">
        <f>IF(AND('Seite 1'!$G$34&gt;1900,'Seite 1'!$G$34&lt;DATE(2016,12,1),B812&lt;&gt;"",D812&lt;&gt;""),130,IF(AND('Seite 1'!$G$34&gt;=DATE(2016,12,1),B812&lt;&gt;"",D812&lt;&gt;"",C812="",'Übersicht 1.'!F812&gt;=30),130,0))</f>
        <v>0</v>
      </c>
      <c r="F812" s="336"/>
    </row>
    <row r="813" spans="1:6" ht="15" x14ac:dyDescent="0.2">
      <c r="A813" s="335">
        <v>781</v>
      </c>
      <c r="B813" s="357" t="str">
        <f>IF('Übersicht 1.'!D813="","",'Übersicht 1.'!D813)</f>
        <v/>
      </c>
      <c r="C813" s="356"/>
      <c r="D813" s="358" t="str">
        <f>IF('Übersicht 1.'!E813="","",'Übersicht 1.'!E813)</f>
        <v/>
      </c>
      <c r="E813" s="366">
        <f>IF(AND('Seite 1'!$G$34&gt;1900,'Seite 1'!$G$34&lt;DATE(2016,12,1),B813&lt;&gt;"",D813&lt;&gt;""),130,IF(AND('Seite 1'!$G$34&gt;=DATE(2016,12,1),B813&lt;&gt;"",D813&lt;&gt;"",C813="",'Übersicht 1.'!F813&gt;=30),130,0))</f>
        <v>0</v>
      </c>
      <c r="F813" s="336"/>
    </row>
    <row r="814" spans="1:6" ht="15" x14ac:dyDescent="0.2">
      <c r="A814" s="335">
        <v>782</v>
      </c>
      <c r="B814" s="357" t="str">
        <f>IF('Übersicht 1.'!D814="","",'Übersicht 1.'!D814)</f>
        <v/>
      </c>
      <c r="C814" s="356"/>
      <c r="D814" s="358" t="str">
        <f>IF('Übersicht 1.'!E814="","",'Übersicht 1.'!E814)</f>
        <v/>
      </c>
      <c r="E814" s="366">
        <f>IF(AND('Seite 1'!$G$34&gt;1900,'Seite 1'!$G$34&lt;DATE(2016,12,1),B814&lt;&gt;"",D814&lt;&gt;""),130,IF(AND('Seite 1'!$G$34&gt;=DATE(2016,12,1),B814&lt;&gt;"",D814&lt;&gt;"",C814="",'Übersicht 1.'!F814&gt;=30),130,0))</f>
        <v>0</v>
      </c>
      <c r="F814" s="336"/>
    </row>
    <row r="815" spans="1:6" ht="15" x14ac:dyDescent="0.2">
      <c r="A815" s="335">
        <v>783</v>
      </c>
      <c r="B815" s="357" t="str">
        <f>IF('Übersicht 1.'!D815="","",'Übersicht 1.'!D815)</f>
        <v/>
      </c>
      <c r="C815" s="356"/>
      <c r="D815" s="358" t="str">
        <f>IF('Übersicht 1.'!E815="","",'Übersicht 1.'!E815)</f>
        <v/>
      </c>
      <c r="E815" s="366">
        <f>IF(AND('Seite 1'!$G$34&gt;1900,'Seite 1'!$G$34&lt;DATE(2016,12,1),B815&lt;&gt;"",D815&lt;&gt;""),130,IF(AND('Seite 1'!$G$34&gt;=DATE(2016,12,1),B815&lt;&gt;"",D815&lt;&gt;"",C815="",'Übersicht 1.'!F815&gt;=30),130,0))</f>
        <v>0</v>
      </c>
      <c r="F815" s="336"/>
    </row>
    <row r="816" spans="1:6" ht="15" x14ac:dyDescent="0.2">
      <c r="A816" s="335">
        <v>784</v>
      </c>
      <c r="B816" s="357" t="str">
        <f>IF('Übersicht 1.'!D816="","",'Übersicht 1.'!D816)</f>
        <v/>
      </c>
      <c r="C816" s="356"/>
      <c r="D816" s="358" t="str">
        <f>IF('Übersicht 1.'!E816="","",'Übersicht 1.'!E816)</f>
        <v/>
      </c>
      <c r="E816" s="366">
        <f>IF(AND('Seite 1'!$G$34&gt;1900,'Seite 1'!$G$34&lt;DATE(2016,12,1),B816&lt;&gt;"",D816&lt;&gt;""),130,IF(AND('Seite 1'!$G$34&gt;=DATE(2016,12,1),B816&lt;&gt;"",D816&lt;&gt;"",C816="",'Übersicht 1.'!F816&gt;=30),130,0))</f>
        <v>0</v>
      </c>
      <c r="F816" s="336"/>
    </row>
    <row r="817" spans="1:6" ht="15" x14ac:dyDescent="0.2">
      <c r="A817" s="335">
        <v>785</v>
      </c>
      <c r="B817" s="357" t="str">
        <f>IF('Übersicht 1.'!D817="","",'Übersicht 1.'!D817)</f>
        <v/>
      </c>
      <c r="C817" s="356"/>
      <c r="D817" s="358" t="str">
        <f>IF('Übersicht 1.'!E817="","",'Übersicht 1.'!E817)</f>
        <v/>
      </c>
      <c r="E817" s="366">
        <f>IF(AND('Seite 1'!$G$34&gt;1900,'Seite 1'!$G$34&lt;DATE(2016,12,1),B817&lt;&gt;"",D817&lt;&gt;""),130,IF(AND('Seite 1'!$G$34&gt;=DATE(2016,12,1),B817&lt;&gt;"",D817&lt;&gt;"",C817="",'Übersicht 1.'!F817&gt;=30),130,0))</f>
        <v>0</v>
      </c>
      <c r="F817" s="336"/>
    </row>
    <row r="818" spans="1:6" ht="15" x14ac:dyDescent="0.2">
      <c r="A818" s="335">
        <v>786</v>
      </c>
      <c r="B818" s="357" t="str">
        <f>IF('Übersicht 1.'!D818="","",'Übersicht 1.'!D818)</f>
        <v/>
      </c>
      <c r="C818" s="356"/>
      <c r="D818" s="358" t="str">
        <f>IF('Übersicht 1.'!E818="","",'Übersicht 1.'!E818)</f>
        <v/>
      </c>
      <c r="E818" s="366">
        <f>IF(AND('Seite 1'!$G$34&gt;1900,'Seite 1'!$G$34&lt;DATE(2016,12,1),B818&lt;&gt;"",D818&lt;&gt;""),130,IF(AND('Seite 1'!$G$34&gt;=DATE(2016,12,1),B818&lt;&gt;"",D818&lt;&gt;"",C818="",'Übersicht 1.'!F818&gt;=30),130,0))</f>
        <v>0</v>
      </c>
      <c r="F818" s="336"/>
    </row>
    <row r="819" spans="1:6" ht="15" x14ac:dyDescent="0.2">
      <c r="A819" s="335">
        <v>787</v>
      </c>
      <c r="B819" s="357" t="str">
        <f>IF('Übersicht 1.'!D819="","",'Übersicht 1.'!D819)</f>
        <v/>
      </c>
      <c r="C819" s="356"/>
      <c r="D819" s="358" t="str">
        <f>IF('Übersicht 1.'!E819="","",'Übersicht 1.'!E819)</f>
        <v/>
      </c>
      <c r="E819" s="366">
        <f>IF(AND('Seite 1'!$G$34&gt;1900,'Seite 1'!$G$34&lt;DATE(2016,12,1),B819&lt;&gt;"",D819&lt;&gt;""),130,IF(AND('Seite 1'!$G$34&gt;=DATE(2016,12,1),B819&lt;&gt;"",D819&lt;&gt;"",C819="",'Übersicht 1.'!F819&gt;=30),130,0))</f>
        <v>0</v>
      </c>
      <c r="F819" s="336"/>
    </row>
    <row r="820" spans="1:6" ht="15" x14ac:dyDescent="0.2">
      <c r="A820" s="335">
        <v>788</v>
      </c>
      <c r="B820" s="357" t="str">
        <f>IF('Übersicht 1.'!D820="","",'Übersicht 1.'!D820)</f>
        <v/>
      </c>
      <c r="C820" s="356"/>
      <c r="D820" s="358" t="str">
        <f>IF('Übersicht 1.'!E820="","",'Übersicht 1.'!E820)</f>
        <v/>
      </c>
      <c r="E820" s="366">
        <f>IF(AND('Seite 1'!$G$34&gt;1900,'Seite 1'!$G$34&lt;DATE(2016,12,1),B820&lt;&gt;"",D820&lt;&gt;""),130,IF(AND('Seite 1'!$G$34&gt;=DATE(2016,12,1),B820&lt;&gt;"",D820&lt;&gt;"",C820="",'Übersicht 1.'!F820&gt;=30),130,0))</f>
        <v>0</v>
      </c>
      <c r="F820" s="336"/>
    </row>
    <row r="821" spans="1:6" ht="15" x14ac:dyDescent="0.2">
      <c r="A821" s="335">
        <v>789</v>
      </c>
      <c r="B821" s="357" t="str">
        <f>IF('Übersicht 1.'!D821="","",'Übersicht 1.'!D821)</f>
        <v/>
      </c>
      <c r="C821" s="356"/>
      <c r="D821" s="358" t="str">
        <f>IF('Übersicht 1.'!E821="","",'Übersicht 1.'!E821)</f>
        <v/>
      </c>
      <c r="E821" s="366">
        <f>IF(AND('Seite 1'!$G$34&gt;1900,'Seite 1'!$G$34&lt;DATE(2016,12,1),B821&lt;&gt;"",D821&lt;&gt;""),130,IF(AND('Seite 1'!$G$34&gt;=DATE(2016,12,1),B821&lt;&gt;"",D821&lt;&gt;"",C821="",'Übersicht 1.'!F821&gt;=30),130,0))</f>
        <v>0</v>
      </c>
      <c r="F821" s="336"/>
    </row>
    <row r="822" spans="1:6" ht="15" x14ac:dyDescent="0.2">
      <c r="A822" s="335">
        <v>790</v>
      </c>
      <c r="B822" s="357" t="str">
        <f>IF('Übersicht 1.'!D822="","",'Übersicht 1.'!D822)</f>
        <v/>
      </c>
      <c r="C822" s="356"/>
      <c r="D822" s="358" t="str">
        <f>IF('Übersicht 1.'!E822="","",'Übersicht 1.'!E822)</f>
        <v/>
      </c>
      <c r="E822" s="366">
        <f>IF(AND('Seite 1'!$G$34&gt;1900,'Seite 1'!$G$34&lt;DATE(2016,12,1),B822&lt;&gt;"",D822&lt;&gt;""),130,IF(AND('Seite 1'!$G$34&gt;=DATE(2016,12,1),B822&lt;&gt;"",D822&lt;&gt;"",C822="",'Übersicht 1.'!F822&gt;=30),130,0))</f>
        <v>0</v>
      </c>
      <c r="F822" s="336"/>
    </row>
    <row r="823" spans="1:6" ht="15" x14ac:dyDescent="0.2">
      <c r="A823" s="335">
        <v>791</v>
      </c>
      <c r="B823" s="357" t="str">
        <f>IF('Übersicht 1.'!D823="","",'Übersicht 1.'!D823)</f>
        <v/>
      </c>
      <c r="C823" s="356"/>
      <c r="D823" s="358" t="str">
        <f>IF('Übersicht 1.'!E823="","",'Übersicht 1.'!E823)</f>
        <v/>
      </c>
      <c r="E823" s="366">
        <f>IF(AND('Seite 1'!$G$34&gt;1900,'Seite 1'!$G$34&lt;DATE(2016,12,1),B823&lt;&gt;"",D823&lt;&gt;""),130,IF(AND('Seite 1'!$G$34&gt;=DATE(2016,12,1),B823&lt;&gt;"",D823&lt;&gt;"",C823="",'Übersicht 1.'!F823&gt;=30),130,0))</f>
        <v>0</v>
      </c>
      <c r="F823" s="336"/>
    </row>
    <row r="824" spans="1:6" ht="15" x14ac:dyDescent="0.2">
      <c r="A824" s="335">
        <v>792</v>
      </c>
      <c r="B824" s="357" t="str">
        <f>IF('Übersicht 1.'!D824="","",'Übersicht 1.'!D824)</f>
        <v/>
      </c>
      <c r="C824" s="356"/>
      <c r="D824" s="358" t="str">
        <f>IF('Übersicht 1.'!E824="","",'Übersicht 1.'!E824)</f>
        <v/>
      </c>
      <c r="E824" s="366">
        <f>IF(AND('Seite 1'!$G$34&gt;1900,'Seite 1'!$G$34&lt;DATE(2016,12,1),B824&lt;&gt;"",D824&lt;&gt;""),130,IF(AND('Seite 1'!$G$34&gt;=DATE(2016,12,1),B824&lt;&gt;"",D824&lt;&gt;"",C824="",'Übersicht 1.'!F824&gt;=30),130,0))</f>
        <v>0</v>
      </c>
      <c r="F824" s="336"/>
    </row>
    <row r="825" spans="1:6" ht="15" x14ac:dyDescent="0.2">
      <c r="A825" s="335">
        <v>793</v>
      </c>
      <c r="B825" s="357" t="str">
        <f>IF('Übersicht 1.'!D825="","",'Übersicht 1.'!D825)</f>
        <v/>
      </c>
      <c r="C825" s="356"/>
      <c r="D825" s="358" t="str">
        <f>IF('Übersicht 1.'!E825="","",'Übersicht 1.'!E825)</f>
        <v/>
      </c>
      <c r="E825" s="366">
        <f>IF(AND('Seite 1'!$G$34&gt;1900,'Seite 1'!$G$34&lt;DATE(2016,12,1),B825&lt;&gt;"",D825&lt;&gt;""),130,IF(AND('Seite 1'!$G$34&gt;=DATE(2016,12,1),B825&lt;&gt;"",D825&lt;&gt;"",C825="",'Übersicht 1.'!F825&gt;=30),130,0))</f>
        <v>0</v>
      </c>
      <c r="F825" s="336"/>
    </row>
    <row r="826" spans="1:6" ht="15" x14ac:dyDescent="0.2">
      <c r="A826" s="335">
        <v>794</v>
      </c>
      <c r="B826" s="357" t="str">
        <f>IF('Übersicht 1.'!D826="","",'Übersicht 1.'!D826)</f>
        <v/>
      </c>
      <c r="C826" s="356"/>
      <c r="D826" s="358" t="str">
        <f>IF('Übersicht 1.'!E826="","",'Übersicht 1.'!E826)</f>
        <v/>
      </c>
      <c r="E826" s="366">
        <f>IF(AND('Seite 1'!$G$34&gt;1900,'Seite 1'!$G$34&lt;DATE(2016,12,1),B826&lt;&gt;"",D826&lt;&gt;""),130,IF(AND('Seite 1'!$G$34&gt;=DATE(2016,12,1),B826&lt;&gt;"",D826&lt;&gt;"",C826="",'Übersicht 1.'!F826&gt;=30),130,0))</f>
        <v>0</v>
      </c>
      <c r="F826" s="336"/>
    </row>
    <row r="827" spans="1:6" ht="15" x14ac:dyDescent="0.2">
      <c r="A827" s="335">
        <v>795</v>
      </c>
      <c r="B827" s="357" t="str">
        <f>IF('Übersicht 1.'!D827="","",'Übersicht 1.'!D827)</f>
        <v/>
      </c>
      <c r="C827" s="356"/>
      <c r="D827" s="358" t="str">
        <f>IF('Übersicht 1.'!E827="","",'Übersicht 1.'!E827)</f>
        <v/>
      </c>
      <c r="E827" s="366">
        <f>IF(AND('Seite 1'!$G$34&gt;1900,'Seite 1'!$G$34&lt;DATE(2016,12,1),B827&lt;&gt;"",D827&lt;&gt;""),130,IF(AND('Seite 1'!$G$34&gt;=DATE(2016,12,1),B827&lt;&gt;"",D827&lt;&gt;"",C827="",'Übersicht 1.'!F827&gt;=30),130,0))</f>
        <v>0</v>
      </c>
      <c r="F827" s="336"/>
    </row>
    <row r="828" spans="1:6" ht="15" x14ac:dyDescent="0.2">
      <c r="A828" s="335">
        <v>796</v>
      </c>
      <c r="B828" s="357" t="str">
        <f>IF('Übersicht 1.'!D828="","",'Übersicht 1.'!D828)</f>
        <v/>
      </c>
      <c r="C828" s="356"/>
      <c r="D828" s="358" t="str">
        <f>IF('Übersicht 1.'!E828="","",'Übersicht 1.'!E828)</f>
        <v/>
      </c>
      <c r="E828" s="366">
        <f>IF(AND('Seite 1'!$G$34&gt;1900,'Seite 1'!$G$34&lt;DATE(2016,12,1),B828&lt;&gt;"",D828&lt;&gt;""),130,IF(AND('Seite 1'!$G$34&gt;=DATE(2016,12,1),B828&lt;&gt;"",D828&lt;&gt;"",C828="",'Übersicht 1.'!F828&gt;=30),130,0))</f>
        <v>0</v>
      </c>
      <c r="F828" s="336"/>
    </row>
    <row r="829" spans="1:6" ht="15" x14ac:dyDescent="0.2">
      <c r="A829" s="335">
        <v>797</v>
      </c>
      <c r="B829" s="357" t="str">
        <f>IF('Übersicht 1.'!D829="","",'Übersicht 1.'!D829)</f>
        <v/>
      </c>
      <c r="C829" s="356"/>
      <c r="D829" s="358" t="str">
        <f>IF('Übersicht 1.'!E829="","",'Übersicht 1.'!E829)</f>
        <v/>
      </c>
      <c r="E829" s="366">
        <f>IF(AND('Seite 1'!$G$34&gt;1900,'Seite 1'!$G$34&lt;DATE(2016,12,1),B829&lt;&gt;"",D829&lt;&gt;""),130,IF(AND('Seite 1'!$G$34&gt;=DATE(2016,12,1),B829&lt;&gt;"",D829&lt;&gt;"",C829="",'Übersicht 1.'!F829&gt;=30),130,0))</f>
        <v>0</v>
      </c>
      <c r="F829" s="336"/>
    </row>
    <row r="830" spans="1:6" ht="15" x14ac:dyDescent="0.2">
      <c r="A830" s="335">
        <v>798</v>
      </c>
      <c r="B830" s="357" t="str">
        <f>IF('Übersicht 1.'!D830="","",'Übersicht 1.'!D830)</f>
        <v/>
      </c>
      <c r="C830" s="356"/>
      <c r="D830" s="358" t="str">
        <f>IF('Übersicht 1.'!E830="","",'Übersicht 1.'!E830)</f>
        <v/>
      </c>
      <c r="E830" s="366">
        <f>IF(AND('Seite 1'!$G$34&gt;1900,'Seite 1'!$G$34&lt;DATE(2016,12,1),B830&lt;&gt;"",D830&lt;&gt;""),130,IF(AND('Seite 1'!$G$34&gt;=DATE(2016,12,1),B830&lt;&gt;"",D830&lt;&gt;"",C830="",'Übersicht 1.'!F830&gt;=30),130,0))</f>
        <v>0</v>
      </c>
      <c r="F830" s="336"/>
    </row>
    <row r="831" spans="1:6" ht="15" x14ac:dyDescent="0.2">
      <c r="A831" s="335">
        <v>799</v>
      </c>
      <c r="B831" s="357" t="str">
        <f>IF('Übersicht 1.'!D831="","",'Übersicht 1.'!D831)</f>
        <v/>
      </c>
      <c r="C831" s="356"/>
      <c r="D831" s="358" t="str">
        <f>IF('Übersicht 1.'!E831="","",'Übersicht 1.'!E831)</f>
        <v/>
      </c>
      <c r="E831" s="366">
        <f>IF(AND('Seite 1'!$G$34&gt;1900,'Seite 1'!$G$34&lt;DATE(2016,12,1),B831&lt;&gt;"",D831&lt;&gt;""),130,IF(AND('Seite 1'!$G$34&gt;=DATE(2016,12,1),B831&lt;&gt;"",D831&lt;&gt;"",C831="",'Übersicht 1.'!F831&gt;=30),130,0))</f>
        <v>0</v>
      </c>
      <c r="F831" s="336"/>
    </row>
    <row r="832" spans="1:6" ht="15" x14ac:dyDescent="0.2">
      <c r="A832" s="335">
        <v>800</v>
      </c>
      <c r="B832" s="357" t="str">
        <f>IF('Übersicht 1.'!D832="","",'Übersicht 1.'!D832)</f>
        <v/>
      </c>
      <c r="C832" s="356"/>
      <c r="D832" s="358" t="str">
        <f>IF('Übersicht 1.'!E832="","",'Übersicht 1.'!E832)</f>
        <v/>
      </c>
      <c r="E832" s="366">
        <f>IF(AND('Seite 1'!$G$34&gt;1900,'Seite 1'!$G$34&lt;DATE(2016,12,1),B832&lt;&gt;"",D832&lt;&gt;""),130,IF(AND('Seite 1'!$G$34&gt;=DATE(2016,12,1),B832&lt;&gt;"",D832&lt;&gt;"",C832="",'Übersicht 1.'!F832&gt;=30),130,0))</f>
        <v>0</v>
      </c>
      <c r="F832" s="336"/>
    </row>
    <row r="833" spans="1:6" ht="15" x14ac:dyDescent="0.2">
      <c r="A833" s="335">
        <v>801</v>
      </c>
      <c r="B833" s="357" t="str">
        <f>IF('Übersicht 1.'!D833="","",'Übersicht 1.'!D833)</f>
        <v/>
      </c>
      <c r="C833" s="356"/>
      <c r="D833" s="358" t="str">
        <f>IF('Übersicht 1.'!E833="","",'Übersicht 1.'!E833)</f>
        <v/>
      </c>
      <c r="E833" s="366">
        <f>IF(AND('Seite 1'!$G$34&gt;1900,'Seite 1'!$G$34&lt;DATE(2016,12,1),B833&lt;&gt;"",D833&lt;&gt;""),130,IF(AND('Seite 1'!$G$34&gt;=DATE(2016,12,1),B833&lt;&gt;"",D833&lt;&gt;"",C833="",'Übersicht 1.'!F833&gt;=30),130,0))</f>
        <v>0</v>
      </c>
      <c r="F833" s="336"/>
    </row>
    <row r="834" spans="1:6" ht="15" x14ac:dyDescent="0.2">
      <c r="A834" s="335">
        <v>802</v>
      </c>
      <c r="B834" s="357" t="str">
        <f>IF('Übersicht 1.'!D834="","",'Übersicht 1.'!D834)</f>
        <v/>
      </c>
      <c r="C834" s="356"/>
      <c r="D834" s="358" t="str">
        <f>IF('Übersicht 1.'!E834="","",'Übersicht 1.'!E834)</f>
        <v/>
      </c>
      <c r="E834" s="366">
        <f>IF(AND('Seite 1'!$G$34&gt;1900,'Seite 1'!$G$34&lt;DATE(2016,12,1),B834&lt;&gt;"",D834&lt;&gt;""),130,IF(AND('Seite 1'!$G$34&gt;=DATE(2016,12,1),B834&lt;&gt;"",D834&lt;&gt;"",C834="",'Übersicht 1.'!F834&gt;=30),130,0))</f>
        <v>0</v>
      </c>
      <c r="F834" s="336"/>
    </row>
    <row r="835" spans="1:6" ht="15" x14ac:dyDescent="0.2">
      <c r="A835" s="335">
        <v>803</v>
      </c>
      <c r="B835" s="357" t="str">
        <f>IF('Übersicht 1.'!D835="","",'Übersicht 1.'!D835)</f>
        <v/>
      </c>
      <c r="C835" s="356"/>
      <c r="D835" s="358" t="str">
        <f>IF('Übersicht 1.'!E835="","",'Übersicht 1.'!E835)</f>
        <v/>
      </c>
      <c r="E835" s="366">
        <f>IF(AND('Seite 1'!$G$34&gt;1900,'Seite 1'!$G$34&lt;DATE(2016,12,1),B835&lt;&gt;"",D835&lt;&gt;""),130,IF(AND('Seite 1'!$G$34&gt;=DATE(2016,12,1),B835&lt;&gt;"",D835&lt;&gt;"",C835="",'Übersicht 1.'!F835&gt;=30),130,0))</f>
        <v>0</v>
      </c>
      <c r="F835" s="336"/>
    </row>
    <row r="836" spans="1:6" ht="15" x14ac:dyDescent="0.2">
      <c r="A836" s="335">
        <v>804</v>
      </c>
      <c r="B836" s="357" t="str">
        <f>IF('Übersicht 1.'!D836="","",'Übersicht 1.'!D836)</f>
        <v/>
      </c>
      <c r="C836" s="356"/>
      <c r="D836" s="358" t="str">
        <f>IF('Übersicht 1.'!E836="","",'Übersicht 1.'!E836)</f>
        <v/>
      </c>
      <c r="E836" s="366">
        <f>IF(AND('Seite 1'!$G$34&gt;1900,'Seite 1'!$G$34&lt;DATE(2016,12,1),B836&lt;&gt;"",D836&lt;&gt;""),130,IF(AND('Seite 1'!$G$34&gt;=DATE(2016,12,1),B836&lt;&gt;"",D836&lt;&gt;"",C836="",'Übersicht 1.'!F836&gt;=30),130,0))</f>
        <v>0</v>
      </c>
      <c r="F836" s="336"/>
    </row>
    <row r="837" spans="1:6" ht="15" x14ac:dyDescent="0.2">
      <c r="A837" s="335">
        <v>805</v>
      </c>
      <c r="B837" s="357" t="str">
        <f>IF('Übersicht 1.'!D837="","",'Übersicht 1.'!D837)</f>
        <v/>
      </c>
      <c r="C837" s="356"/>
      <c r="D837" s="358" t="str">
        <f>IF('Übersicht 1.'!E837="","",'Übersicht 1.'!E837)</f>
        <v/>
      </c>
      <c r="E837" s="366">
        <f>IF(AND('Seite 1'!$G$34&gt;1900,'Seite 1'!$G$34&lt;DATE(2016,12,1),B837&lt;&gt;"",D837&lt;&gt;""),130,IF(AND('Seite 1'!$G$34&gt;=DATE(2016,12,1),B837&lt;&gt;"",D837&lt;&gt;"",C837="",'Übersicht 1.'!F837&gt;=30),130,0))</f>
        <v>0</v>
      </c>
      <c r="F837" s="336"/>
    </row>
    <row r="838" spans="1:6" ht="15" x14ac:dyDescent="0.2">
      <c r="A838" s="335">
        <v>806</v>
      </c>
      <c r="B838" s="357" t="str">
        <f>IF('Übersicht 1.'!D838="","",'Übersicht 1.'!D838)</f>
        <v/>
      </c>
      <c r="C838" s="356"/>
      <c r="D838" s="358" t="str">
        <f>IF('Übersicht 1.'!E838="","",'Übersicht 1.'!E838)</f>
        <v/>
      </c>
      <c r="E838" s="366">
        <f>IF(AND('Seite 1'!$G$34&gt;1900,'Seite 1'!$G$34&lt;DATE(2016,12,1),B838&lt;&gt;"",D838&lt;&gt;""),130,IF(AND('Seite 1'!$G$34&gt;=DATE(2016,12,1),B838&lt;&gt;"",D838&lt;&gt;"",C838="",'Übersicht 1.'!F838&gt;=30),130,0))</f>
        <v>0</v>
      </c>
      <c r="F838" s="336"/>
    </row>
    <row r="839" spans="1:6" ht="15" x14ac:dyDescent="0.2">
      <c r="A839" s="335">
        <v>807</v>
      </c>
      <c r="B839" s="357" t="str">
        <f>IF('Übersicht 1.'!D839="","",'Übersicht 1.'!D839)</f>
        <v/>
      </c>
      <c r="C839" s="356"/>
      <c r="D839" s="358" t="str">
        <f>IF('Übersicht 1.'!E839="","",'Übersicht 1.'!E839)</f>
        <v/>
      </c>
      <c r="E839" s="366">
        <f>IF(AND('Seite 1'!$G$34&gt;1900,'Seite 1'!$G$34&lt;DATE(2016,12,1),B839&lt;&gt;"",D839&lt;&gt;""),130,IF(AND('Seite 1'!$G$34&gt;=DATE(2016,12,1),B839&lt;&gt;"",D839&lt;&gt;"",C839="",'Übersicht 1.'!F839&gt;=30),130,0))</f>
        <v>0</v>
      </c>
      <c r="F839" s="336"/>
    </row>
    <row r="840" spans="1:6" ht="15" x14ac:dyDescent="0.2">
      <c r="A840" s="335">
        <v>808</v>
      </c>
      <c r="B840" s="357" t="str">
        <f>IF('Übersicht 1.'!D840="","",'Übersicht 1.'!D840)</f>
        <v/>
      </c>
      <c r="C840" s="356"/>
      <c r="D840" s="358" t="str">
        <f>IF('Übersicht 1.'!E840="","",'Übersicht 1.'!E840)</f>
        <v/>
      </c>
      <c r="E840" s="366">
        <f>IF(AND('Seite 1'!$G$34&gt;1900,'Seite 1'!$G$34&lt;DATE(2016,12,1),B840&lt;&gt;"",D840&lt;&gt;""),130,IF(AND('Seite 1'!$G$34&gt;=DATE(2016,12,1),B840&lt;&gt;"",D840&lt;&gt;"",C840="",'Übersicht 1.'!F840&gt;=30),130,0))</f>
        <v>0</v>
      </c>
      <c r="F840" s="336"/>
    </row>
    <row r="841" spans="1:6" ht="15" x14ac:dyDescent="0.2">
      <c r="A841" s="335">
        <v>809</v>
      </c>
      <c r="B841" s="357" t="str">
        <f>IF('Übersicht 1.'!D841="","",'Übersicht 1.'!D841)</f>
        <v/>
      </c>
      <c r="C841" s="356"/>
      <c r="D841" s="358" t="str">
        <f>IF('Übersicht 1.'!E841="","",'Übersicht 1.'!E841)</f>
        <v/>
      </c>
      <c r="E841" s="366">
        <f>IF(AND('Seite 1'!$G$34&gt;1900,'Seite 1'!$G$34&lt;DATE(2016,12,1),B841&lt;&gt;"",D841&lt;&gt;""),130,IF(AND('Seite 1'!$G$34&gt;=DATE(2016,12,1),B841&lt;&gt;"",D841&lt;&gt;"",C841="",'Übersicht 1.'!F841&gt;=30),130,0))</f>
        <v>0</v>
      </c>
      <c r="F841" s="336"/>
    </row>
    <row r="842" spans="1:6" ht="15" x14ac:dyDescent="0.2">
      <c r="A842" s="335">
        <v>810</v>
      </c>
      <c r="B842" s="357" t="str">
        <f>IF('Übersicht 1.'!D842="","",'Übersicht 1.'!D842)</f>
        <v/>
      </c>
      <c r="C842" s="356"/>
      <c r="D842" s="358" t="str">
        <f>IF('Übersicht 1.'!E842="","",'Übersicht 1.'!E842)</f>
        <v/>
      </c>
      <c r="E842" s="366">
        <f>IF(AND('Seite 1'!$G$34&gt;1900,'Seite 1'!$G$34&lt;DATE(2016,12,1),B842&lt;&gt;"",D842&lt;&gt;""),130,IF(AND('Seite 1'!$G$34&gt;=DATE(2016,12,1),B842&lt;&gt;"",D842&lt;&gt;"",C842="",'Übersicht 1.'!F842&gt;=30),130,0))</f>
        <v>0</v>
      </c>
      <c r="F842" s="336"/>
    </row>
    <row r="843" spans="1:6" ht="15" x14ac:dyDescent="0.2">
      <c r="A843" s="335">
        <v>811</v>
      </c>
      <c r="B843" s="357" t="str">
        <f>IF('Übersicht 1.'!D843="","",'Übersicht 1.'!D843)</f>
        <v/>
      </c>
      <c r="C843" s="356"/>
      <c r="D843" s="358" t="str">
        <f>IF('Übersicht 1.'!E843="","",'Übersicht 1.'!E843)</f>
        <v/>
      </c>
      <c r="E843" s="366">
        <f>IF(AND('Seite 1'!$G$34&gt;1900,'Seite 1'!$G$34&lt;DATE(2016,12,1),B843&lt;&gt;"",D843&lt;&gt;""),130,IF(AND('Seite 1'!$G$34&gt;=DATE(2016,12,1),B843&lt;&gt;"",D843&lt;&gt;"",C843="",'Übersicht 1.'!F843&gt;=30),130,0))</f>
        <v>0</v>
      </c>
      <c r="F843" s="336"/>
    </row>
    <row r="844" spans="1:6" ht="15" x14ac:dyDescent="0.2">
      <c r="A844" s="335">
        <v>812</v>
      </c>
      <c r="B844" s="357" t="str">
        <f>IF('Übersicht 1.'!D844="","",'Übersicht 1.'!D844)</f>
        <v/>
      </c>
      <c r="C844" s="356"/>
      <c r="D844" s="358" t="str">
        <f>IF('Übersicht 1.'!E844="","",'Übersicht 1.'!E844)</f>
        <v/>
      </c>
      <c r="E844" s="366">
        <f>IF(AND('Seite 1'!$G$34&gt;1900,'Seite 1'!$G$34&lt;DATE(2016,12,1),B844&lt;&gt;"",D844&lt;&gt;""),130,IF(AND('Seite 1'!$G$34&gt;=DATE(2016,12,1),B844&lt;&gt;"",D844&lt;&gt;"",C844="",'Übersicht 1.'!F844&gt;=30),130,0))</f>
        <v>0</v>
      </c>
      <c r="F844" s="336"/>
    </row>
    <row r="845" spans="1:6" ht="15" x14ac:dyDescent="0.2">
      <c r="A845" s="335">
        <v>813</v>
      </c>
      <c r="B845" s="357" t="str">
        <f>IF('Übersicht 1.'!D845="","",'Übersicht 1.'!D845)</f>
        <v/>
      </c>
      <c r="C845" s="356"/>
      <c r="D845" s="358" t="str">
        <f>IF('Übersicht 1.'!E845="","",'Übersicht 1.'!E845)</f>
        <v/>
      </c>
      <c r="E845" s="366">
        <f>IF(AND('Seite 1'!$G$34&gt;1900,'Seite 1'!$G$34&lt;DATE(2016,12,1),B845&lt;&gt;"",D845&lt;&gt;""),130,IF(AND('Seite 1'!$G$34&gt;=DATE(2016,12,1),B845&lt;&gt;"",D845&lt;&gt;"",C845="",'Übersicht 1.'!F845&gt;=30),130,0))</f>
        <v>0</v>
      </c>
      <c r="F845" s="336"/>
    </row>
    <row r="846" spans="1:6" ht="15" x14ac:dyDescent="0.2">
      <c r="A846" s="335">
        <v>814</v>
      </c>
      <c r="B846" s="357" t="str">
        <f>IF('Übersicht 1.'!D846="","",'Übersicht 1.'!D846)</f>
        <v/>
      </c>
      <c r="C846" s="356"/>
      <c r="D846" s="358" t="str">
        <f>IF('Übersicht 1.'!E846="","",'Übersicht 1.'!E846)</f>
        <v/>
      </c>
      <c r="E846" s="366">
        <f>IF(AND('Seite 1'!$G$34&gt;1900,'Seite 1'!$G$34&lt;DATE(2016,12,1),B846&lt;&gt;"",D846&lt;&gt;""),130,IF(AND('Seite 1'!$G$34&gt;=DATE(2016,12,1),B846&lt;&gt;"",D846&lt;&gt;"",C846="",'Übersicht 1.'!F846&gt;=30),130,0))</f>
        <v>0</v>
      </c>
      <c r="F846" s="336"/>
    </row>
    <row r="847" spans="1:6" ht="15" x14ac:dyDescent="0.2">
      <c r="A847" s="335">
        <v>815</v>
      </c>
      <c r="B847" s="357" t="str">
        <f>IF('Übersicht 1.'!D847="","",'Übersicht 1.'!D847)</f>
        <v/>
      </c>
      <c r="C847" s="356"/>
      <c r="D847" s="358" t="str">
        <f>IF('Übersicht 1.'!E847="","",'Übersicht 1.'!E847)</f>
        <v/>
      </c>
      <c r="E847" s="366">
        <f>IF(AND('Seite 1'!$G$34&gt;1900,'Seite 1'!$G$34&lt;DATE(2016,12,1),B847&lt;&gt;"",D847&lt;&gt;""),130,IF(AND('Seite 1'!$G$34&gt;=DATE(2016,12,1),B847&lt;&gt;"",D847&lt;&gt;"",C847="",'Übersicht 1.'!F847&gt;=30),130,0))</f>
        <v>0</v>
      </c>
      <c r="F847" s="336"/>
    </row>
    <row r="848" spans="1:6" ht="15" x14ac:dyDescent="0.2">
      <c r="A848" s="335">
        <v>816</v>
      </c>
      <c r="B848" s="357" t="str">
        <f>IF('Übersicht 1.'!D848="","",'Übersicht 1.'!D848)</f>
        <v/>
      </c>
      <c r="C848" s="356"/>
      <c r="D848" s="358" t="str">
        <f>IF('Übersicht 1.'!E848="","",'Übersicht 1.'!E848)</f>
        <v/>
      </c>
      <c r="E848" s="366">
        <f>IF(AND('Seite 1'!$G$34&gt;1900,'Seite 1'!$G$34&lt;DATE(2016,12,1),B848&lt;&gt;"",D848&lt;&gt;""),130,IF(AND('Seite 1'!$G$34&gt;=DATE(2016,12,1),B848&lt;&gt;"",D848&lt;&gt;"",C848="",'Übersicht 1.'!F848&gt;=30),130,0))</f>
        <v>0</v>
      </c>
      <c r="F848" s="336"/>
    </row>
    <row r="849" spans="1:6" ht="15" x14ac:dyDescent="0.2">
      <c r="A849" s="335">
        <v>817</v>
      </c>
      <c r="B849" s="357" t="str">
        <f>IF('Übersicht 1.'!D849="","",'Übersicht 1.'!D849)</f>
        <v/>
      </c>
      <c r="C849" s="356"/>
      <c r="D849" s="358" t="str">
        <f>IF('Übersicht 1.'!E849="","",'Übersicht 1.'!E849)</f>
        <v/>
      </c>
      <c r="E849" s="366">
        <f>IF(AND('Seite 1'!$G$34&gt;1900,'Seite 1'!$G$34&lt;DATE(2016,12,1),B849&lt;&gt;"",D849&lt;&gt;""),130,IF(AND('Seite 1'!$G$34&gt;=DATE(2016,12,1),B849&lt;&gt;"",D849&lt;&gt;"",C849="",'Übersicht 1.'!F849&gt;=30),130,0))</f>
        <v>0</v>
      </c>
      <c r="F849" s="336"/>
    </row>
    <row r="850" spans="1:6" ht="15" x14ac:dyDescent="0.2">
      <c r="A850" s="335">
        <v>818</v>
      </c>
      <c r="B850" s="357" t="str">
        <f>IF('Übersicht 1.'!D850="","",'Übersicht 1.'!D850)</f>
        <v/>
      </c>
      <c r="C850" s="356"/>
      <c r="D850" s="358" t="str">
        <f>IF('Übersicht 1.'!E850="","",'Übersicht 1.'!E850)</f>
        <v/>
      </c>
      <c r="E850" s="366">
        <f>IF(AND('Seite 1'!$G$34&gt;1900,'Seite 1'!$G$34&lt;DATE(2016,12,1),B850&lt;&gt;"",D850&lt;&gt;""),130,IF(AND('Seite 1'!$G$34&gt;=DATE(2016,12,1),B850&lt;&gt;"",D850&lt;&gt;"",C850="",'Übersicht 1.'!F850&gt;=30),130,0))</f>
        <v>0</v>
      </c>
      <c r="F850" s="336"/>
    </row>
    <row r="851" spans="1:6" ht="15" x14ac:dyDescent="0.2">
      <c r="A851" s="335">
        <v>819</v>
      </c>
      <c r="B851" s="357" t="str">
        <f>IF('Übersicht 1.'!D851="","",'Übersicht 1.'!D851)</f>
        <v/>
      </c>
      <c r="C851" s="356"/>
      <c r="D851" s="358" t="str">
        <f>IF('Übersicht 1.'!E851="","",'Übersicht 1.'!E851)</f>
        <v/>
      </c>
      <c r="E851" s="366">
        <f>IF(AND('Seite 1'!$G$34&gt;1900,'Seite 1'!$G$34&lt;DATE(2016,12,1),B851&lt;&gt;"",D851&lt;&gt;""),130,IF(AND('Seite 1'!$G$34&gt;=DATE(2016,12,1),B851&lt;&gt;"",D851&lt;&gt;"",C851="",'Übersicht 1.'!F851&gt;=30),130,0))</f>
        <v>0</v>
      </c>
      <c r="F851" s="336"/>
    </row>
    <row r="852" spans="1:6" ht="15" x14ac:dyDescent="0.2">
      <c r="A852" s="335">
        <v>820</v>
      </c>
      <c r="B852" s="357" t="str">
        <f>IF('Übersicht 1.'!D852="","",'Übersicht 1.'!D852)</f>
        <v/>
      </c>
      <c r="C852" s="356"/>
      <c r="D852" s="358" t="str">
        <f>IF('Übersicht 1.'!E852="","",'Übersicht 1.'!E852)</f>
        <v/>
      </c>
      <c r="E852" s="366">
        <f>IF(AND('Seite 1'!$G$34&gt;1900,'Seite 1'!$G$34&lt;DATE(2016,12,1),B852&lt;&gt;"",D852&lt;&gt;""),130,IF(AND('Seite 1'!$G$34&gt;=DATE(2016,12,1),B852&lt;&gt;"",D852&lt;&gt;"",C852="",'Übersicht 1.'!F852&gt;=30),130,0))</f>
        <v>0</v>
      </c>
      <c r="F852" s="336"/>
    </row>
    <row r="853" spans="1:6" ht="15" x14ac:dyDescent="0.2">
      <c r="A853" s="335">
        <v>821</v>
      </c>
      <c r="B853" s="357" t="str">
        <f>IF('Übersicht 1.'!D853="","",'Übersicht 1.'!D853)</f>
        <v/>
      </c>
      <c r="C853" s="356"/>
      <c r="D853" s="358" t="str">
        <f>IF('Übersicht 1.'!E853="","",'Übersicht 1.'!E853)</f>
        <v/>
      </c>
      <c r="E853" s="366">
        <f>IF(AND('Seite 1'!$G$34&gt;1900,'Seite 1'!$G$34&lt;DATE(2016,12,1),B853&lt;&gt;"",D853&lt;&gt;""),130,IF(AND('Seite 1'!$G$34&gt;=DATE(2016,12,1),B853&lt;&gt;"",D853&lt;&gt;"",C853="",'Übersicht 1.'!F853&gt;=30),130,0))</f>
        <v>0</v>
      </c>
      <c r="F853" s="336"/>
    </row>
    <row r="854" spans="1:6" ht="15" x14ac:dyDescent="0.2">
      <c r="A854" s="335">
        <v>822</v>
      </c>
      <c r="B854" s="357" t="str">
        <f>IF('Übersicht 1.'!D854="","",'Übersicht 1.'!D854)</f>
        <v/>
      </c>
      <c r="C854" s="356"/>
      <c r="D854" s="358" t="str">
        <f>IF('Übersicht 1.'!E854="","",'Übersicht 1.'!E854)</f>
        <v/>
      </c>
      <c r="E854" s="366">
        <f>IF(AND('Seite 1'!$G$34&gt;1900,'Seite 1'!$G$34&lt;DATE(2016,12,1),B854&lt;&gt;"",D854&lt;&gt;""),130,IF(AND('Seite 1'!$G$34&gt;=DATE(2016,12,1),B854&lt;&gt;"",D854&lt;&gt;"",C854="",'Übersicht 1.'!F854&gt;=30),130,0))</f>
        <v>0</v>
      </c>
      <c r="F854" s="336"/>
    </row>
    <row r="855" spans="1:6" ht="15" x14ac:dyDescent="0.2">
      <c r="A855" s="335">
        <v>823</v>
      </c>
      <c r="B855" s="357" t="str">
        <f>IF('Übersicht 1.'!D855="","",'Übersicht 1.'!D855)</f>
        <v/>
      </c>
      <c r="C855" s="356"/>
      <c r="D855" s="358" t="str">
        <f>IF('Übersicht 1.'!E855="","",'Übersicht 1.'!E855)</f>
        <v/>
      </c>
      <c r="E855" s="366">
        <f>IF(AND('Seite 1'!$G$34&gt;1900,'Seite 1'!$G$34&lt;DATE(2016,12,1),B855&lt;&gt;"",D855&lt;&gt;""),130,IF(AND('Seite 1'!$G$34&gt;=DATE(2016,12,1),B855&lt;&gt;"",D855&lt;&gt;"",C855="",'Übersicht 1.'!F855&gt;=30),130,0))</f>
        <v>0</v>
      </c>
      <c r="F855" s="336"/>
    </row>
    <row r="856" spans="1:6" ht="15" x14ac:dyDescent="0.2">
      <c r="A856" s="335">
        <v>824</v>
      </c>
      <c r="B856" s="357" t="str">
        <f>IF('Übersicht 1.'!D856="","",'Übersicht 1.'!D856)</f>
        <v/>
      </c>
      <c r="C856" s="356"/>
      <c r="D856" s="358" t="str">
        <f>IF('Übersicht 1.'!E856="","",'Übersicht 1.'!E856)</f>
        <v/>
      </c>
      <c r="E856" s="366">
        <f>IF(AND('Seite 1'!$G$34&gt;1900,'Seite 1'!$G$34&lt;DATE(2016,12,1),B856&lt;&gt;"",D856&lt;&gt;""),130,IF(AND('Seite 1'!$G$34&gt;=DATE(2016,12,1),B856&lt;&gt;"",D856&lt;&gt;"",C856="",'Übersicht 1.'!F856&gt;=30),130,0))</f>
        <v>0</v>
      </c>
      <c r="F856" s="336"/>
    </row>
    <row r="857" spans="1:6" ht="15" x14ac:dyDescent="0.2">
      <c r="A857" s="335">
        <v>825</v>
      </c>
      <c r="B857" s="357" t="str">
        <f>IF('Übersicht 1.'!D857="","",'Übersicht 1.'!D857)</f>
        <v/>
      </c>
      <c r="C857" s="356"/>
      <c r="D857" s="358" t="str">
        <f>IF('Übersicht 1.'!E857="","",'Übersicht 1.'!E857)</f>
        <v/>
      </c>
      <c r="E857" s="366">
        <f>IF(AND('Seite 1'!$G$34&gt;1900,'Seite 1'!$G$34&lt;DATE(2016,12,1),B857&lt;&gt;"",D857&lt;&gt;""),130,IF(AND('Seite 1'!$G$34&gt;=DATE(2016,12,1),B857&lt;&gt;"",D857&lt;&gt;"",C857="",'Übersicht 1.'!F857&gt;=30),130,0))</f>
        <v>0</v>
      </c>
      <c r="F857" s="336"/>
    </row>
    <row r="858" spans="1:6" ht="15" x14ac:dyDescent="0.2">
      <c r="A858" s="335">
        <v>826</v>
      </c>
      <c r="B858" s="357" t="str">
        <f>IF('Übersicht 1.'!D858="","",'Übersicht 1.'!D858)</f>
        <v/>
      </c>
      <c r="C858" s="356"/>
      <c r="D858" s="358" t="str">
        <f>IF('Übersicht 1.'!E858="","",'Übersicht 1.'!E858)</f>
        <v/>
      </c>
      <c r="E858" s="366">
        <f>IF(AND('Seite 1'!$G$34&gt;1900,'Seite 1'!$G$34&lt;DATE(2016,12,1),B858&lt;&gt;"",D858&lt;&gt;""),130,IF(AND('Seite 1'!$G$34&gt;=DATE(2016,12,1),B858&lt;&gt;"",D858&lt;&gt;"",C858="",'Übersicht 1.'!F858&gt;=30),130,0))</f>
        <v>0</v>
      </c>
      <c r="F858" s="336"/>
    </row>
    <row r="859" spans="1:6" ht="15" x14ac:dyDescent="0.2">
      <c r="A859" s="335">
        <v>827</v>
      </c>
      <c r="B859" s="357" t="str">
        <f>IF('Übersicht 1.'!D859="","",'Übersicht 1.'!D859)</f>
        <v/>
      </c>
      <c r="C859" s="356"/>
      <c r="D859" s="358" t="str">
        <f>IF('Übersicht 1.'!E859="","",'Übersicht 1.'!E859)</f>
        <v/>
      </c>
      <c r="E859" s="366">
        <f>IF(AND('Seite 1'!$G$34&gt;1900,'Seite 1'!$G$34&lt;DATE(2016,12,1),B859&lt;&gt;"",D859&lt;&gt;""),130,IF(AND('Seite 1'!$G$34&gt;=DATE(2016,12,1),B859&lt;&gt;"",D859&lt;&gt;"",C859="",'Übersicht 1.'!F859&gt;=30),130,0))</f>
        <v>0</v>
      </c>
      <c r="F859" s="336"/>
    </row>
    <row r="860" spans="1:6" ht="15" x14ac:dyDescent="0.2">
      <c r="A860" s="335">
        <v>828</v>
      </c>
      <c r="B860" s="357" t="str">
        <f>IF('Übersicht 1.'!D860="","",'Übersicht 1.'!D860)</f>
        <v/>
      </c>
      <c r="C860" s="356"/>
      <c r="D860" s="358" t="str">
        <f>IF('Übersicht 1.'!E860="","",'Übersicht 1.'!E860)</f>
        <v/>
      </c>
      <c r="E860" s="366">
        <f>IF(AND('Seite 1'!$G$34&gt;1900,'Seite 1'!$G$34&lt;DATE(2016,12,1),B860&lt;&gt;"",D860&lt;&gt;""),130,IF(AND('Seite 1'!$G$34&gt;=DATE(2016,12,1),B860&lt;&gt;"",D860&lt;&gt;"",C860="",'Übersicht 1.'!F860&gt;=30),130,0))</f>
        <v>0</v>
      </c>
      <c r="F860" s="336"/>
    </row>
    <row r="861" spans="1:6" ht="15" x14ac:dyDescent="0.2">
      <c r="A861" s="335">
        <v>829</v>
      </c>
      <c r="B861" s="357" t="str">
        <f>IF('Übersicht 1.'!D861="","",'Übersicht 1.'!D861)</f>
        <v/>
      </c>
      <c r="C861" s="356"/>
      <c r="D861" s="358" t="str">
        <f>IF('Übersicht 1.'!E861="","",'Übersicht 1.'!E861)</f>
        <v/>
      </c>
      <c r="E861" s="366">
        <f>IF(AND('Seite 1'!$G$34&gt;1900,'Seite 1'!$G$34&lt;DATE(2016,12,1),B861&lt;&gt;"",D861&lt;&gt;""),130,IF(AND('Seite 1'!$G$34&gt;=DATE(2016,12,1),B861&lt;&gt;"",D861&lt;&gt;"",C861="",'Übersicht 1.'!F861&gt;=30),130,0))</f>
        <v>0</v>
      </c>
      <c r="F861" s="336"/>
    </row>
    <row r="862" spans="1:6" ht="15" x14ac:dyDescent="0.2">
      <c r="A862" s="335">
        <v>830</v>
      </c>
      <c r="B862" s="357" t="str">
        <f>IF('Übersicht 1.'!D862="","",'Übersicht 1.'!D862)</f>
        <v/>
      </c>
      <c r="C862" s="356"/>
      <c r="D862" s="358" t="str">
        <f>IF('Übersicht 1.'!E862="","",'Übersicht 1.'!E862)</f>
        <v/>
      </c>
      <c r="E862" s="366">
        <f>IF(AND('Seite 1'!$G$34&gt;1900,'Seite 1'!$G$34&lt;DATE(2016,12,1),B862&lt;&gt;"",D862&lt;&gt;""),130,IF(AND('Seite 1'!$G$34&gt;=DATE(2016,12,1),B862&lt;&gt;"",D862&lt;&gt;"",C862="",'Übersicht 1.'!F862&gt;=30),130,0))</f>
        <v>0</v>
      </c>
      <c r="F862" s="336"/>
    </row>
    <row r="863" spans="1:6" ht="15" x14ac:dyDescent="0.2">
      <c r="A863" s="335">
        <v>831</v>
      </c>
      <c r="B863" s="357" t="str">
        <f>IF('Übersicht 1.'!D863="","",'Übersicht 1.'!D863)</f>
        <v/>
      </c>
      <c r="C863" s="356"/>
      <c r="D863" s="358" t="str">
        <f>IF('Übersicht 1.'!E863="","",'Übersicht 1.'!E863)</f>
        <v/>
      </c>
      <c r="E863" s="366">
        <f>IF(AND('Seite 1'!$G$34&gt;1900,'Seite 1'!$G$34&lt;DATE(2016,12,1),B863&lt;&gt;"",D863&lt;&gt;""),130,IF(AND('Seite 1'!$G$34&gt;=DATE(2016,12,1),B863&lt;&gt;"",D863&lt;&gt;"",C863="",'Übersicht 1.'!F863&gt;=30),130,0))</f>
        <v>0</v>
      </c>
      <c r="F863" s="336"/>
    </row>
    <row r="864" spans="1:6" ht="15" x14ac:dyDescent="0.2">
      <c r="A864" s="335">
        <v>832</v>
      </c>
      <c r="B864" s="357" t="str">
        <f>IF('Übersicht 1.'!D864="","",'Übersicht 1.'!D864)</f>
        <v/>
      </c>
      <c r="C864" s="356"/>
      <c r="D864" s="358" t="str">
        <f>IF('Übersicht 1.'!E864="","",'Übersicht 1.'!E864)</f>
        <v/>
      </c>
      <c r="E864" s="366">
        <f>IF(AND('Seite 1'!$G$34&gt;1900,'Seite 1'!$G$34&lt;DATE(2016,12,1),B864&lt;&gt;"",D864&lt;&gt;""),130,IF(AND('Seite 1'!$G$34&gt;=DATE(2016,12,1),B864&lt;&gt;"",D864&lt;&gt;"",C864="",'Übersicht 1.'!F864&gt;=30),130,0))</f>
        <v>0</v>
      </c>
      <c r="F864" s="336"/>
    </row>
    <row r="865" spans="1:6" ht="15" x14ac:dyDescent="0.2">
      <c r="A865" s="335">
        <v>833</v>
      </c>
      <c r="B865" s="357" t="str">
        <f>IF('Übersicht 1.'!D865="","",'Übersicht 1.'!D865)</f>
        <v/>
      </c>
      <c r="C865" s="356"/>
      <c r="D865" s="358" t="str">
        <f>IF('Übersicht 1.'!E865="","",'Übersicht 1.'!E865)</f>
        <v/>
      </c>
      <c r="E865" s="366">
        <f>IF(AND('Seite 1'!$G$34&gt;1900,'Seite 1'!$G$34&lt;DATE(2016,12,1),B865&lt;&gt;"",D865&lt;&gt;""),130,IF(AND('Seite 1'!$G$34&gt;=DATE(2016,12,1),B865&lt;&gt;"",D865&lt;&gt;"",C865="",'Übersicht 1.'!F865&gt;=30),130,0))</f>
        <v>0</v>
      </c>
      <c r="F865" s="336"/>
    </row>
    <row r="866" spans="1:6" ht="15" x14ac:dyDescent="0.2">
      <c r="A866" s="335">
        <v>834</v>
      </c>
      <c r="B866" s="357" t="str">
        <f>IF('Übersicht 1.'!D866="","",'Übersicht 1.'!D866)</f>
        <v/>
      </c>
      <c r="C866" s="356"/>
      <c r="D866" s="358" t="str">
        <f>IF('Übersicht 1.'!E866="","",'Übersicht 1.'!E866)</f>
        <v/>
      </c>
      <c r="E866" s="366">
        <f>IF(AND('Seite 1'!$G$34&gt;1900,'Seite 1'!$G$34&lt;DATE(2016,12,1),B866&lt;&gt;"",D866&lt;&gt;""),130,IF(AND('Seite 1'!$G$34&gt;=DATE(2016,12,1),B866&lt;&gt;"",D866&lt;&gt;"",C866="",'Übersicht 1.'!F866&gt;=30),130,0))</f>
        <v>0</v>
      </c>
      <c r="F866" s="336"/>
    </row>
    <row r="867" spans="1:6" ht="15" x14ac:dyDescent="0.2">
      <c r="A867" s="335">
        <v>835</v>
      </c>
      <c r="B867" s="357" t="str">
        <f>IF('Übersicht 1.'!D867="","",'Übersicht 1.'!D867)</f>
        <v/>
      </c>
      <c r="C867" s="356"/>
      <c r="D867" s="358" t="str">
        <f>IF('Übersicht 1.'!E867="","",'Übersicht 1.'!E867)</f>
        <v/>
      </c>
      <c r="E867" s="366">
        <f>IF(AND('Seite 1'!$G$34&gt;1900,'Seite 1'!$G$34&lt;DATE(2016,12,1),B867&lt;&gt;"",D867&lt;&gt;""),130,IF(AND('Seite 1'!$G$34&gt;=DATE(2016,12,1),B867&lt;&gt;"",D867&lt;&gt;"",C867="",'Übersicht 1.'!F867&gt;=30),130,0))</f>
        <v>0</v>
      </c>
      <c r="F867" s="336"/>
    </row>
    <row r="868" spans="1:6" ht="15" x14ac:dyDescent="0.2">
      <c r="A868" s="335">
        <v>836</v>
      </c>
      <c r="B868" s="357" t="str">
        <f>IF('Übersicht 1.'!D868="","",'Übersicht 1.'!D868)</f>
        <v/>
      </c>
      <c r="C868" s="356"/>
      <c r="D868" s="358" t="str">
        <f>IF('Übersicht 1.'!E868="","",'Übersicht 1.'!E868)</f>
        <v/>
      </c>
      <c r="E868" s="366">
        <f>IF(AND('Seite 1'!$G$34&gt;1900,'Seite 1'!$G$34&lt;DATE(2016,12,1),B868&lt;&gt;"",D868&lt;&gt;""),130,IF(AND('Seite 1'!$G$34&gt;=DATE(2016,12,1),B868&lt;&gt;"",D868&lt;&gt;"",C868="",'Übersicht 1.'!F868&gt;=30),130,0))</f>
        <v>0</v>
      </c>
      <c r="F868" s="336"/>
    </row>
    <row r="869" spans="1:6" ht="15" x14ac:dyDescent="0.2">
      <c r="A869" s="335">
        <v>837</v>
      </c>
      <c r="B869" s="357" t="str">
        <f>IF('Übersicht 1.'!D869="","",'Übersicht 1.'!D869)</f>
        <v/>
      </c>
      <c r="C869" s="356"/>
      <c r="D869" s="358" t="str">
        <f>IF('Übersicht 1.'!E869="","",'Übersicht 1.'!E869)</f>
        <v/>
      </c>
      <c r="E869" s="366">
        <f>IF(AND('Seite 1'!$G$34&gt;1900,'Seite 1'!$G$34&lt;DATE(2016,12,1),B869&lt;&gt;"",D869&lt;&gt;""),130,IF(AND('Seite 1'!$G$34&gt;=DATE(2016,12,1),B869&lt;&gt;"",D869&lt;&gt;"",C869="",'Übersicht 1.'!F869&gt;=30),130,0))</f>
        <v>0</v>
      </c>
      <c r="F869" s="336"/>
    </row>
    <row r="870" spans="1:6" ht="15" x14ac:dyDescent="0.2">
      <c r="A870" s="335">
        <v>838</v>
      </c>
      <c r="B870" s="357" t="str">
        <f>IF('Übersicht 1.'!D870="","",'Übersicht 1.'!D870)</f>
        <v/>
      </c>
      <c r="C870" s="356"/>
      <c r="D870" s="358" t="str">
        <f>IF('Übersicht 1.'!E870="","",'Übersicht 1.'!E870)</f>
        <v/>
      </c>
      <c r="E870" s="366">
        <f>IF(AND('Seite 1'!$G$34&gt;1900,'Seite 1'!$G$34&lt;DATE(2016,12,1),B870&lt;&gt;"",D870&lt;&gt;""),130,IF(AND('Seite 1'!$G$34&gt;=DATE(2016,12,1),B870&lt;&gt;"",D870&lt;&gt;"",C870="",'Übersicht 1.'!F870&gt;=30),130,0))</f>
        <v>0</v>
      </c>
      <c r="F870" s="336"/>
    </row>
    <row r="871" spans="1:6" ht="15" x14ac:dyDescent="0.2">
      <c r="A871" s="335">
        <v>839</v>
      </c>
      <c r="B871" s="357" t="str">
        <f>IF('Übersicht 1.'!D871="","",'Übersicht 1.'!D871)</f>
        <v/>
      </c>
      <c r="C871" s="356"/>
      <c r="D871" s="358" t="str">
        <f>IF('Übersicht 1.'!E871="","",'Übersicht 1.'!E871)</f>
        <v/>
      </c>
      <c r="E871" s="366">
        <f>IF(AND('Seite 1'!$G$34&gt;1900,'Seite 1'!$G$34&lt;DATE(2016,12,1),B871&lt;&gt;"",D871&lt;&gt;""),130,IF(AND('Seite 1'!$G$34&gt;=DATE(2016,12,1),B871&lt;&gt;"",D871&lt;&gt;"",C871="",'Übersicht 1.'!F871&gt;=30),130,0))</f>
        <v>0</v>
      </c>
      <c r="F871" s="336"/>
    </row>
    <row r="872" spans="1:6" ht="15" x14ac:dyDescent="0.2">
      <c r="A872" s="335">
        <v>840</v>
      </c>
      <c r="B872" s="357" t="str">
        <f>IF('Übersicht 1.'!D872="","",'Übersicht 1.'!D872)</f>
        <v/>
      </c>
      <c r="C872" s="356"/>
      <c r="D872" s="358" t="str">
        <f>IF('Übersicht 1.'!E872="","",'Übersicht 1.'!E872)</f>
        <v/>
      </c>
      <c r="E872" s="366">
        <f>IF(AND('Seite 1'!$G$34&gt;1900,'Seite 1'!$G$34&lt;DATE(2016,12,1),B872&lt;&gt;"",D872&lt;&gt;""),130,IF(AND('Seite 1'!$G$34&gt;=DATE(2016,12,1),B872&lt;&gt;"",D872&lt;&gt;"",C872="",'Übersicht 1.'!F872&gt;=30),130,0))</f>
        <v>0</v>
      </c>
      <c r="F872" s="336"/>
    </row>
    <row r="873" spans="1:6" ht="15" x14ac:dyDescent="0.2">
      <c r="A873" s="335">
        <v>841</v>
      </c>
      <c r="B873" s="357" t="str">
        <f>IF('Übersicht 1.'!D873="","",'Übersicht 1.'!D873)</f>
        <v/>
      </c>
      <c r="C873" s="356"/>
      <c r="D873" s="358" t="str">
        <f>IF('Übersicht 1.'!E873="","",'Übersicht 1.'!E873)</f>
        <v/>
      </c>
      <c r="E873" s="366">
        <f>IF(AND('Seite 1'!$G$34&gt;1900,'Seite 1'!$G$34&lt;DATE(2016,12,1),B873&lt;&gt;"",D873&lt;&gt;""),130,IF(AND('Seite 1'!$G$34&gt;=DATE(2016,12,1),B873&lt;&gt;"",D873&lt;&gt;"",C873="",'Übersicht 1.'!F873&gt;=30),130,0))</f>
        <v>0</v>
      </c>
      <c r="F873" s="336"/>
    </row>
    <row r="874" spans="1:6" ht="15" x14ac:dyDescent="0.2">
      <c r="A874" s="335">
        <v>842</v>
      </c>
      <c r="B874" s="357" t="str">
        <f>IF('Übersicht 1.'!D874="","",'Übersicht 1.'!D874)</f>
        <v/>
      </c>
      <c r="C874" s="356"/>
      <c r="D874" s="358" t="str">
        <f>IF('Übersicht 1.'!E874="","",'Übersicht 1.'!E874)</f>
        <v/>
      </c>
      <c r="E874" s="366">
        <f>IF(AND('Seite 1'!$G$34&gt;1900,'Seite 1'!$G$34&lt;DATE(2016,12,1),B874&lt;&gt;"",D874&lt;&gt;""),130,IF(AND('Seite 1'!$G$34&gt;=DATE(2016,12,1),B874&lt;&gt;"",D874&lt;&gt;"",C874="",'Übersicht 1.'!F874&gt;=30),130,0))</f>
        <v>0</v>
      </c>
      <c r="F874" s="336"/>
    </row>
    <row r="875" spans="1:6" ht="15" x14ac:dyDescent="0.2">
      <c r="A875" s="335">
        <v>843</v>
      </c>
      <c r="B875" s="357" t="str">
        <f>IF('Übersicht 1.'!D875="","",'Übersicht 1.'!D875)</f>
        <v/>
      </c>
      <c r="C875" s="356"/>
      <c r="D875" s="358" t="str">
        <f>IF('Übersicht 1.'!E875="","",'Übersicht 1.'!E875)</f>
        <v/>
      </c>
      <c r="E875" s="366">
        <f>IF(AND('Seite 1'!$G$34&gt;1900,'Seite 1'!$G$34&lt;DATE(2016,12,1),B875&lt;&gt;"",D875&lt;&gt;""),130,IF(AND('Seite 1'!$G$34&gt;=DATE(2016,12,1),B875&lt;&gt;"",D875&lt;&gt;"",C875="",'Übersicht 1.'!F875&gt;=30),130,0))</f>
        <v>0</v>
      </c>
      <c r="F875" s="336"/>
    </row>
    <row r="876" spans="1:6" ht="15" x14ac:dyDescent="0.2">
      <c r="A876" s="335">
        <v>844</v>
      </c>
      <c r="B876" s="357" t="str">
        <f>IF('Übersicht 1.'!D876="","",'Übersicht 1.'!D876)</f>
        <v/>
      </c>
      <c r="C876" s="356"/>
      <c r="D876" s="358" t="str">
        <f>IF('Übersicht 1.'!E876="","",'Übersicht 1.'!E876)</f>
        <v/>
      </c>
      <c r="E876" s="366">
        <f>IF(AND('Seite 1'!$G$34&gt;1900,'Seite 1'!$G$34&lt;DATE(2016,12,1),B876&lt;&gt;"",D876&lt;&gt;""),130,IF(AND('Seite 1'!$G$34&gt;=DATE(2016,12,1),B876&lt;&gt;"",D876&lt;&gt;"",C876="",'Übersicht 1.'!F876&gt;=30),130,0))</f>
        <v>0</v>
      </c>
      <c r="F876" s="336"/>
    </row>
    <row r="877" spans="1:6" ht="15" x14ac:dyDescent="0.2">
      <c r="A877" s="335">
        <v>845</v>
      </c>
      <c r="B877" s="357" t="str">
        <f>IF('Übersicht 1.'!D877="","",'Übersicht 1.'!D877)</f>
        <v/>
      </c>
      <c r="C877" s="356"/>
      <c r="D877" s="358" t="str">
        <f>IF('Übersicht 1.'!E877="","",'Übersicht 1.'!E877)</f>
        <v/>
      </c>
      <c r="E877" s="366">
        <f>IF(AND('Seite 1'!$G$34&gt;1900,'Seite 1'!$G$34&lt;DATE(2016,12,1),B877&lt;&gt;"",D877&lt;&gt;""),130,IF(AND('Seite 1'!$G$34&gt;=DATE(2016,12,1),B877&lt;&gt;"",D877&lt;&gt;"",C877="",'Übersicht 1.'!F877&gt;=30),130,0))</f>
        <v>0</v>
      </c>
      <c r="F877" s="336"/>
    </row>
    <row r="878" spans="1:6" ht="15" x14ac:dyDescent="0.2">
      <c r="A878" s="335">
        <v>846</v>
      </c>
      <c r="B878" s="357" t="str">
        <f>IF('Übersicht 1.'!D878="","",'Übersicht 1.'!D878)</f>
        <v/>
      </c>
      <c r="C878" s="356"/>
      <c r="D878" s="358" t="str">
        <f>IF('Übersicht 1.'!E878="","",'Übersicht 1.'!E878)</f>
        <v/>
      </c>
      <c r="E878" s="366">
        <f>IF(AND('Seite 1'!$G$34&gt;1900,'Seite 1'!$G$34&lt;DATE(2016,12,1),B878&lt;&gt;"",D878&lt;&gt;""),130,IF(AND('Seite 1'!$G$34&gt;=DATE(2016,12,1),B878&lt;&gt;"",D878&lt;&gt;"",C878="",'Übersicht 1.'!F878&gt;=30),130,0))</f>
        <v>0</v>
      </c>
      <c r="F878" s="336"/>
    </row>
    <row r="879" spans="1:6" ht="15" x14ac:dyDescent="0.2">
      <c r="A879" s="335">
        <v>847</v>
      </c>
      <c r="B879" s="357" t="str">
        <f>IF('Übersicht 1.'!D879="","",'Übersicht 1.'!D879)</f>
        <v/>
      </c>
      <c r="C879" s="356"/>
      <c r="D879" s="358" t="str">
        <f>IF('Übersicht 1.'!E879="","",'Übersicht 1.'!E879)</f>
        <v/>
      </c>
      <c r="E879" s="366">
        <f>IF(AND('Seite 1'!$G$34&gt;1900,'Seite 1'!$G$34&lt;DATE(2016,12,1),B879&lt;&gt;"",D879&lt;&gt;""),130,IF(AND('Seite 1'!$G$34&gt;=DATE(2016,12,1),B879&lt;&gt;"",D879&lt;&gt;"",C879="",'Übersicht 1.'!F879&gt;=30),130,0))</f>
        <v>0</v>
      </c>
      <c r="F879" s="336"/>
    </row>
    <row r="880" spans="1:6" ht="15" x14ac:dyDescent="0.2">
      <c r="A880" s="335">
        <v>848</v>
      </c>
      <c r="B880" s="357" t="str">
        <f>IF('Übersicht 1.'!D880="","",'Übersicht 1.'!D880)</f>
        <v/>
      </c>
      <c r="C880" s="356"/>
      <c r="D880" s="358" t="str">
        <f>IF('Übersicht 1.'!E880="","",'Übersicht 1.'!E880)</f>
        <v/>
      </c>
      <c r="E880" s="366">
        <f>IF(AND('Seite 1'!$G$34&gt;1900,'Seite 1'!$G$34&lt;DATE(2016,12,1),B880&lt;&gt;"",D880&lt;&gt;""),130,IF(AND('Seite 1'!$G$34&gt;=DATE(2016,12,1),B880&lt;&gt;"",D880&lt;&gt;"",C880="",'Übersicht 1.'!F880&gt;=30),130,0))</f>
        <v>0</v>
      </c>
      <c r="F880" s="336"/>
    </row>
    <row r="881" spans="1:6" ht="15" x14ac:dyDescent="0.2">
      <c r="A881" s="335">
        <v>849</v>
      </c>
      <c r="B881" s="357" t="str">
        <f>IF('Übersicht 1.'!D881="","",'Übersicht 1.'!D881)</f>
        <v/>
      </c>
      <c r="C881" s="356"/>
      <c r="D881" s="358" t="str">
        <f>IF('Übersicht 1.'!E881="","",'Übersicht 1.'!E881)</f>
        <v/>
      </c>
      <c r="E881" s="366">
        <f>IF(AND('Seite 1'!$G$34&gt;1900,'Seite 1'!$G$34&lt;DATE(2016,12,1),B881&lt;&gt;"",D881&lt;&gt;""),130,IF(AND('Seite 1'!$G$34&gt;=DATE(2016,12,1),B881&lt;&gt;"",D881&lt;&gt;"",C881="",'Übersicht 1.'!F881&gt;=30),130,0))</f>
        <v>0</v>
      </c>
      <c r="F881" s="336"/>
    </row>
    <row r="882" spans="1:6" ht="15" x14ac:dyDescent="0.2">
      <c r="A882" s="335">
        <v>850</v>
      </c>
      <c r="B882" s="357" t="str">
        <f>IF('Übersicht 1.'!D882="","",'Übersicht 1.'!D882)</f>
        <v/>
      </c>
      <c r="C882" s="356"/>
      <c r="D882" s="358" t="str">
        <f>IF('Übersicht 1.'!E882="","",'Übersicht 1.'!E882)</f>
        <v/>
      </c>
      <c r="E882" s="366">
        <f>IF(AND('Seite 1'!$G$34&gt;1900,'Seite 1'!$G$34&lt;DATE(2016,12,1),B882&lt;&gt;"",D882&lt;&gt;""),130,IF(AND('Seite 1'!$G$34&gt;=DATE(2016,12,1),B882&lt;&gt;"",D882&lt;&gt;"",C882="",'Übersicht 1.'!F882&gt;=30),130,0))</f>
        <v>0</v>
      </c>
      <c r="F882" s="336"/>
    </row>
    <row r="883" spans="1:6" ht="15" x14ac:dyDescent="0.2">
      <c r="A883" s="335">
        <v>851</v>
      </c>
      <c r="B883" s="357" t="str">
        <f>IF('Übersicht 1.'!D883="","",'Übersicht 1.'!D883)</f>
        <v/>
      </c>
      <c r="C883" s="356"/>
      <c r="D883" s="358" t="str">
        <f>IF('Übersicht 1.'!E883="","",'Übersicht 1.'!E883)</f>
        <v/>
      </c>
      <c r="E883" s="366">
        <f>IF(AND('Seite 1'!$G$34&gt;1900,'Seite 1'!$G$34&lt;DATE(2016,12,1),B883&lt;&gt;"",D883&lt;&gt;""),130,IF(AND('Seite 1'!$G$34&gt;=DATE(2016,12,1),B883&lt;&gt;"",D883&lt;&gt;"",C883="",'Übersicht 1.'!F883&gt;=30),130,0))</f>
        <v>0</v>
      </c>
      <c r="F883" s="336"/>
    </row>
    <row r="884" spans="1:6" ht="15" x14ac:dyDescent="0.2">
      <c r="A884" s="335">
        <v>852</v>
      </c>
      <c r="B884" s="357" t="str">
        <f>IF('Übersicht 1.'!D884="","",'Übersicht 1.'!D884)</f>
        <v/>
      </c>
      <c r="C884" s="356"/>
      <c r="D884" s="358" t="str">
        <f>IF('Übersicht 1.'!E884="","",'Übersicht 1.'!E884)</f>
        <v/>
      </c>
      <c r="E884" s="366">
        <f>IF(AND('Seite 1'!$G$34&gt;1900,'Seite 1'!$G$34&lt;DATE(2016,12,1),B884&lt;&gt;"",D884&lt;&gt;""),130,IF(AND('Seite 1'!$G$34&gt;=DATE(2016,12,1),B884&lt;&gt;"",D884&lt;&gt;"",C884="",'Übersicht 1.'!F884&gt;=30),130,0))</f>
        <v>0</v>
      </c>
      <c r="F884" s="336"/>
    </row>
    <row r="885" spans="1:6" ht="15" x14ac:dyDescent="0.2">
      <c r="A885" s="335">
        <v>853</v>
      </c>
      <c r="B885" s="357" t="str">
        <f>IF('Übersicht 1.'!D885="","",'Übersicht 1.'!D885)</f>
        <v/>
      </c>
      <c r="C885" s="356"/>
      <c r="D885" s="358" t="str">
        <f>IF('Übersicht 1.'!E885="","",'Übersicht 1.'!E885)</f>
        <v/>
      </c>
      <c r="E885" s="366">
        <f>IF(AND('Seite 1'!$G$34&gt;1900,'Seite 1'!$G$34&lt;DATE(2016,12,1),B885&lt;&gt;"",D885&lt;&gt;""),130,IF(AND('Seite 1'!$G$34&gt;=DATE(2016,12,1),B885&lt;&gt;"",D885&lt;&gt;"",C885="",'Übersicht 1.'!F885&gt;=30),130,0))</f>
        <v>0</v>
      </c>
      <c r="F885" s="336"/>
    </row>
    <row r="886" spans="1:6" ht="15" x14ac:dyDescent="0.2">
      <c r="A886" s="335">
        <v>854</v>
      </c>
      <c r="B886" s="357" t="str">
        <f>IF('Übersicht 1.'!D886="","",'Übersicht 1.'!D886)</f>
        <v/>
      </c>
      <c r="C886" s="356"/>
      <c r="D886" s="358" t="str">
        <f>IF('Übersicht 1.'!E886="","",'Übersicht 1.'!E886)</f>
        <v/>
      </c>
      <c r="E886" s="366">
        <f>IF(AND('Seite 1'!$G$34&gt;1900,'Seite 1'!$G$34&lt;DATE(2016,12,1),B886&lt;&gt;"",D886&lt;&gt;""),130,IF(AND('Seite 1'!$G$34&gt;=DATE(2016,12,1),B886&lt;&gt;"",D886&lt;&gt;"",C886="",'Übersicht 1.'!F886&gt;=30),130,0))</f>
        <v>0</v>
      </c>
      <c r="F886" s="336"/>
    </row>
    <row r="887" spans="1:6" ht="15" x14ac:dyDescent="0.2">
      <c r="A887" s="335">
        <v>855</v>
      </c>
      <c r="B887" s="357" t="str">
        <f>IF('Übersicht 1.'!D887="","",'Übersicht 1.'!D887)</f>
        <v/>
      </c>
      <c r="C887" s="356"/>
      <c r="D887" s="358" t="str">
        <f>IF('Übersicht 1.'!E887="","",'Übersicht 1.'!E887)</f>
        <v/>
      </c>
      <c r="E887" s="366">
        <f>IF(AND('Seite 1'!$G$34&gt;1900,'Seite 1'!$G$34&lt;DATE(2016,12,1),B887&lt;&gt;"",D887&lt;&gt;""),130,IF(AND('Seite 1'!$G$34&gt;=DATE(2016,12,1),B887&lt;&gt;"",D887&lt;&gt;"",C887="",'Übersicht 1.'!F887&gt;=30),130,0))</f>
        <v>0</v>
      </c>
      <c r="F887" s="336"/>
    </row>
    <row r="888" spans="1:6" ht="15" x14ac:dyDescent="0.2">
      <c r="A888" s="335">
        <v>856</v>
      </c>
      <c r="B888" s="357" t="str">
        <f>IF('Übersicht 1.'!D888="","",'Übersicht 1.'!D888)</f>
        <v/>
      </c>
      <c r="C888" s="356"/>
      <c r="D888" s="358" t="str">
        <f>IF('Übersicht 1.'!E888="","",'Übersicht 1.'!E888)</f>
        <v/>
      </c>
      <c r="E888" s="366">
        <f>IF(AND('Seite 1'!$G$34&gt;1900,'Seite 1'!$G$34&lt;DATE(2016,12,1),B888&lt;&gt;"",D888&lt;&gt;""),130,IF(AND('Seite 1'!$G$34&gt;=DATE(2016,12,1),B888&lt;&gt;"",D888&lt;&gt;"",C888="",'Übersicht 1.'!F888&gt;=30),130,0))</f>
        <v>0</v>
      </c>
      <c r="F888" s="336"/>
    </row>
    <row r="889" spans="1:6" ht="15" x14ac:dyDescent="0.2">
      <c r="A889" s="335">
        <v>857</v>
      </c>
      <c r="B889" s="357" t="str">
        <f>IF('Übersicht 1.'!D889="","",'Übersicht 1.'!D889)</f>
        <v/>
      </c>
      <c r="C889" s="356"/>
      <c r="D889" s="358" t="str">
        <f>IF('Übersicht 1.'!E889="","",'Übersicht 1.'!E889)</f>
        <v/>
      </c>
      <c r="E889" s="366">
        <f>IF(AND('Seite 1'!$G$34&gt;1900,'Seite 1'!$G$34&lt;DATE(2016,12,1),B889&lt;&gt;"",D889&lt;&gt;""),130,IF(AND('Seite 1'!$G$34&gt;=DATE(2016,12,1),B889&lt;&gt;"",D889&lt;&gt;"",C889="",'Übersicht 1.'!F889&gt;=30),130,0))</f>
        <v>0</v>
      </c>
      <c r="F889" s="336"/>
    </row>
    <row r="890" spans="1:6" ht="15" x14ac:dyDescent="0.2">
      <c r="A890" s="335">
        <v>858</v>
      </c>
      <c r="B890" s="357" t="str">
        <f>IF('Übersicht 1.'!D890="","",'Übersicht 1.'!D890)</f>
        <v/>
      </c>
      <c r="C890" s="356"/>
      <c r="D890" s="358" t="str">
        <f>IF('Übersicht 1.'!E890="","",'Übersicht 1.'!E890)</f>
        <v/>
      </c>
      <c r="E890" s="366">
        <f>IF(AND('Seite 1'!$G$34&gt;1900,'Seite 1'!$G$34&lt;DATE(2016,12,1),B890&lt;&gt;"",D890&lt;&gt;""),130,IF(AND('Seite 1'!$G$34&gt;=DATE(2016,12,1),B890&lt;&gt;"",D890&lt;&gt;"",C890="",'Übersicht 1.'!F890&gt;=30),130,0))</f>
        <v>0</v>
      </c>
      <c r="F890" s="336"/>
    </row>
    <row r="891" spans="1:6" ht="15" x14ac:dyDescent="0.2">
      <c r="A891" s="335">
        <v>859</v>
      </c>
      <c r="B891" s="357" t="str">
        <f>IF('Übersicht 1.'!D891="","",'Übersicht 1.'!D891)</f>
        <v/>
      </c>
      <c r="C891" s="356"/>
      <c r="D891" s="358" t="str">
        <f>IF('Übersicht 1.'!E891="","",'Übersicht 1.'!E891)</f>
        <v/>
      </c>
      <c r="E891" s="366">
        <f>IF(AND('Seite 1'!$G$34&gt;1900,'Seite 1'!$G$34&lt;DATE(2016,12,1),B891&lt;&gt;"",D891&lt;&gt;""),130,IF(AND('Seite 1'!$G$34&gt;=DATE(2016,12,1),B891&lt;&gt;"",D891&lt;&gt;"",C891="",'Übersicht 1.'!F891&gt;=30),130,0))</f>
        <v>0</v>
      </c>
      <c r="F891" s="336"/>
    </row>
    <row r="892" spans="1:6" ht="15" x14ac:dyDescent="0.2">
      <c r="A892" s="335">
        <v>860</v>
      </c>
      <c r="B892" s="357" t="str">
        <f>IF('Übersicht 1.'!D892="","",'Übersicht 1.'!D892)</f>
        <v/>
      </c>
      <c r="C892" s="356"/>
      <c r="D892" s="358" t="str">
        <f>IF('Übersicht 1.'!E892="","",'Übersicht 1.'!E892)</f>
        <v/>
      </c>
      <c r="E892" s="366">
        <f>IF(AND('Seite 1'!$G$34&gt;1900,'Seite 1'!$G$34&lt;DATE(2016,12,1),B892&lt;&gt;"",D892&lt;&gt;""),130,IF(AND('Seite 1'!$G$34&gt;=DATE(2016,12,1),B892&lt;&gt;"",D892&lt;&gt;"",C892="",'Übersicht 1.'!F892&gt;=30),130,0))</f>
        <v>0</v>
      </c>
      <c r="F892" s="336"/>
    </row>
    <row r="893" spans="1:6" ht="15" x14ac:dyDescent="0.2">
      <c r="A893" s="335">
        <v>861</v>
      </c>
      <c r="B893" s="357" t="str">
        <f>IF('Übersicht 1.'!D893="","",'Übersicht 1.'!D893)</f>
        <v/>
      </c>
      <c r="C893" s="356"/>
      <c r="D893" s="358" t="str">
        <f>IF('Übersicht 1.'!E893="","",'Übersicht 1.'!E893)</f>
        <v/>
      </c>
      <c r="E893" s="366">
        <f>IF(AND('Seite 1'!$G$34&gt;1900,'Seite 1'!$G$34&lt;DATE(2016,12,1),B893&lt;&gt;"",D893&lt;&gt;""),130,IF(AND('Seite 1'!$G$34&gt;=DATE(2016,12,1),B893&lt;&gt;"",D893&lt;&gt;"",C893="",'Übersicht 1.'!F893&gt;=30),130,0))</f>
        <v>0</v>
      </c>
      <c r="F893" s="336"/>
    </row>
    <row r="894" spans="1:6" ht="15" x14ac:dyDescent="0.2">
      <c r="A894" s="335">
        <v>862</v>
      </c>
      <c r="B894" s="357" t="str">
        <f>IF('Übersicht 1.'!D894="","",'Übersicht 1.'!D894)</f>
        <v/>
      </c>
      <c r="C894" s="356"/>
      <c r="D894" s="358" t="str">
        <f>IF('Übersicht 1.'!E894="","",'Übersicht 1.'!E894)</f>
        <v/>
      </c>
      <c r="E894" s="366">
        <f>IF(AND('Seite 1'!$G$34&gt;1900,'Seite 1'!$G$34&lt;DATE(2016,12,1),B894&lt;&gt;"",D894&lt;&gt;""),130,IF(AND('Seite 1'!$G$34&gt;=DATE(2016,12,1),B894&lt;&gt;"",D894&lt;&gt;"",C894="",'Übersicht 1.'!F894&gt;=30),130,0))</f>
        <v>0</v>
      </c>
      <c r="F894" s="336"/>
    </row>
    <row r="895" spans="1:6" ht="15" x14ac:dyDescent="0.2">
      <c r="A895" s="335">
        <v>863</v>
      </c>
      <c r="B895" s="357" t="str">
        <f>IF('Übersicht 1.'!D895="","",'Übersicht 1.'!D895)</f>
        <v/>
      </c>
      <c r="C895" s="356"/>
      <c r="D895" s="358" t="str">
        <f>IF('Übersicht 1.'!E895="","",'Übersicht 1.'!E895)</f>
        <v/>
      </c>
      <c r="E895" s="366">
        <f>IF(AND('Seite 1'!$G$34&gt;1900,'Seite 1'!$G$34&lt;DATE(2016,12,1),B895&lt;&gt;"",D895&lt;&gt;""),130,IF(AND('Seite 1'!$G$34&gt;=DATE(2016,12,1),B895&lt;&gt;"",D895&lt;&gt;"",C895="",'Übersicht 1.'!F895&gt;=30),130,0))</f>
        <v>0</v>
      </c>
      <c r="F895" s="336"/>
    </row>
    <row r="896" spans="1:6" ht="15" x14ac:dyDescent="0.2">
      <c r="A896" s="335">
        <v>864</v>
      </c>
      <c r="B896" s="357" t="str">
        <f>IF('Übersicht 1.'!D896="","",'Übersicht 1.'!D896)</f>
        <v/>
      </c>
      <c r="C896" s="356"/>
      <c r="D896" s="358" t="str">
        <f>IF('Übersicht 1.'!E896="","",'Übersicht 1.'!E896)</f>
        <v/>
      </c>
      <c r="E896" s="366">
        <f>IF(AND('Seite 1'!$G$34&gt;1900,'Seite 1'!$G$34&lt;DATE(2016,12,1),B896&lt;&gt;"",D896&lt;&gt;""),130,IF(AND('Seite 1'!$G$34&gt;=DATE(2016,12,1),B896&lt;&gt;"",D896&lt;&gt;"",C896="",'Übersicht 1.'!F896&gt;=30),130,0))</f>
        <v>0</v>
      </c>
      <c r="F896" s="336"/>
    </row>
    <row r="897" spans="1:6" ht="15" x14ac:dyDescent="0.2">
      <c r="A897" s="335">
        <v>865</v>
      </c>
      <c r="B897" s="357" t="str">
        <f>IF('Übersicht 1.'!D897="","",'Übersicht 1.'!D897)</f>
        <v/>
      </c>
      <c r="C897" s="356"/>
      <c r="D897" s="358" t="str">
        <f>IF('Übersicht 1.'!E897="","",'Übersicht 1.'!E897)</f>
        <v/>
      </c>
      <c r="E897" s="366">
        <f>IF(AND('Seite 1'!$G$34&gt;1900,'Seite 1'!$G$34&lt;DATE(2016,12,1),B897&lt;&gt;"",D897&lt;&gt;""),130,IF(AND('Seite 1'!$G$34&gt;=DATE(2016,12,1),B897&lt;&gt;"",D897&lt;&gt;"",C897="",'Übersicht 1.'!F897&gt;=30),130,0))</f>
        <v>0</v>
      </c>
      <c r="F897" s="336"/>
    </row>
    <row r="898" spans="1:6" ht="15" x14ac:dyDescent="0.2">
      <c r="A898" s="335">
        <v>866</v>
      </c>
      <c r="B898" s="357" t="str">
        <f>IF('Übersicht 1.'!D898="","",'Übersicht 1.'!D898)</f>
        <v/>
      </c>
      <c r="C898" s="356"/>
      <c r="D898" s="358" t="str">
        <f>IF('Übersicht 1.'!E898="","",'Übersicht 1.'!E898)</f>
        <v/>
      </c>
      <c r="E898" s="366">
        <f>IF(AND('Seite 1'!$G$34&gt;1900,'Seite 1'!$G$34&lt;DATE(2016,12,1),B898&lt;&gt;"",D898&lt;&gt;""),130,IF(AND('Seite 1'!$G$34&gt;=DATE(2016,12,1),B898&lt;&gt;"",D898&lt;&gt;"",C898="",'Übersicht 1.'!F898&gt;=30),130,0))</f>
        <v>0</v>
      </c>
      <c r="F898" s="336"/>
    </row>
    <row r="899" spans="1:6" ht="15" x14ac:dyDescent="0.2">
      <c r="A899" s="335">
        <v>867</v>
      </c>
      <c r="B899" s="357" t="str">
        <f>IF('Übersicht 1.'!D899="","",'Übersicht 1.'!D899)</f>
        <v/>
      </c>
      <c r="C899" s="356"/>
      <c r="D899" s="358" t="str">
        <f>IF('Übersicht 1.'!E899="","",'Übersicht 1.'!E899)</f>
        <v/>
      </c>
      <c r="E899" s="366">
        <f>IF(AND('Seite 1'!$G$34&gt;1900,'Seite 1'!$G$34&lt;DATE(2016,12,1),B899&lt;&gt;"",D899&lt;&gt;""),130,IF(AND('Seite 1'!$G$34&gt;=DATE(2016,12,1),B899&lt;&gt;"",D899&lt;&gt;"",C899="",'Übersicht 1.'!F899&gt;=30),130,0))</f>
        <v>0</v>
      </c>
      <c r="F899" s="336"/>
    </row>
    <row r="900" spans="1:6" ht="15" x14ac:dyDescent="0.2">
      <c r="A900" s="335">
        <v>868</v>
      </c>
      <c r="B900" s="357" t="str">
        <f>IF('Übersicht 1.'!D900="","",'Übersicht 1.'!D900)</f>
        <v/>
      </c>
      <c r="C900" s="356"/>
      <c r="D900" s="358" t="str">
        <f>IF('Übersicht 1.'!E900="","",'Übersicht 1.'!E900)</f>
        <v/>
      </c>
      <c r="E900" s="366">
        <f>IF(AND('Seite 1'!$G$34&gt;1900,'Seite 1'!$G$34&lt;DATE(2016,12,1),B900&lt;&gt;"",D900&lt;&gt;""),130,IF(AND('Seite 1'!$G$34&gt;=DATE(2016,12,1),B900&lt;&gt;"",D900&lt;&gt;"",C900="",'Übersicht 1.'!F900&gt;=30),130,0))</f>
        <v>0</v>
      </c>
      <c r="F900" s="336"/>
    </row>
    <row r="901" spans="1:6" ht="15" x14ac:dyDescent="0.2">
      <c r="A901" s="335">
        <v>869</v>
      </c>
      <c r="B901" s="357" t="str">
        <f>IF('Übersicht 1.'!D901="","",'Übersicht 1.'!D901)</f>
        <v/>
      </c>
      <c r="C901" s="356"/>
      <c r="D901" s="358" t="str">
        <f>IF('Übersicht 1.'!E901="","",'Übersicht 1.'!E901)</f>
        <v/>
      </c>
      <c r="E901" s="366">
        <f>IF(AND('Seite 1'!$G$34&gt;1900,'Seite 1'!$G$34&lt;DATE(2016,12,1),B901&lt;&gt;"",D901&lt;&gt;""),130,IF(AND('Seite 1'!$G$34&gt;=DATE(2016,12,1),B901&lt;&gt;"",D901&lt;&gt;"",C901="",'Übersicht 1.'!F901&gt;=30),130,0))</f>
        <v>0</v>
      </c>
      <c r="F901" s="336"/>
    </row>
    <row r="902" spans="1:6" ht="15" x14ac:dyDescent="0.2">
      <c r="A902" s="335">
        <v>870</v>
      </c>
      <c r="B902" s="357" t="str">
        <f>IF('Übersicht 1.'!D902="","",'Übersicht 1.'!D902)</f>
        <v/>
      </c>
      <c r="C902" s="356"/>
      <c r="D902" s="358" t="str">
        <f>IF('Übersicht 1.'!E902="","",'Übersicht 1.'!E902)</f>
        <v/>
      </c>
      <c r="E902" s="366">
        <f>IF(AND('Seite 1'!$G$34&gt;1900,'Seite 1'!$G$34&lt;DATE(2016,12,1),B902&lt;&gt;"",D902&lt;&gt;""),130,IF(AND('Seite 1'!$G$34&gt;=DATE(2016,12,1),B902&lt;&gt;"",D902&lt;&gt;"",C902="",'Übersicht 1.'!F902&gt;=30),130,0))</f>
        <v>0</v>
      </c>
      <c r="F902" s="336"/>
    </row>
    <row r="903" spans="1:6" ht="15" x14ac:dyDescent="0.2">
      <c r="A903" s="335">
        <v>871</v>
      </c>
      <c r="B903" s="357" t="str">
        <f>IF('Übersicht 1.'!D903="","",'Übersicht 1.'!D903)</f>
        <v/>
      </c>
      <c r="C903" s="356"/>
      <c r="D903" s="358" t="str">
        <f>IF('Übersicht 1.'!E903="","",'Übersicht 1.'!E903)</f>
        <v/>
      </c>
      <c r="E903" s="366">
        <f>IF(AND('Seite 1'!$G$34&gt;1900,'Seite 1'!$G$34&lt;DATE(2016,12,1),B903&lt;&gt;"",D903&lt;&gt;""),130,IF(AND('Seite 1'!$G$34&gt;=DATE(2016,12,1),B903&lt;&gt;"",D903&lt;&gt;"",C903="",'Übersicht 1.'!F903&gt;=30),130,0))</f>
        <v>0</v>
      </c>
      <c r="F903" s="336"/>
    </row>
    <row r="904" spans="1:6" ht="15" x14ac:dyDescent="0.2">
      <c r="A904" s="335">
        <v>872</v>
      </c>
      <c r="B904" s="357" t="str">
        <f>IF('Übersicht 1.'!D904="","",'Übersicht 1.'!D904)</f>
        <v/>
      </c>
      <c r="C904" s="356"/>
      <c r="D904" s="358" t="str">
        <f>IF('Übersicht 1.'!E904="","",'Übersicht 1.'!E904)</f>
        <v/>
      </c>
      <c r="E904" s="366">
        <f>IF(AND('Seite 1'!$G$34&gt;1900,'Seite 1'!$G$34&lt;DATE(2016,12,1),B904&lt;&gt;"",D904&lt;&gt;""),130,IF(AND('Seite 1'!$G$34&gt;=DATE(2016,12,1),B904&lt;&gt;"",D904&lt;&gt;"",C904="",'Übersicht 1.'!F904&gt;=30),130,0))</f>
        <v>0</v>
      </c>
      <c r="F904" s="336"/>
    </row>
    <row r="905" spans="1:6" ht="15" x14ac:dyDescent="0.2">
      <c r="A905" s="335">
        <v>873</v>
      </c>
      <c r="B905" s="357" t="str">
        <f>IF('Übersicht 1.'!D905="","",'Übersicht 1.'!D905)</f>
        <v/>
      </c>
      <c r="C905" s="356"/>
      <c r="D905" s="358" t="str">
        <f>IF('Übersicht 1.'!E905="","",'Übersicht 1.'!E905)</f>
        <v/>
      </c>
      <c r="E905" s="366">
        <f>IF(AND('Seite 1'!$G$34&gt;1900,'Seite 1'!$G$34&lt;DATE(2016,12,1),B905&lt;&gt;"",D905&lt;&gt;""),130,IF(AND('Seite 1'!$G$34&gt;=DATE(2016,12,1),B905&lt;&gt;"",D905&lt;&gt;"",C905="",'Übersicht 1.'!F905&gt;=30),130,0))</f>
        <v>0</v>
      </c>
      <c r="F905" s="336"/>
    </row>
    <row r="906" spans="1:6" ht="15" x14ac:dyDescent="0.2">
      <c r="A906" s="335">
        <v>874</v>
      </c>
      <c r="B906" s="357" t="str">
        <f>IF('Übersicht 1.'!D906="","",'Übersicht 1.'!D906)</f>
        <v/>
      </c>
      <c r="C906" s="356"/>
      <c r="D906" s="358" t="str">
        <f>IF('Übersicht 1.'!E906="","",'Übersicht 1.'!E906)</f>
        <v/>
      </c>
      <c r="E906" s="366">
        <f>IF(AND('Seite 1'!$G$34&gt;1900,'Seite 1'!$G$34&lt;DATE(2016,12,1),B906&lt;&gt;"",D906&lt;&gt;""),130,IF(AND('Seite 1'!$G$34&gt;=DATE(2016,12,1),B906&lt;&gt;"",D906&lt;&gt;"",C906="",'Übersicht 1.'!F906&gt;=30),130,0))</f>
        <v>0</v>
      </c>
      <c r="F906" s="336"/>
    </row>
    <row r="907" spans="1:6" ht="15" x14ac:dyDescent="0.2">
      <c r="A907" s="335">
        <v>875</v>
      </c>
      <c r="B907" s="357" t="str">
        <f>IF('Übersicht 1.'!D907="","",'Übersicht 1.'!D907)</f>
        <v/>
      </c>
      <c r="C907" s="356"/>
      <c r="D907" s="358" t="str">
        <f>IF('Übersicht 1.'!E907="","",'Übersicht 1.'!E907)</f>
        <v/>
      </c>
      <c r="E907" s="366">
        <f>IF(AND('Seite 1'!$G$34&gt;1900,'Seite 1'!$G$34&lt;DATE(2016,12,1),B907&lt;&gt;"",D907&lt;&gt;""),130,IF(AND('Seite 1'!$G$34&gt;=DATE(2016,12,1),B907&lt;&gt;"",D907&lt;&gt;"",C907="",'Übersicht 1.'!F907&gt;=30),130,0))</f>
        <v>0</v>
      </c>
      <c r="F907" s="336"/>
    </row>
    <row r="908" spans="1:6" ht="15" x14ac:dyDescent="0.2">
      <c r="A908" s="335">
        <v>876</v>
      </c>
      <c r="B908" s="357" t="str">
        <f>IF('Übersicht 1.'!D908="","",'Übersicht 1.'!D908)</f>
        <v/>
      </c>
      <c r="C908" s="356"/>
      <c r="D908" s="358" t="str">
        <f>IF('Übersicht 1.'!E908="","",'Übersicht 1.'!E908)</f>
        <v/>
      </c>
      <c r="E908" s="366">
        <f>IF(AND('Seite 1'!$G$34&gt;1900,'Seite 1'!$G$34&lt;DATE(2016,12,1),B908&lt;&gt;"",D908&lt;&gt;""),130,IF(AND('Seite 1'!$G$34&gt;=DATE(2016,12,1),B908&lt;&gt;"",D908&lt;&gt;"",C908="",'Übersicht 1.'!F908&gt;=30),130,0))</f>
        <v>0</v>
      </c>
      <c r="F908" s="336"/>
    </row>
    <row r="909" spans="1:6" ht="15" x14ac:dyDescent="0.2">
      <c r="A909" s="335">
        <v>877</v>
      </c>
      <c r="B909" s="357" t="str">
        <f>IF('Übersicht 1.'!D909="","",'Übersicht 1.'!D909)</f>
        <v/>
      </c>
      <c r="C909" s="356"/>
      <c r="D909" s="358" t="str">
        <f>IF('Übersicht 1.'!E909="","",'Übersicht 1.'!E909)</f>
        <v/>
      </c>
      <c r="E909" s="366">
        <f>IF(AND('Seite 1'!$G$34&gt;1900,'Seite 1'!$G$34&lt;DATE(2016,12,1),B909&lt;&gt;"",D909&lt;&gt;""),130,IF(AND('Seite 1'!$G$34&gt;=DATE(2016,12,1),B909&lt;&gt;"",D909&lt;&gt;"",C909="",'Übersicht 1.'!F909&gt;=30),130,0))</f>
        <v>0</v>
      </c>
      <c r="F909" s="336"/>
    </row>
    <row r="910" spans="1:6" ht="15" x14ac:dyDescent="0.2">
      <c r="A910" s="335">
        <v>878</v>
      </c>
      <c r="B910" s="357" t="str">
        <f>IF('Übersicht 1.'!D910="","",'Übersicht 1.'!D910)</f>
        <v/>
      </c>
      <c r="C910" s="356"/>
      <c r="D910" s="358" t="str">
        <f>IF('Übersicht 1.'!E910="","",'Übersicht 1.'!E910)</f>
        <v/>
      </c>
      <c r="E910" s="366">
        <f>IF(AND('Seite 1'!$G$34&gt;1900,'Seite 1'!$G$34&lt;DATE(2016,12,1),B910&lt;&gt;"",D910&lt;&gt;""),130,IF(AND('Seite 1'!$G$34&gt;=DATE(2016,12,1),B910&lt;&gt;"",D910&lt;&gt;"",C910="",'Übersicht 1.'!F910&gt;=30),130,0))</f>
        <v>0</v>
      </c>
      <c r="F910" s="336"/>
    </row>
    <row r="911" spans="1:6" ht="15" x14ac:dyDescent="0.2">
      <c r="A911" s="335">
        <v>879</v>
      </c>
      <c r="B911" s="357" t="str">
        <f>IF('Übersicht 1.'!D911="","",'Übersicht 1.'!D911)</f>
        <v/>
      </c>
      <c r="C911" s="356"/>
      <c r="D911" s="358" t="str">
        <f>IF('Übersicht 1.'!E911="","",'Übersicht 1.'!E911)</f>
        <v/>
      </c>
      <c r="E911" s="366">
        <f>IF(AND('Seite 1'!$G$34&gt;1900,'Seite 1'!$G$34&lt;DATE(2016,12,1),B911&lt;&gt;"",D911&lt;&gt;""),130,IF(AND('Seite 1'!$G$34&gt;=DATE(2016,12,1),B911&lt;&gt;"",D911&lt;&gt;"",C911="",'Übersicht 1.'!F911&gt;=30),130,0))</f>
        <v>0</v>
      </c>
      <c r="F911" s="336"/>
    </row>
    <row r="912" spans="1:6" ht="15" x14ac:dyDescent="0.2">
      <c r="A912" s="335">
        <v>880</v>
      </c>
      <c r="B912" s="357" t="str">
        <f>IF('Übersicht 1.'!D912="","",'Übersicht 1.'!D912)</f>
        <v/>
      </c>
      <c r="C912" s="356"/>
      <c r="D912" s="358" t="str">
        <f>IF('Übersicht 1.'!E912="","",'Übersicht 1.'!E912)</f>
        <v/>
      </c>
      <c r="E912" s="366">
        <f>IF(AND('Seite 1'!$G$34&gt;1900,'Seite 1'!$G$34&lt;DATE(2016,12,1),B912&lt;&gt;"",D912&lt;&gt;""),130,IF(AND('Seite 1'!$G$34&gt;=DATE(2016,12,1),B912&lt;&gt;"",D912&lt;&gt;"",C912="",'Übersicht 1.'!F912&gt;=30),130,0))</f>
        <v>0</v>
      </c>
      <c r="F912" s="336"/>
    </row>
    <row r="913" spans="1:6" ht="15" x14ac:dyDescent="0.2">
      <c r="A913" s="335">
        <v>881</v>
      </c>
      <c r="B913" s="357" t="str">
        <f>IF('Übersicht 1.'!D913="","",'Übersicht 1.'!D913)</f>
        <v/>
      </c>
      <c r="C913" s="356"/>
      <c r="D913" s="358" t="str">
        <f>IF('Übersicht 1.'!E913="","",'Übersicht 1.'!E913)</f>
        <v/>
      </c>
      <c r="E913" s="366">
        <f>IF(AND('Seite 1'!$G$34&gt;1900,'Seite 1'!$G$34&lt;DATE(2016,12,1),B913&lt;&gt;"",D913&lt;&gt;""),130,IF(AND('Seite 1'!$G$34&gt;=DATE(2016,12,1),B913&lt;&gt;"",D913&lt;&gt;"",C913="",'Übersicht 1.'!F913&gt;=30),130,0))</f>
        <v>0</v>
      </c>
      <c r="F913" s="336"/>
    </row>
    <row r="914" spans="1:6" ht="15" x14ac:dyDescent="0.2">
      <c r="A914" s="335">
        <v>882</v>
      </c>
      <c r="B914" s="357" t="str">
        <f>IF('Übersicht 1.'!D914="","",'Übersicht 1.'!D914)</f>
        <v/>
      </c>
      <c r="C914" s="356"/>
      <c r="D914" s="358" t="str">
        <f>IF('Übersicht 1.'!E914="","",'Übersicht 1.'!E914)</f>
        <v/>
      </c>
      <c r="E914" s="366">
        <f>IF(AND('Seite 1'!$G$34&gt;1900,'Seite 1'!$G$34&lt;DATE(2016,12,1),B914&lt;&gt;"",D914&lt;&gt;""),130,IF(AND('Seite 1'!$G$34&gt;=DATE(2016,12,1),B914&lt;&gt;"",D914&lt;&gt;"",C914="",'Übersicht 1.'!F914&gt;=30),130,0))</f>
        <v>0</v>
      </c>
      <c r="F914" s="336"/>
    </row>
    <row r="915" spans="1:6" ht="15" x14ac:dyDescent="0.2">
      <c r="A915" s="335">
        <v>883</v>
      </c>
      <c r="B915" s="357" t="str">
        <f>IF('Übersicht 1.'!D915="","",'Übersicht 1.'!D915)</f>
        <v/>
      </c>
      <c r="C915" s="356"/>
      <c r="D915" s="358" t="str">
        <f>IF('Übersicht 1.'!E915="","",'Übersicht 1.'!E915)</f>
        <v/>
      </c>
      <c r="E915" s="366">
        <f>IF(AND('Seite 1'!$G$34&gt;1900,'Seite 1'!$G$34&lt;DATE(2016,12,1),B915&lt;&gt;"",D915&lt;&gt;""),130,IF(AND('Seite 1'!$G$34&gt;=DATE(2016,12,1),B915&lt;&gt;"",D915&lt;&gt;"",C915="",'Übersicht 1.'!F915&gt;=30),130,0))</f>
        <v>0</v>
      </c>
      <c r="F915" s="336"/>
    </row>
    <row r="916" spans="1:6" ht="15" x14ac:dyDescent="0.2">
      <c r="A916" s="335">
        <v>884</v>
      </c>
      <c r="B916" s="357" t="str">
        <f>IF('Übersicht 1.'!D916="","",'Übersicht 1.'!D916)</f>
        <v/>
      </c>
      <c r="C916" s="356"/>
      <c r="D916" s="358" t="str">
        <f>IF('Übersicht 1.'!E916="","",'Übersicht 1.'!E916)</f>
        <v/>
      </c>
      <c r="E916" s="366">
        <f>IF(AND('Seite 1'!$G$34&gt;1900,'Seite 1'!$G$34&lt;DATE(2016,12,1),B916&lt;&gt;"",D916&lt;&gt;""),130,IF(AND('Seite 1'!$G$34&gt;=DATE(2016,12,1),B916&lt;&gt;"",D916&lt;&gt;"",C916="",'Übersicht 1.'!F916&gt;=30),130,0))</f>
        <v>0</v>
      </c>
      <c r="F916" s="336"/>
    </row>
    <row r="917" spans="1:6" ht="15" x14ac:dyDescent="0.2">
      <c r="A917" s="335">
        <v>885</v>
      </c>
      <c r="B917" s="357" t="str">
        <f>IF('Übersicht 1.'!D917="","",'Übersicht 1.'!D917)</f>
        <v/>
      </c>
      <c r="C917" s="356"/>
      <c r="D917" s="358" t="str">
        <f>IF('Übersicht 1.'!E917="","",'Übersicht 1.'!E917)</f>
        <v/>
      </c>
      <c r="E917" s="366">
        <f>IF(AND('Seite 1'!$G$34&gt;1900,'Seite 1'!$G$34&lt;DATE(2016,12,1),B917&lt;&gt;"",D917&lt;&gt;""),130,IF(AND('Seite 1'!$G$34&gt;=DATE(2016,12,1),B917&lt;&gt;"",D917&lt;&gt;"",C917="",'Übersicht 1.'!F917&gt;=30),130,0))</f>
        <v>0</v>
      </c>
      <c r="F917" s="336"/>
    </row>
    <row r="918" spans="1:6" ht="15" x14ac:dyDescent="0.2">
      <c r="A918" s="335">
        <v>886</v>
      </c>
      <c r="B918" s="357" t="str">
        <f>IF('Übersicht 1.'!D918="","",'Übersicht 1.'!D918)</f>
        <v/>
      </c>
      <c r="C918" s="356"/>
      <c r="D918" s="358" t="str">
        <f>IF('Übersicht 1.'!E918="","",'Übersicht 1.'!E918)</f>
        <v/>
      </c>
      <c r="E918" s="366">
        <f>IF(AND('Seite 1'!$G$34&gt;1900,'Seite 1'!$G$34&lt;DATE(2016,12,1),B918&lt;&gt;"",D918&lt;&gt;""),130,IF(AND('Seite 1'!$G$34&gt;=DATE(2016,12,1),B918&lt;&gt;"",D918&lt;&gt;"",C918="",'Übersicht 1.'!F918&gt;=30),130,0))</f>
        <v>0</v>
      </c>
      <c r="F918" s="336"/>
    </row>
    <row r="919" spans="1:6" ht="15" x14ac:dyDescent="0.2">
      <c r="A919" s="335">
        <v>887</v>
      </c>
      <c r="B919" s="357" t="str">
        <f>IF('Übersicht 1.'!D919="","",'Übersicht 1.'!D919)</f>
        <v/>
      </c>
      <c r="C919" s="356"/>
      <c r="D919" s="358" t="str">
        <f>IF('Übersicht 1.'!E919="","",'Übersicht 1.'!E919)</f>
        <v/>
      </c>
      <c r="E919" s="366">
        <f>IF(AND('Seite 1'!$G$34&gt;1900,'Seite 1'!$G$34&lt;DATE(2016,12,1),B919&lt;&gt;"",D919&lt;&gt;""),130,IF(AND('Seite 1'!$G$34&gt;=DATE(2016,12,1),B919&lt;&gt;"",D919&lt;&gt;"",C919="",'Übersicht 1.'!F919&gt;=30),130,0))</f>
        <v>0</v>
      </c>
      <c r="F919" s="336"/>
    </row>
    <row r="920" spans="1:6" ht="15" x14ac:dyDescent="0.2">
      <c r="A920" s="335">
        <v>888</v>
      </c>
      <c r="B920" s="357" t="str">
        <f>IF('Übersicht 1.'!D920="","",'Übersicht 1.'!D920)</f>
        <v/>
      </c>
      <c r="C920" s="356"/>
      <c r="D920" s="358" t="str">
        <f>IF('Übersicht 1.'!E920="","",'Übersicht 1.'!E920)</f>
        <v/>
      </c>
      <c r="E920" s="366">
        <f>IF(AND('Seite 1'!$G$34&gt;1900,'Seite 1'!$G$34&lt;DATE(2016,12,1),B920&lt;&gt;"",D920&lt;&gt;""),130,IF(AND('Seite 1'!$G$34&gt;=DATE(2016,12,1),B920&lt;&gt;"",D920&lt;&gt;"",C920="",'Übersicht 1.'!F920&gt;=30),130,0))</f>
        <v>0</v>
      </c>
      <c r="F920" s="336"/>
    </row>
    <row r="921" spans="1:6" ht="15" x14ac:dyDescent="0.2">
      <c r="A921" s="335">
        <v>889</v>
      </c>
      <c r="B921" s="357" t="str">
        <f>IF('Übersicht 1.'!D921="","",'Übersicht 1.'!D921)</f>
        <v/>
      </c>
      <c r="C921" s="356"/>
      <c r="D921" s="358" t="str">
        <f>IF('Übersicht 1.'!E921="","",'Übersicht 1.'!E921)</f>
        <v/>
      </c>
      <c r="E921" s="366">
        <f>IF(AND('Seite 1'!$G$34&gt;1900,'Seite 1'!$G$34&lt;DATE(2016,12,1),B921&lt;&gt;"",D921&lt;&gt;""),130,IF(AND('Seite 1'!$G$34&gt;=DATE(2016,12,1),B921&lt;&gt;"",D921&lt;&gt;"",C921="",'Übersicht 1.'!F921&gt;=30),130,0))</f>
        <v>0</v>
      </c>
      <c r="F921" s="336"/>
    </row>
    <row r="922" spans="1:6" ht="15" x14ac:dyDescent="0.2">
      <c r="A922" s="335">
        <v>890</v>
      </c>
      <c r="B922" s="357" t="str">
        <f>IF('Übersicht 1.'!D922="","",'Übersicht 1.'!D922)</f>
        <v/>
      </c>
      <c r="C922" s="356"/>
      <c r="D922" s="358" t="str">
        <f>IF('Übersicht 1.'!E922="","",'Übersicht 1.'!E922)</f>
        <v/>
      </c>
      <c r="E922" s="366">
        <f>IF(AND('Seite 1'!$G$34&gt;1900,'Seite 1'!$G$34&lt;DATE(2016,12,1),B922&lt;&gt;"",D922&lt;&gt;""),130,IF(AND('Seite 1'!$G$34&gt;=DATE(2016,12,1),B922&lt;&gt;"",D922&lt;&gt;"",C922="",'Übersicht 1.'!F922&gt;=30),130,0))</f>
        <v>0</v>
      </c>
      <c r="F922" s="336"/>
    </row>
    <row r="923" spans="1:6" ht="15" x14ac:dyDescent="0.2">
      <c r="A923" s="335">
        <v>891</v>
      </c>
      <c r="B923" s="357" t="str">
        <f>IF('Übersicht 1.'!D923="","",'Übersicht 1.'!D923)</f>
        <v/>
      </c>
      <c r="C923" s="356"/>
      <c r="D923" s="358" t="str">
        <f>IF('Übersicht 1.'!E923="","",'Übersicht 1.'!E923)</f>
        <v/>
      </c>
      <c r="E923" s="366">
        <f>IF(AND('Seite 1'!$G$34&gt;1900,'Seite 1'!$G$34&lt;DATE(2016,12,1),B923&lt;&gt;"",D923&lt;&gt;""),130,IF(AND('Seite 1'!$G$34&gt;=DATE(2016,12,1),B923&lt;&gt;"",D923&lt;&gt;"",C923="",'Übersicht 1.'!F923&gt;=30),130,0))</f>
        <v>0</v>
      </c>
      <c r="F923" s="336"/>
    </row>
    <row r="924" spans="1:6" ht="15" x14ac:dyDescent="0.2">
      <c r="A924" s="335">
        <v>892</v>
      </c>
      <c r="B924" s="357" t="str">
        <f>IF('Übersicht 1.'!D924="","",'Übersicht 1.'!D924)</f>
        <v/>
      </c>
      <c r="C924" s="356"/>
      <c r="D924" s="358" t="str">
        <f>IF('Übersicht 1.'!E924="","",'Übersicht 1.'!E924)</f>
        <v/>
      </c>
      <c r="E924" s="366">
        <f>IF(AND('Seite 1'!$G$34&gt;1900,'Seite 1'!$G$34&lt;DATE(2016,12,1),B924&lt;&gt;"",D924&lt;&gt;""),130,IF(AND('Seite 1'!$G$34&gt;=DATE(2016,12,1),B924&lt;&gt;"",D924&lt;&gt;"",C924="",'Übersicht 1.'!F924&gt;=30),130,0))</f>
        <v>0</v>
      </c>
      <c r="F924" s="336"/>
    </row>
    <row r="925" spans="1:6" ht="15" x14ac:dyDescent="0.2">
      <c r="A925" s="335">
        <v>893</v>
      </c>
      <c r="B925" s="357" t="str">
        <f>IF('Übersicht 1.'!D925="","",'Übersicht 1.'!D925)</f>
        <v/>
      </c>
      <c r="C925" s="356"/>
      <c r="D925" s="358" t="str">
        <f>IF('Übersicht 1.'!E925="","",'Übersicht 1.'!E925)</f>
        <v/>
      </c>
      <c r="E925" s="366">
        <f>IF(AND('Seite 1'!$G$34&gt;1900,'Seite 1'!$G$34&lt;DATE(2016,12,1),B925&lt;&gt;"",D925&lt;&gt;""),130,IF(AND('Seite 1'!$G$34&gt;=DATE(2016,12,1),B925&lt;&gt;"",D925&lt;&gt;"",C925="",'Übersicht 1.'!F925&gt;=30),130,0))</f>
        <v>0</v>
      </c>
      <c r="F925" s="336"/>
    </row>
    <row r="926" spans="1:6" ht="15" x14ac:dyDescent="0.2">
      <c r="A926" s="335">
        <v>894</v>
      </c>
      <c r="B926" s="357" t="str">
        <f>IF('Übersicht 1.'!D926="","",'Übersicht 1.'!D926)</f>
        <v/>
      </c>
      <c r="C926" s="356"/>
      <c r="D926" s="358" t="str">
        <f>IF('Übersicht 1.'!E926="","",'Übersicht 1.'!E926)</f>
        <v/>
      </c>
      <c r="E926" s="366">
        <f>IF(AND('Seite 1'!$G$34&gt;1900,'Seite 1'!$G$34&lt;DATE(2016,12,1),B926&lt;&gt;"",D926&lt;&gt;""),130,IF(AND('Seite 1'!$G$34&gt;=DATE(2016,12,1),B926&lt;&gt;"",D926&lt;&gt;"",C926="",'Übersicht 1.'!F926&gt;=30),130,0))</f>
        <v>0</v>
      </c>
      <c r="F926" s="336"/>
    </row>
    <row r="927" spans="1:6" ht="15" x14ac:dyDescent="0.2">
      <c r="A927" s="335">
        <v>895</v>
      </c>
      <c r="B927" s="357" t="str">
        <f>IF('Übersicht 1.'!D927="","",'Übersicht 1.'!D927)</f>
        <v/>
      </c>
      <c r="C927" s="356"/>
      <c r="D927" s="358" t="str">
        <f>IF('Übersicht 1.'!E927="","",'Übersicht 1.'!E927)</f>
        <v/>
      </c>
      <c r="E927" s="366">
        <f>IF(AND('Seite 1'!$G$34&gt;1900,'Seite 1'!$G$34&lt;DATE(2016,12,1),B927&lt;&gt;"",D927&lt;&gt;""),130,IF(AND('Seite 1'!$G$34&gt;=DATE(2016,12,1),B927&lt;&gt;"",D927&lt;&gt;"",C927="",'Übersicht 1.'!F927&gt;=30),130,0))</f>
        <v>0</v>
      </c>
      <c r="F927" s="336"/>
    </row>
    <row r="928" spans="1:6" ht="15" x14ac:dyDescent="0.2">
      <c r="A928" s="335">
        <v>896</v>
      </c>
      <c r="B928" s="357" t="str">
        <f>IF('Übersicht 1.'!D928="","",'Übersicht 1.'!D928)</f>
        <v/>
      </c>
      <c r="C928" s="356"/>
      <c r="D928" s="358" t="str">
        <f>IF('Übersicht 1.'!E928="","",'Übersicht 1.'!E928)</f>
        <v/>
      </c>
      <c r="E928" s="366">
        <f>IF(AND('Seite 1'!$G$34&gt;1900,'Seite 1'!$G$34&lt;DATE(2016,12,1),B928&lt;&gt;"",D928&lt;&gt;""),130,IF(AND('Seite 1'!$G$34&gt;=DATE(2016,12,1),B928&lt;&gt;"",D928&lt;&gt;"",C928="",'Übersicht 1.'!F928&gt;=30),130,0))</f>
        <v>0</v>
      </c>
      <c r="F928" s="336"/>
    </row>
    <row r="929" spans="1:6" ht="15" x14ac:dyDescent="0.2">
      <c r="A929" s="335">
        <v>897</v>
      </c>
      <c r="B929" s="357" t="str">
        <f>IF('Übersicht 1.'!D929="","",'Übersicht 1.'!D929)</f>
        <v/>
      </c>
      <c r="C929" s="356"/>
      <c r="D929" s="358" t="str">
        <f>IF('Übersicht 1.'!E929="","",'Übersicht 1.'!E929)</f>
        <v/>
      </c>
      <c r="E929" s="366">
        <f>IF(AND('Seite 1'!$G$34&gt;1900,'Seite 1'!$G$34&lt;DATE(2016,12,1),B929&lt;&gt;"",D929&lt;&gt;""),130,IF(AND('Seite 1'!$G$34&gt;=DATE(2016,12,1),B929&lt;&gt;"",D929&lt;&gt;"",C929="",'Übersicht 1.'!F929&gt;=30),130,0))</f>
        <v>0</v>
      </c>
      <c r="F929" s="336"/>
    </row>
    <row r="930" spans="1:6" ht="15" x14ac:dyDescent="0.2">
      <c r="A930" s="335">
        <v>898</v>
      </c>
      <c r="B930" s="357" t="str">
        <f>IF('Übersicht 1.'!D930="","",'Übersicht 1.'!D930)</f>
        <v/>
      </c>
      <c r="C930" s="356"/>
      <c r="D930" s="358" t="str">
        <f>IF('Übersicht 1.'!E930="","",'Übersicht 1.'!E930)</f>
        <v/>
      </c>
      <c r="E930" s="366">
        <f>IF(AND('Seite 1'!$G$34&gt;1900,'Seite 1'!$G$34&lt;DATE(2016,12,1),B930&lt;&gt;"",D930&lt;&gt;""),130,IF(AND('Seite 1'!$G$34&gt;=DATE(2016,12,1),B930&lt;&gt;"",D930&lt;&gt;"",C930="",'Übersicht 1.'!F930&gt;=30),130,0))</f>
        <v>0</v>
      </c>
      <c r="F930" s="336"/>
    </row>
    <row r="931" spans="1:6" ht="15" x14ac:dyDescent="0.2">
      <c r="A931" s="335">
        <v>899</v>
      </c>
      <c r="B931" s="357" t="str">
        <f>IF('Übersicht 1.'!D931="","",'Übersicht 1.'!D931)</f>
        <v/>
      </c>
      <c r="C931" s="356"/>
      <c r="D931" s="358" t="str">
        <f>IF('Übersicht 1.'!E931="","",'Übersicht 1.'!E931)</f>
        <v/>
      </c>
      <c r="E931" s="366">
        <f>IF(AND('Seite 1'!$G$34&gt;1900,'Seite 1'!$G$34&lt;DATE(2016,12,1),B931&lt;&gt;"",D931&lt;&gt;""),130,IF(AND('Seite 1'!$G$34&gt;=DATE(2016,12,1),B931&lt;&gt;"",D931&lt;&gt;"",C931="",'Übersicht 1.'!F931&gt;=30),130,0))</f>
        <v>0</v>
      </c>
      <c r="F931" s="336"/>
    </row>
    <row r="932" spans="1:6" ht="15" x14ac:dyDescent="0.2">
      <c r="A932" s="335">
        <v>900</v>
      </c>
      <c r="B932" s="357" t="str">
        <f>IF('Übersicht 1.'!D932="","",'Übersicht 1.'!D932)</f>
        <v/>
      </c>
      <c r="C932" s="356"/>
      <c r="D932" s="358" t="str">
        <f>IF('Übersicht 1.'!E932="","",'Übersicht 1.'!E932)</f>
        <v/>
      </c>
      <c r="E932" s="366">
        <f>IF(AND('Seite 1'!$G$34&gt;1900,'Seite 1'!$G$34&lt;DATE(2016,12,1),B932&lt;&gt;"",D932&lt;&gt;""),130,IF(AND('Seite 1'!$G$34&gt;=DATE(2016,12,1),B932&lt;&gt;"",D932&lt;&gt;"",C932="",'Übersicht 1.'!F932&gt;=30),130,0))</f>
        <v>0</v>
      </c>
      <c r="F932" s="336"/>
    </row>
    <row r="933" spans="1:6" ht="15" x14ac:dyDescent="0.2">
      <c r="A933" s="335">
        <v>901</v>
      </c>
      <c r="B933" s="357" t="str">
        <f>IF('Übersicht 1.'!D933="","",'Übersicht 1.'!D933)</f>
        <v/>
      </c>
      <c r="C933" s="356"/>
      <c r="D933" s="358" t="str">
        <f>IF('Übersicht 1.'!E933="","",'Übersicht 1.'!E933)</f>
        <v/>
      </c>
      <c r="E933" s="366">
        <f>IF(AND('Seite 1'!$G$34&gt;1900,'Seite 1'!$G$34&lt;DATE(2016,12,1),B933&lt;&gt;"",D933&lt;&gt;""),130,IF(AND('Seite 1'!$G$34&gt;=DATE(2016,12,1),B933&lt;&gt;"",D933&lt;&gt;"",C933="",'Übersicht 1.'!F933&gt;=30),130,0))</f>
        <v>0</v>
      </c>
      <c r="F933" s="336"/>
    </row>
    <row r="934" spans="1:6" ht="15" x14ac:dyDescent="0.2">
      <c r="A934" s="335">
        <v>902</v>
      </c>
      <c r="B934" s="357" t="str">
        <f>IF('Übersicht 1.'!D934="","",'Übersicht 1.'!D934)</f>
        <v/>
      </c>
      <c r="C934" s="356"/>
      <c r="D934" s="358" t="str">
        <f>IF('Übersicht 1.'!E934="","",'Übersicht 1.'!E934)</f>
        <v/>
      </c>
      <c r="E934" s="366">
        <f>IF(AND('Seite 1'!$G$34&gt;1900,'Seite 1'!$G$34&lt;DATE(2016,12,1),B934&lt;&gt;"",D934&lt;&gt;""),130,IF(AND('Seite 1'!$G$34&gt;=DATE(2016,12,1),B934&lt;&gt;"",D934&lt;&gt;"",C934="",'Übersicht 1.'!F934&gt;=30),130,0))</f>
        <v>0</v>
      </c>
      <c r="F934" s="336"/>
    </row>
    <row r="935" spans="1:6" ht="15" x14ac:dyDescent="0.2">
      <c r="A935" s="335">
        <v>903</v>
      </c>
      <c r="B935" s="357" t="str">
        <f>IF('Übersicht 1.'!D935="","",'Übersicht 1.'!D935)</f>
        <v/>
      </c>
      <c r="C935" s="356"/>
      <c r="D935" s="358" t="str">
        <f>IF('Übersicht 1.'!E935="","",'Übersicht 1.'!E935)</f>
        <v/>
      </c>
      <c r="E935" s="366">
        <f>IF(AND('Seite 1'!$G$34&gt;1900,'Seite 1'!$G$34&lt;DATE(2016,12,1),B935&lt;&gt;"",D935&lt;&gt;""),130,IF(AND('Seite 1'!$G$34&gt;=DATE(2016,12,1),B935&lt;&gt;"",D935&lt;&gt;"",C935="",'Übersicht 1.'!F935&gt;=30),130,0))</f>
        <v>0</v>
      </c>
      <c r="F935" s="336"/>
    </row>
    <row r="936" spans="1:6" ht="15" x14ac:dyDescent="0.2">
      <c r="A936" s="335">
        <v>904</v>
      </c>
      <c r="B936" s="357" t="str">
        <f>IF('Übersicht 1.'!D936="","",'Übersicht 1.'!D936)</f>
        <v/>
      </c>
      <c r="C936" s="356"/>
      <c r="D936" s="358" t="str">
        <f>IF('Übersicht 1.'!E936="","",'Übersicht 1.'!E936)</f>
        <v/>
      </c>
      <c r="E936" s="366">
        <f>IF(AND('Seite 1'!$G$34&gt;1900,'Seite 1'!$G$34&lt;DATE(2016,12,1),B936&lt;&gt;"",D936&lt;&gt;""),130,IF(AND('Seite 1'!$G$34&gt;=DATE(2016,12,1),B936&lt;&gt;"",D936&lt;&gt;"",C936="",'Übersicht 1.'!F936&gt;=30),130,0))</f>
        <v>0</v>
      </c>
      <c r="F936" s="336"/>
    </row>
    <row r="937" spans="1:6" ht="15" x14ac:dyDescent="0.2">
      <c r="A937" s="335">
        <v>905</v>
      </c>
      <c r="B937" s="357" t="str">
        <f>IF('Übersicht 1.'!D937="","",'Übersicht 1.'!D937)</f>
        <v/>
      </c>
      <c r="C937" s="356"/>
      <c r="D937" s="358" t="str">
        <f>IF('Übersicht 1.'!E937="","",'Übersicht 1.'!E937)</f>
        <v/>
      </c>
      <c r="E937" s="366">
        <f>IF(AND('Seite 1'!$G$34&gt;1900,'Seite 1'!$G$34&lt;DATE(2016,12,1),B937&lt;&gt;"",D937&lt;&gt;""),130,IF(AND('Seite 1'!$G$34&gt;=DATE(2016,12,1),B937&lt;&gt;"",D937&lt;&gt;"",C937="",'Übersicht 1.'!F937&gt;=30),130,0))</f>
        <v>0</v>
      </c>
      <c r="F937" s="336"/>
    </row>
    <row r="938" spans="1:6" ht="15" x14ac:dyDescent="0.2">
      <c r="A938" s="335">
        <v>906</v>
      </c>
      <c r="B938" s="357" t="str">
        <f>IF('Übersicht 1.'!D938="","",'Übersicht 1.'!D938)</f>
        <v/>
      </c>
      <c r="C938" s="356"/>
      <c r="D938" s="358" t="str">
        <f>IF('Übersicht 1.'!E938="","",'Übersicht 1.'!E938)</f>
        <v/>
      </c>
      <c r="E938" s="366">
        <f>IF(AND('Seite 1'!$G$34&gt;1900,'Seite 1'!$G$34&lt;DATE(2016,12,1),B938&lt;&gt;"",D938&lt;&gt;""),130,IF(AND('Seite 1'!$G$34&gt;=DATE(2016,12,1),B938&lt;&gt;"",D938&lt;&gt;"",C938="",'Übersicht 1.'!F938&gt;=30),130,0))</f>
        <v>0</v>
      </c>
      <c r="F938" s="336"/>
    </row>
    <row r="939" spans="1:6" ht="15" x14ac:dyDescent="0.2">
      <c r="A939" s="335">
        <v>907</v>
      </c>
      <c r="B939" s="357" t="str">
        <f>IF('Übersicht 1.'!D939="","",'Übersicht 1.'!D939)</f>
        <v/>
      </c>
      <c r="C939" s="356"/>
      <c r="D939" s="358" t="str">
        <f>IF('Übersicht 1.'!E939="","",'Übersicht 1.'!E939)</f>
        <v/>
      </c>
      <c r="E939" s="366">
        <f>IF(AND('Seite 1'!$G$34&gt;1900,'Seite 1'!$G$34&lt;DATE(2016,12,1),B939&lt;&gt;"",D939&lt;&gt;""),130,IF(AND('Seite 1'!$G$34&gt;=DATE(2016,12,1),B939&lt;&gt;"",D939&lt;&gt;"",C939="",'Übersicht 1.'!F939&gt;=30),130,0))</f>
        <v>0</v>
      </c>
      <c r="F939" s="336"/>
    </row>
    <row r="940" spans="1:6" ht="15" x14ac:dyDescent="0.2">
      <c r="A940" s="335">
        <v>908</v>
      </c>
      <c r="B940" s="357" t="str">
        <f>IF('Übersicht 1.'!D940="","",'Übersicht 1.'!D940)</f>
        <v/>
      </c>
      <c r="C940" s="356"/>
      <c r="D940" s="358" t="str">
        <f>IF('Übersicht 1.'!E940="","",'Übersicht 1.'!E940)</f>
        <v/>
      </c>
      <c r="E940" s="366">
        <f>IF(AND('Seite 1'!$G$34&gt;1900,'Seite 1'!$G$34&lt;DATE(2016,12,1),B940&lt;&gt;"",D940&lt;&gt;""),130,IF(AND('Seite 1'!$G$34&gt;=DATE(2016,12,1),B940&lt;&gt;"",D940&lt;&gt;"",C940="",'Übersicht 1.'!F940&gt;=30),130,0))</f>
        <v>0</v>
      </c>
      <c r="F940" s="336"/>
    </row>
    <row r="941" spans="1:6" ht="15" x14ac:dyDescent="0.2">
      <c r="A941" s="335">
        <v>909</v>
      </c>
      <c r="B941" s="357" t="str">
        <f>IF('Übersicht 1.'!D941="","",'Übersicht 1.'!D941)</f>
        <v/>
      </c>
      <c r="C941" s="356"/>
      <c r="D941" s="358" t="str">
        <f>IF('Übersicht 1.'!E941="","",'Übersicht 1.'!E941)</f>
        <v/>
      </c>
      <c r="E941" s="366">
        <f>IF(AND('Seite 1'!$G$34&gt;1900,'Seite 1'!$G$34&lt;DATE(2016,12,1),B941&lt;&gt;"",D941&lt;&gt;""),130,IF(AND('Seite 1'!$G$34&gt;=DATE(2016,12,1),B941&lt;&gt;"",D941&lt;&gt;"",C941="",'Übersicht 1.'!F941&gt;=30),130,0))</f>
        <v>0</v>
      </c>
      <c r="F941" s="336"/>
    </row>
    <row r="942" spans="1:6" ht="15" x14ac:dyDescent="0.2">
      <c r="A942" s="335">
        <v>910</v>
      </c>
      <c r="B942" s="357" t="str">
        <f>IF('Übersicht 1.'!D942="","",'Übersicht 1.'!D942)</f>
        <v/>
      </c>
      <c r="C942" s="356"/>
      <c r="D942" s="358" t="str">
        <f>IF('Übersicht 1.'!E942="","",'Übersicht 1.'!E942)</f>
        <v/>
      </c>
      <c r="E942" s="366">
        <f>IF(AND('Seite 1'!$G$34&gt;1900,'Seite 1'!$G$34&lt;DATE(2016,12,1),B942&lt;&gt;"",D942&lt;&gt;""),130,IF(AND('Seite 1'!$G$34&gt;=DATE(2016,12,1),B942&lt;&gt;"",D942&lt;&gt;"",C942="",'Übersicht 1.'!F942&gt;=30),130,0))</f>
        <v>0</v>
      </c>
      <c r="F942" s="336"/>
    </row>
    <row r="943" spans="1:6" ht="15" x14ac:dyDescent="0.2">
      <c r="A943" s="335">
        <v>911</v>
      </c>
      <c r="B943" s="357" t="str">
        <f>IF('Übersicht 1.'!D943="","",'Übersicht 1.'!D943)</f>
        <v/>
      </c>
      <c r="C943" s="356"/>
      <c r="D943" s="358" t="str">
        <f>IF('Übersicht 1.'!E943="","",'Übersicht 1.'!E943)</f>
        <v/>
      </c>
      <c r="E943" s="366">
        <f>IF(AND('Seite 1'!$G$34&gt;1900,'Seite 1'!$G$34&lt;DATE(2016,12,1),B943&lt;&gt;"",D943&lt;&gt;""),130,IF(AND('Seite 1'!$G$34&gt;=DATE(2016,12,1),B943&lt;&gt;"",D943&lt;&gt;"",C943="",'Übersicht 1.'!F943&gt;=30),130,0))</f>
        <v>0</v>
      </c>
      <c r="F943" s="336"/>
    </row>
    <row r="944" spans="1:6" ht="15" x14ac:dyDescent="0.2">
      <c r="A944" s="335">
        <v>912</v>
      </c>
      <c r="B944" s="357" t="str">
        <f>IF('Übersicht 1.'!D944="","",'Übersicht 1.'!D944)</f>
        <v/>
      </c>
      <c r="C944" s="356"/>
      <c r="D944" s="358" t="str">
        <f>IF('Übersicht 1.'!E944="","",'Übersicht 1.'!E944)</f>
        <v/>
      </c>
      <c r="E944" s="366">
        <f>IF(AND('Seite 1'!$G$34&gt;1900,'Seite 1'!$G$34&lt;DATE(2016,12,1),B944&lt;&gt;"",D944&lt;&gt;""),130,IF(AND('Seite 1'!$G$34&gt;=DATE(2016,12,1),B944&lt;&gt;"",D944&lt;&gt;"",C944="",'Übersicht 1.'!F944&gt;=30),130,0))</f>
        <v>0</v>
      </c>
      <c r="F944" s="336"/>
    </row>
    <row r="945" spans="1:6" ht="15" x14ac:dyDescent="0.2">
      <c r="A945" s="335">
        <v>913</v>
      </c>
      <c r="B945" s="357" t="str">
        <f>IF('Übersicht 1.'!D945="","",'Übersicht 1.'!D945)</f>
        <v/>
      </c>
      <c r="C945" s="356"/>
      <c r="D945" s="358" t="str">
        <f>IF('Übersicht 1.'!E945="","",'Übersicht 1.'!E945)</f>
        <v/>
      </c>
      <c r="E945" s="366">
        <f>IF(AND('Seite 1'!$G$34&gt;1900,'Seite 1'!$G$34&lt;DATE(2016,12,1),B945&lt;&gt;"",D945&lt;&gt;""),130,IF(AND('Seite 1'!$G$34&gt;=DATE(2016,12,1),B945&lt;&gt;"",D945&lt;&gt;"",C945="",'Übersicht 1.'!F945&gt;=30),130,0))</f>
        <v>0</v>
      </c>
      <c r="F945" s="336"/>
    </row>
    <row r="946" spans="1:6" ht="15" x14ac:dyDescent="0.2">
      <c r="A946" s="335">
        <v>914</v>
      </c>
      <c r="B946" s="357" t="str">
        <f>IF('Übersicht 1.'!D946="","",'Übersicht 1.'!D946)</f>
        <v/>
      </c>
      <c r="C946" s="356"/>
      <c r="D946" s="358" t="str">
        <f>IF('Übersicht 1.'!E946="","",'Übersicht 1.'!E946)</f>
        <v/>
      </c>
      <c r="E946" s="366">
        <f>IF(AND('Seite 1'!$G$34&gt;1900,'Seite 1'!$G$34&lt;DATE(2016,12,1),B946&lt;&gt;"",D946&lt;&gt;""),130,IF(AND('Seite 1'!$G$34&gt;=DATE(2016,12,1),B946&lt;&gt;"",D946&lt;&gt;"",C946="",'Übersicht 1.'!F946&gt;=30),130,0))</f>
        <v>0</v>
      </c>
      <c r="F946" s="336"/>
    </row>
    <row r="947" spans="1:6" ht="15" x14ac:dyDescent="0.2">
      <c r="A947" s="335">
        <v>915</v>
      </c>
      <c r="B947" s="357" t="str">
        <f>IF('Übersicht 1.'!D947="","",'Übersicht 1.'!D947)</f>
        <v/>
      </c>
      <c r="C947" s="356"/>
      <c r="D947" s="358" t="str">
        <f>IF('Übersicht 1.'!E947="","",'Übersicht 1.'!E947)</f>
        <v/>
      </c>
      <c r="E947" s="366">
        <f>IF(AND('Seite 1'!$G$34&gt;1900,'Seite 1'!$G$34&lt;DATE(2016,12,1),B947&lt;&gt;"",D947&lt;&gt;""),130,IF(AND('Seite 1'!$G$34&gt;=DATE(2016,12,1),B947&lt;&gt;"",D947&lt;&gt;"",C947="",'Übersicht 1.'!F947&gt;=30),130,0))</f>
        <v>0</v>
      </c>
      <c r="F947" s="336"/>
    </row>
    <row r="948" spans="1:6" ht="15" x14ac:dyDescent="0.2">
      <c r="A948" s="335">
        <v>916</v>
      </c>
      <c r="B948" s="357" t="str">
        <f>IF('Übersicht 1.'!D948="","",'Übersicht 1.'!D948)</f>
        <v/>
      </c>
      <c r="C948" s="356"/>
      <c r="D948" s="358" t="str">
        <f>IF('Übersicht 1.'!E948="","",'Übersicht 1.'!E948)</f>
        <v/>
      </c>
      <c r="E948" s="366">
        <f>IF(AND('Seite 1'!$G$34&gt;1900,'Seite 1'!$G$34&lt;DATE(2016,12,1),B948&lt;&gt;"",D948&lt;&gt;""),130,IF(AND('Seite 1'!$G$34&gt;=DATE(2016,12,1),B948&lt;&gt;"",D948&lt;&gt;"",C948="",'Übersicht 1.'!F948&gt;=30),130,0))</f>
        <v>0</v>
      </c>
      <c r="F948" s="336"/>
    </row>
    <row r="949" spans="1:6" ht="15" x14ac:dyDescent="0.2">
      <c r="A949" s="335">
        <v>917</v>
      </c>
      <c r="B949" s="357" t="str">
        <f>IF('Übersicht 1.'!D949="","",'Übersicht 1.'!D949)</f>
        <v/>
      </c>
      <c r="C949" s="356"/>
      <c r="D949" s="358" t="str">
        <f>IF('Übersicht 1.'!E949="","",'Übersicht 1.'!E949)</f>
        <v/>
      </c>
      <c r="E949" s="366">
        <f>IF(AND('Seite 1'!$G$34&gt;1900,'Seite 1'!$G$34&lt;DATE(2016,12,1),B949&lt;&gt;"",D949&lt;&gt;""),130,IF(AND('Seite 1'!$G$34&gt;=DATE(2016,12,1),B949&lt;&gt;"",D949&lt;&gt;"",C949="",'Übersicht 1.'!F949&gt;=30),130,0))</f>
        <v>0</v>
      </c>
      <c r="F949" s="336"/>
    </row>
    <row r="950" spans="1:6" ht="15" x14ac:dyDescent="0.2">
      <c r="A950" s="335">
        <v>918</v>
      </c>
      <c r="B950" s="357" t="str">
        <f>IF('Übersicht 1.'!D950="","",'Übersicht 1.'!D950)</f>
        <v/>
      </c>
      <c r="C950" s="356"/>
      <c r="D950" s="358" t="str">
        <f>IF('Übersicht 1.'!E950="","",'Übersicht 1.'!E950)</f>
        <v/>
      </c>
      <c r="E950" s="366">
        <f>IF(AND('Seite 1'!$G$34&gt;1900,'Seite 1'!$G$34&lt;DATE(2016,12,1),B950&lt;&gt;"",D950&lt;&gt;""),130,IF(AND('Seite 1'!$G$34&gt;=DATE(2016,12,1),B950&lt;&gt;"",D950&lt;&gt;"",C950="",'Übersicht 1.'!F950&gt;=30),130,0))</f>
        <v>0</v>
      </c>
      <c r="F950" s="336"/>
    </row>
    <row r="951" spans="1:6" ht="15" x14ac:dyDescent="0.2">
      <c r="A951" s="335">
        <v>919</v>
      </c>
      <c r="B951" s="357" t="str">
        <f>IF('Übersicht 1.'!D951="","",'Übersicht 1.'!D951)</f>
        <v/>
      </c>
      <c r="C951" s="356"/>
      <c r="D951" s="358" t="str">
        <f>IF('Übersicht 1.'!E951="","",'Übersicht 1.'!E951)</f>
        <v/>
      </c>
      <c r="E951" s="366">
        <f>IF(AND('Seite 1'!$G$34&gt;1900,'Seite 1'!$G$34&lt;DATE(2016,12,1),B951&lt;&gt;"",D951&lt;&gt;""),130,IF(AND('Seite 1'!$G$34&gt;=DATE(2016,12,1),B951&lt;&gt;"",D951&lt;&gt;"",C951="",'Übersicht 1.'!F951&gt;=30),130,0))</f>
        <v>0</v>
      </c>
      <c r="F951" s="336"/>
    </row>
    <row r="952" spans="1:6" ht="15" x14ac:dyDescent="0.2">
      <c r="A952" s="335">
        <v>920</v>
      </c>
      <c r="B952" s="357" t="str">
        <f>IF('Übersicht 1.'!D952="","",'Übersicht 1.'!D952)</f>
        <v/>
      </c>
      <c r="C952" s="356"/>
      <c r="D952" s="358" t="str">
        <f>IF('Übersicht 1.'!E952="","",'Übersicht 1.'!E952)</f>
        <v/>
      </c>
      <c r="E952" s="366">
        <f>IF(AND('Seite 1'!$G$34&gt;1900,'Seite 1'!$G$34&lt;DATE(2016,12,1),B952&lt;&gt;"",D952&lt;&gt;""),130,IF(AND('Seite 1'!$G$34&gt;=DATE(2016,12,1),B952&lt;&gt;"",D952&lt;&gt;"",C952="",'Übersicht 1.'!F952&gt;=30),130,0))</f>
        <v>0</v>
      </c>
      <c r="F952" s="336"/>
    </row>
    <row r="953" spans="1:6" ht="15" x14ac:dyDescent="0.2">
      <c r="A953" s="335">
        <v>921</v>
      </c>
      <c r="B953" s="357" t="str">
        <f>IF('Übersicht 1.'!D953="","",'Übersicht 1.'!D953)</f>
        <v/>
      </c>
      <c r="C953" s="356"/>
      <c r="D953" s="358" t="str">
        <f>IF('Übersicht 1.'!E953="","",'Übersicht 1.'!E953)</f>
        <v/>
      </c>
      <c r="E953" s="366">
        <f>IF(AND('Seite 1'!$G$34&gt;1900,'Seite 1'!$G$34&lt;DATE(2016,12,1),B953&lt;&gt;"",D953&lt;&gt;""),130,IF(AND('Seite 1'!$G$34&gt;=DATE(2016,12,1),B953&lt;&gt;"",D953&lt;&gt;"",C953="",'Übersicht 1.'!F953&gt;=30),130,0))</f>
        <v>0</v>
      </c>
      <c r="F953" s="336"/>
    </row>
    <row r="954" spans="1:6" ht="15" x14ac:dyDescent="0.2">
      <c r="A954" s="335">
        <v>922</v>
      </c>
      <c r="B954" s="357" t="str">
        <f>IF('Übersicht 1.'!D954="","",'Übersicht 1.'!D954)</f>
        <v/>
      </c>
      <c r="C954" s="356"/>
      <c r="D954" s="358" t="str">
        <f>IF('Übersicht 1.'!E954="","",'Übersicht 1.'!E954)</f>
        <v/>
      </c>
      <c r="E954" s="366">
        <f>IF(AND('Seite 1'!$G$34&gt;1900,'Seite 1'!$G$34&lt;DATE(2016,12,1),B954&lt;&gt;"",D954&lt;&gt;""),130,IF(AND('Seite 1'!$G$34&gt;=DATE(2016,12,1),B954&lt;&gt;"",D954&lt;&gt;"",C954="",'Übersicht 1.'!F954&gt;=30),130,0))</f>
        <v>0</v>
      </c>
      <c r="F954" s="336"/>
    </row>
    <row r="955" spans="1:6" ht="15" x14ac:dyDescent="0.2">
      <c r="A955" s="335">
        <v>923</v>
      </c>
      <c r="B955" s="357" t="str">
        <f>IF('Übersicht 1.'!D955="","",'Übersicht 1.'!D955)</f>
        <v/>
      </c>
      <c r="C955" s="356"/>
      <c r="D955" s="358" t="str">
        <f>IF('Übersicht 1.'!E955="","",'Übersicht 1.'!E955)</f>
        <v/>
      </c>
      <c r="E955" s="366">
        <f>IF(AND('Seite 1'!$G$34&gt;1900,'Seite 1'!$G$34&lt;DATE(2016,12,1),B955&lt;&gt;"",D955&lt;&gt;""),130,IF(AND('Seite 1'!$G$34&gt;=DATE(2016,12,1),B955&lt;&gt;"",D955&lt;&gt;"",C955="",'Übersicht 1.'!F955&gt;=30),130,0))</f>
        <v>0</v>
      </c>
      <c r="F955" s="336"/>
    </row>
    <row r="956" spans="1:6" ht="15" x14ac:dyDescent="0.2">
      <c r="A956" s="335">
        <v>924</v>
      </c>
      <c r="B956" s="357" t="str">
        <f>IF('Übersicht 1.'!D956="","",'Übersicht 1.'!D956)</f>
        <v/>
      </c>
      <c r="C956" s="356"/>
      <c r="D956" s="358" t="str">
        <f>IF('Übersicht 1.'!E956="","",'Übersicht 1.'!E956)</f>
        <v/>
      </c>
      <c r="E956" s="366">
        <f>IF(AND('Seite 1'!$G$34&gt;1900,'Seite 1'!$G$34&lt;DATE(2016,12,1),B956&lt;&gt;"",D956&lt;&gt;""),130,IF(AND('Seite 1'!$G$34&gt;=DATE(2016,12,1),B956&lt;&gt;"",D956&lt;&gt;"",C956="",'Übersicht 1.'!F956&gt;=30),130,0))</f>
        <v>0</v>
      </c>
      <c r="F956" s="336"/>
    </row>
    <row r="957" spans="1:6" ht="15" x14ac:dyDescent="0.2">
      <c r="A957" s="335">
        <v>925</v>
      </c>
      <c r="B957" s="357" t="str">
        <f>IF('Übersicht 1.'!D957="","",'Übersicht 1.'!D957)</f>
        <v/>
      </c>
      <c r="C957" s="356"/>
      <c r="D957" s="358" t="str">
        <f>IF('Übersicht 1.'!E957="","",'Übersicht 1.'!E957)</f>
        <v/>
      </c>
      <c r="E957" s="366">
        <f>IF(AND('Seite 1'!$G$34&gt;1900,'Seite 1'!$G$34&lt;DATE(2016,12,1),B957&lt;&gt;"",D957&lt;&gt;""),130,IF(AND('Seite 1'!$G$34&gt;=DATE(2016,12,1),B957&lt;&gt;"",D957&lt;&gt;"",C957="",'Übersicht 1.'!F957&gt;=30),130,0))</f>
        <v>0</v>
      </c>
      <c r="F957" s="336"/>
    </row>
    <row r="958" spans="1:6" ht="15" x14ac:dyDescent="0.2">
      <c r="A958" s="335">
        <v>926</v>
      </c>
      <c r="B958" s="357" t="str">
        <f>IF('Übersicht 1.'!D958="","",'Übersicht 1.'!D958)</f>
        <v/>
      </c>
      <c r="C958" s="356"/>
      <c r="D958" s="358" t="str">
        <f>IF('Übersicht 1.'!E958="","",'Übersicht 1.'!E958)</f>
        <v/>
      </c>
      <c r="E958" s="366">
        <f>IF(AND('Seite 1'!$G$34&gt;1900,'Seite 1'!$G$34&lt;DATE(2016,12,1),B958&lt;&gt;"",D958&lt;&gt;""),130,IF(AND('Seite 1'!$G$34&gt;=DATE(2016,12,1),B958&lt;&gt;"",D958&lt;&gt;"",C958="",'Übersicht 1.'!F958&gt;=30),130,0))</f>
        <v>0</v>
      </c>
      <c r="F958" s="336"/>
    </row>
    <row r="959" spans="1:6" ht="15" x14ac:dyDescent="0.2">
      <c r="A959" s="335">
        <v>927</v>
      </c>
      <c r="B959" s="357" t="str">
        <f>IF('Übersicht 1.'!D959="","",'Übersicht 1.'!D959)</f>
        <v/>
      </c>
      <c r="C959" s="356"/>
      <c r="D959" s="358" t="str">
        <f>IF('Übersicht 1.'!E959="","",'Übersicht 1.'!E959)</f>
        <v/>
      </c>
      <c r="E959" s="366">
        <f>IF(AND('Seite 1'!$G$34&gt;1900,'Seite 1'!$G$34&lt;DATE(2016,12,1),B959&lt;&gt;"",D959&lt;&gt;""),130,IF(AND('Seite 1'!$G$34&gt;=DATE(2016,12,1),B959&lt;&gt;"",D959&lt;&gt;"",C959="",'Übersicht 1.'!F959&gt;=30),130,0))</f>
        <v>0</v>
      </c>
      <c r="F959" s="336"/>
    </row>
    <row r="960" spans="1:6" ht="15" x14ac:dyDescent="0.2">
      <c r="A960" s="335">
        <v>928</v>
      </c>
      <c r="B960" s="357" t="str">
        <f>IF('Übersicht 1.'!D960="","",'Übersicht 1.'!D960)</f>
        <v/>
      </c>
      <c r="C960" s="356"/>
      <c r="D960" s="358" t="str">
        <f>IF('Übersicht 1.'!E960="","",'Übersicht 1.'!E960)</f>
        <v/>
      </c>
      <c r="E960" s="366">
        <f>IF(AND('Seite 1'!$G$34&gt;1900,'Seite 1'!$G$34&lt;DATE(2016,12,1),B960&lt;&gt;"",D960&lt;&gt;""),130,IF(AND('Seite 1'!$G$34&gt;=DATE(2016,12,1),B960&lt;&gt;"",D960&lt;&gt;"",C960="",'Übersicht 1.'!F960&gt;=30),130,0))</f>
        <v>0</v>
      </c>
      <c r="F960" s="336"/>
    </row>
    <row r="961" spans="1:6" ht="15" x14ac:dyDescent="0.2">
      <c r="A961" s="335">
        <v>929</v>
      </c>
      <c r="B961" s="357" t="str">
        <f>IF('Übersicht 1.'!D961="","",'Übersicht 1.'!D961)</f>
        <v/>
      </c>
      <c r="C961" s="356"/>
      <c r="D961" s="358" t="str">
        <f>IF('Übersicht 1.'!E961="","",'Übersicht 1.'!E961)</f>
        <v/>
      </c>
      <c r="E961" s="366">
        <f>IF(AND('Seite 1'!$G$34&gt;1900,'Seite 1'!$G$34&lt;DATE(2016,12,1),B961&lt;&gt;"",D961&lt;&gt;""),130,IF(AND('Seite 1'!$G$34&gt;=DATE(2016,12,1),B961&lt;&gt;"",D961&lt;&gt;"",C961="",'Übersicht 1.'!F961&gt;=30),130,0))</f>
        <v>0</v>
      </c>
      <c r="F961" s="336"/>
    </row>
    <row r="962" spans="1:6" ht="15" x14ac:dyDescent="0.2">
      <c r="A962" s="335">
        <v>930</v>
      </c>
      <c r="B962" s="357" t="str">
        <f>IF('Übersicht 1.'!D962="","",'Übersicht 1.'!D962)</f>
        <v/>
      </c>
      <c r="C962" s="356"/>
      <c r="D962" s="358" t="str">
        <f>IF('Übersicht 1.'!E962="","",'Übersicht 1.'!E962)</f>
        <v/>
      </c>
      <c r="E962" s="366">
        <f>IF(AND('Seite 1'!$G$34&gt;1900,'Seite 1'!$G$34&lt;DATE(2016,12,1),B962&lt;&gt;"",D962&lt;&gt;""),130,IF(AND('Seite 1'!$G$34&gt;=DATE(2016,12,1),B962&lt;&gt;"",D962&lt;&gt;"",C962="",'Übersicht 1.'!F962&gt;=30),130,0))</f>
        <v>0</v>
      </c>
      <c r="F962" s="336"/>
    </row>
    <row r="963" spans="1:6" ht="15" x14ac:dyDescent="0.2">
      <c r="A963" s="335">
        <v>931</v>
      </c>
      <c r="B963" s="357" t="str">
        <f>IF('Übersicht 1.'!D963="","",'Übersicht 1.'!D963)</f>
        <v/>
      </c>
      <c r="C963" s="356"/>
      <c r="D963" s="358" t="str">
        <f>IF('Übersicht 1.'!E963="","",'Übersicht 1.'!E963)</f>
        <v/>
      </c>
      <c r="E963" s="366">
        <f>IF(AND('Seite 1'!$G$34&gt;1900,'Seite 1'!$G$34&lt;DATE(2016,12,1),B963&lt;&gt;"",D963&lt;&gt;""),130,IF(AND('Seite 1'!$G$34&gt;=DATE(2016,12,1),B963&lt;&gt;"",D963&lt;&gt;"",C963="",'Übersicht 1.'!F963&gt;=30),130,0))</f>
        <v>0</v>
      </c>
      <c r="F963" s="336"/>
    </row>
    <row r="964" spans="1:6" ht="15" x14ac:dyDescent="0.2">
      <c r="A964" s="335">
        <v>932</v>
      </c>
      <c r="B964" s="357" t="str">
        <f>IF('Übersicht 1.'!D964="","",'Übersicht 1.'!D964)</f>
        <v/>
      </c>
      <c r="C964" s="356"/>
      <c r="D964" s="358" t="str">
        <f>IF('Übersicht 1.'!E964="","",'Übersicht 1.'!E964)</f>
        <v/>
      </c>
      <c r="E964" s="366">
        <f>IF(AND('Seite 1'!$G$34&gt;1900,'Seite 1'!$G$34&lt;DATE(2016,12,1),B964&lt;&gt;"",D964&lt;&gt;""),130,IF(AND('Seite 1'!$G$34&gt;=DATE(2016,12,1),B964&lt;&gt;"",D964&lt;&gt;"",C964="",'Übersicht 1.'!F964&gt;=30),130,0))</f>
        <v>0</v>
      </c>
      <c r="F964" s="336"/>
    </row>
    <row r="965" spans="1:6" ht="15" x14ac:dyDescent="0.2">
      <c r="A965" s="335">
        <v>933</v>
      </c>
      <c r="B965" s="357" t="str">
        <f>IF('Übersicht 1.'!D965="","",'Übersicht 1.'!D965)</f>
        <v/>
      </c>
      <c r="C965" s="356"/>
      <c r="D965" s="358" t="str">
        <f>IF('Übersicht 1.'!E965="","",'Übersicht 1.'!E965)</f>
        <v/>
      </c>
      <c r="E965" s="366">
        <f>IF(AND('Seite 1'!$G$34&gt;1900,'Seite 1'!$G$34&lt;DATE(2016,12,1),B965&lt;&gt;"",D965&lt;&gt;""),130,IF(AND('Seite 1'!$G$34&gt;=DATE(2016,12,1),B965&lt;&gt;"",D965&lt;&gt;"",C965="",'Übersicht 1.'!F965&gt;=30),130,0))</f>
        <v>0</v>
      </c>
      <c r="F965" s="336"/>
    </row>
    <row r="966" spans="1:6" ht="15" x14ac:dyDescent="0.2">
      <c r="A966" s="335">
        <v>934</v>
      </c>
      <c r="B966" s="357" t="str">
        <f>IF('Übersicht 1.'!D966="","",'Übersicht 1.'!D966)</f>
        <v/>
      </c>
      <c r="C966" s="356"/>
      <c r="D966" s="358" t="str">
        <f>IF('Übersicht 1.'!E966="","",'Übersicht 1.'!E966)</f>
        <v/>
      </c>
      <c r="E966" s="366">
        <f>IF(AND('Seite 1'!$G$34&gt;1900,'Seite 1'!$G$34&lt;DATE(2016,12,1),B966&lt;&gt;"",D966&lt;&gt;""),130,IF(AND('Seite 1'!$G$34&gt;=DATE(2016,12,1),B966&lt;&gt;"",D966&lt;&gt;"",C966="",'Übersicht 1.'!F966&gt;=30),130,0))</f>
        <v>0</v>
      </c>
      <c r="F966" s="336"/>
    </row>
    <row r="967" spans="1:6" ht="15" x14ac:dyDescent="0.2">
      <c r="A967" s="335">
        <v>935</v>
      </c>
      <c r="B967" s="357" t="str">
        <f>IF('Übersicht 1.'!D967="","",'Übersicht 1.'!D967)</f>
        <v/>
      </c>
      <c r="C967" s="356"/>
      <c r="D967" s="358" t="str">
        <f>IF('Übersicht 1.'!E967="","",'Übersicht 1.'!E967)</f>
        <v/>
      </c>
      <c r="E967" s="366">
        <f>IF(AND('Seite 1'!$G$34&gt;1900,'Seite 1'!$G$34&lt;DATE(2016,12,1),B967&lt;&gt;"",D967&lt;&gt;""),130,IF(AND('Seite 1'!$G$34&gt;=DATE(2016,12,1),B967&lt;&gt;"",D967&lt;&gt;"",C967="",'Übersicht 1.'!F967&gt;=30),130,0))</f>
        <v>0</v>
      </c>
      <c r="F967" s="336"/>
    </row>
    <row r="968" spans="1:6" ht="15" x14ac:dyDescent="0.2">
      <c r="A968" s="335">
        <v>936</v>
      </c>
      <c r="B968" s="357" t="str">
        <f>IF('Übersicht 1.'!D968="","",'Übersicht 1.'!D968)</f>
        <v/>
      </c>
      <c r="C968" s="356"/>
      <c r="D968" s="358" t="str">
        <f>IF('Übersicht 1.'!E968="","",'Übersicht 1.'!E968)</f>
        <v/>
      </c>
      <c r="E968" s="366">
        <f>IF(AND('Seite 1'!$G$34&gt;1900,'Seite 1'!$G$34&lt;DATE(2016,12,1),B968&lt;&gt;"",D968&lt;&gt;""),130,IF(AND('Seite 1'!$G$34&gt;=DATE(2016,12,1),B968&lt;&gt;"",D968&lt;&gt;"",C968="",'Übersicht 1.'!F968&gt;=30),130,0))</f>
        <v>0</v>
      </c>
      <c r="F968" s="336"/>
    </row>
    <row r="969" spans="1:6" ht="15" x14ac:dyDescent="0.2">
      <c r="A969" s="335">
        <v>937</v>
      </c>
      <c r="B969" s="357" t="str">
        <f>IF('Übersicht 1.'!D969="","",'Übersicht 1.'!D969)</f>
        <v/>
      </c>
      <c r="C969" s="356"/>
      <c r="D969" s="358" t="str">
        <f>IF('Übersicht 1.'!E969="","",'Übersicht 1.'!E969)</f>
        <v/>
      </c>
      <c r="E969" s="366">
        <f>IF(AND('Seite 1'!$G$34&gt;1900,'Seite 1'!$G$34&lt;DATE(2016,12,1),B969&lt;&gt;"",D969&lt;&gt;""),130,IF(AND('Seite 1'!$G$34&gt;=DATE(2016,12,1),B969&lt;&gt;"",D969&lt;&gt;"",C969="",'Übersicht 1.'!F969&gt;=30),130,0))</f>
        <v>0</v>
      </c>
      <c r="F969" s="336"/>
    </row>
    <row r="970" spans="1:6" ht="15" x14ac:dyDescent="0.2">
      <c r="A970" s="335">
        <v>938</v>
      </c>
      <c r="B970" s="357" t="str">
        <f>IF('Übersicht 1.'!D970="","",'Übersicht 1.'!D970)</f>
        <v/>
      </c>
      <c r="C970" s="356"/>
      <c r="D970" s="358" t="str">
        <f>IF('Übersicht 1.'!E970="","",'Übersicht 1.'!E970)</f>
        <v/>
      </c>
      <c r="E970" s="366">
        <f>IF(AND('Seite 1'!$G$34&gt;1900,'Seite 1'!$G$34&lt;DATE(2016,12,1),B970&lt;&gt;"",D970&lt;&gt;""),130,IF(AND('Seite 1'!$G$34&gt;=DATE(2016,12,1),B970&lt;&gt;"",D970&lt;&gt;"",C970="",'Übersicht 1.'!F970&gt;=30),130,0))</f>
        <v>0</v>
      </c>
      <c r="F970" s="336"/>
    </row>
    <row r="971" spans="1:6" ht="15" x14ac:dyDescent="0.2">
      <c r="A971" s="335">
        <v>939</v>
      </c>
      <c r="B971" s="357" t="str">
        <f>IF('Übersicht 1.'!D971="","",'Übersicht 1.'!D971)</f>
        <v/>
      </c>
      <c r="C971" s="356"/>
      <c r="D971" s="358" t="str">
        <f>IF('Übersicht 1.'!E971="","",'Übersicht 1.'!E971)</f>
        <v/>
      </c>
      <c r="E971" s="366">
        <f>IF(AND('Seite 1'!$G$34&gt;1900,'Seite 1'!$G$34&lt;DATE(2016,12,1),B971&lt;&gt;"",D971&lt;&gt;""),130,IF(AND('Seite 1'!$G$34&gt;=DATE(2016,12,1),B971&lt;&gt;"",D971&lt;&gt;"",C971="",'Übersicht 1.'!F971&gt;=30),130,0))</f>
        <v>0</v>
      </c>
      <c r="F971" s="336"/>
    </row>
    <row r="972" spans="1:6" ht="15" x14ac:dyDescent="0.2">
      <c r="A972" s="335">
        <v>940</v>
      </c>
      <c r="B972" s="357" t="str">
        <f>IF('Übersicht 1.'!D972="","",'Übersicht 1.'!D972)</f>
        <v/>
      </c>
      <c r="C972" s="356"/>
      <c r="D972" s="358" t="str">
        <f>IF('Übersicht 1.'!E972="","",'Übersicht 1.'!E972)</f>
        <v/>
      </c>
      <c r="E972" s="366">
        <f>IF(AND('Seite 1'!$G$34&gt;1900,'Seite 1'!$G$34&lt;DATE(2016,12,1),B972&lt;&gt;"",D972&lt;&gt;""),130,IF(AND('Seite 1'!$G$34&gt;=DATE(2016,12,1),B972&lt;&gt;"",D972&lt;&gt;"",C972="",'Übersicht 1.'!F972&gt;=30),130,0))</f>
        <v>0</v>
      </c>
      <c r="F972" s="336"/>
    </row>
    <row r="973" spans="1:6" ht="15" x14ac:dyDescent="0.2">
      <c r="A973" s="335">
        <v>941</v>
      </c>
      <c r="B973" s="357" t="str">
        <f>IF('Übersicht 1.'!D973="","",'Übersicht 1.'!D973)</f>
        <v/>
      </c>
      <c r="C973" s="356"/>
      <c r="D973" s="358" t="str">
        <f>IF('Übersicht 1.'!E973="","",'Übersicht 1.'!E973)</f>
        <v/>
      </c>
      <c r="E973" s="366">
        <f>IF(AND('Seite 1'!$G$34&gt;1900,'Seite 1'!$G$34&lt;DATE(2016,12,1),B973&lt;&gt;"",D973&lt;&gt;""),130,IF(AND('Seite 1'!$G$34&gt;=DATE(2016,12,1),B973&lt;&gt;"",D973&lt;&gt;"",C973="",'Übersicht 1.'!F973&gt;=30),130,0))</f>
        <v>0</v>
      </c>
      <c r="F973" s="336"/>
    </row>
    <row r="974" spans="1:6" ht="15" x14ac:dyDescent="0.2">
      <c r="A974" s="335">
        <v>942</v>
      </c>
      <c r="B974" s="357" t="str">
        <f>IF('Übersicht 1.'!D974="","",'Übersicht 1.'!D974)</f>
        <v/>
      </c>
      <c r="C974" s="356"/>
      <c r="D974" s="358" t="str">
        <f>IF('Übersicht 1.'!E974="","",'Übersicht 1.'!E974)</f>
        <v/>
      </c>
      <c r="E974" s="366">
        <f>IF(AND('Seite 1'!$G$34&gt;1900,'Seite 1'!$G$34&lt;DATE(2016,12,1),B974&lt;&gt;"",D974&lt;&gt;""),130,IF(AND('Seite 1'!$G$34&gt;=DATE(2016,12,1),B974&lt;&gt;"",D974&lt;&gt;"",C974="",'Übersicht 1.'!F974&gt;=30),130,0))</f>
        <v>0</v>
      </c>
      <c r="F974" s="336"/>
    </row>
    <row r="975" spans="1:6" ht="15" x14ac:dyDescent="0.2">
      <c r="A975" s="335">
        <v>943</v>
      </c>
      <c r="B975" s="357" t="str">
        <f>IF('Übersicht 1.'!D975="","",'Übersicht 1.'!D975)</f>
        <v/>
      </c>
      <c r="C975" s="356"/>
      <c r="D975" s="358" t="str">
        <f>IF('Übersicht 1.'!E975="","",'Übersicht 1.'!E975)</f>
        <v/>
      </c>
      <c r="E975" s="366">
        <f>IF(AND('Seite 1'!$G$34&gt;1900,'Seite 1'!$G$34&lt;DATE(2016,12,1),B975&lt;&gt;"",D975&lt;&gt;""),130,IF(AND('Seite 1'!$G$34&gt;=DATE(2016,12,1),B975&lt;&gt;"",D975&lt;&gt;"",C975="",'Übersicht 1.'!F975&gt;=30),130,0))</f>
        <v>0</v>
      </c>
      <c r="F975" s="336"/>
    </row>
    <row r="976" spans="1:6" ht="15" x14ac:dyDescent="0.2">
      <c r="A976" s="335">
        <v>944</v>
      </c>
      <c r="B976" s="357" t="str">
        <f>IF('Übersicht 1.'!D976="","",'Übersicht 1.'!D976)</f>
        <v/>
      </c>
      <c r="C976" s="356"/>
      <c r="D976" s="358" t="str">
        <f>IF('Übersicht 1.'!E976="","",'Übersicht 1.'!E976)</f>
        <v/>
      </c>
      <c r="E976" s="366">
        <f>IF(AND('Seite 1'!$G$34&gt;1900,'Seite 1'!$G$34&lt;DATE(2016,12,1),B976&lt;&gt;"",D976&lt;&gt;""),130,IF(AND('Seite 1'!$G$34&gt;=DATE(2016,12,1),B976&lt;&gt;"",D976&lt;&gt;"",C976="",'Übersicht 1.'!F976&gt;=30),130,0))</f>
        <v>0</v>
      </c>
      <c r="F976" s="336"/>
    </row>
    <row r="977" spans="1:6" ht="15" x14ac:dyDescent="0.2">
      <c r="A977" s="335">
        <v>945</v>
      </c>
      <c r="B977" s="357" t="str">
        <f>IF('Übersicht 1.'!D977="","",'Übersicht 1.'!D977)</f>
        <v/>
      </c>
      <c r="C977" s="356"/>
      <c r="D977" s="358" t="str">
        <f>IF('Übersicht 1.'!E977="","",'Übersicht 1.'!E977)</f>
        <v/>
      </c>
      <c r="E977" s="366">
        <f>IF(AND('Seite 1'!$G$34&gt;1900,'Seite 1'!$G$34&lt;DATE(2016,12,1),B977&lt;&gt;"",D977&lt;&gt;""),130,IF(AND('Seite 1'!$G$34&gt;=DATE(2016,12,1),B977&lt;&gt;"",D977&lt;&gt;"",C977="",'Übersicht 1.'!F977&gt;=30),130,0))</f>
        <v>0</v>
      </c>
      <c r="F977" s="336"/>
    </row>
    <row r="978" spans="1:6" ht="15" x14ac:dyDescent="0.2">
      <c r="A978" s="335">
        <v>946</v>
      </c>
      <c r="B978" s="357" t="str">
        <f>IF('Übersicht 1.'!D978="","",'Übersicht 1.'!D978)</f>
        <v/>
      </c>
      <c r="C978" s="356"/>
      <c r="D978" s="358" t="str">
        <f>IF('Übersicht 1.'!E978="","",'Übersicht 1.'!E978)</f>
        <v/>
      </c>
      <c r="E978" s="366">
        <f>IF(AND('Seite 1'!$G$34&gt;1900,'Seite 1'!$G$34&lt;DATE(2016,12,1),B978&lt;&gt;"",D978&lt;&gt;""),130,IF(AND('Seite 1'!$G$34&gt;=DATE(2016,12,1),B978&lt;&gt;"",D978&lt;&gt;"",C978="",'Übersicht 1.'!F978&gt;=30),130,0))</f>
        <v>0</v>
      </c>
      <c r="F978" s="336"/>
    </row>
    <row r="979" spans="1:6" ht="15" x14ac:dyDescent="0.2">
      <c r="A979" s="335">
        <v>947</v>
      </c>
      <c r="B979" s="357" t="str">
        <f>IF('Übersicht 1.'!D979="","",'Übersicht 1.'!D979)</f>
        <v/>
      </c>
      <c r="C979" s="356"/>
      <c r="D979" s="358" t="str">
        <f>IF('Übersicht 1.'!E979="","",'Übersicht 1.'!E979)</f>
        <v/>
      </c>
      <c r="E979" s="366">
        <f>IF(AND('Seite 1'!$G$34&gt;1900,'Seite 1'!$G$34&lt;DATE(2016,12,1),B979&lt;&gt;"",D979&lt;&gt;""),130,IF(AND('Seite 1'!$G$34&gt;=DATE(2016,12,1),B979&lt;&gt;"",D979&lt;&gt;"",C979="",'Übersicht 1.'!F979&gt;=30),130,0))</f>
        <v>0</v>
      </c>
      <c r="F979" s="336"/>
    </row>
    <row r="980" spans="1:6" ht="15" x14ac:dyDescent="0.2">
      <c r="A980" s="335">
        <v>948</v>
      </c>
      <c r="B980" s="357" t="str">
        <f>IF('Übersicht 1.'!D980="","",'Übersicht 1.'!D980)</f>
        <v/>
      </c>
      <c r="C980" s="356"/>
      <c r="D980" s="358" t="str">
        <f>IF('Übersicht 1.'!E980="","",'Übersicht 1.'!E980)</f>
        <v/>
      </c>
      <c r="E980" s="366">
        <f>IF(AND('Seite 1'!$G$34&gt;1900,'Seite 1'!$G$34&lt;DATE(2016,12,1),B980&lt;&gt;"",D980&lt;&gt;""),130,IF(AND('Seite 1'!$G$34&gt;=DATE(2016,12,1),B980&lt;&gt;"",D980&lt;&gt;"",C980="",'Übersicht 1.'!F980&gt;=30),130,0))</f>
        <v>0</v>
      </c>
      <c r="F980" s="336"/>
    </row>
    <row r="981" spans="1:6" ht="15" x14ac:dyDescent="0.2">
      <c r="A981" s="335">
        <v>949</v>
      </c>
      <c r="B981" s="357" t="str">
        <f>IF('Übersicht 1.'!D981="","",'Übersicht 1.'!D981)</f>
        <v/>
      </c>
      <c r="C981" s="356"/>
      <c r="D981" s="358" t="str">
        <f>IF('Übersicht 1.'!E981="","",'Übersicht 1.'!E981)</f>
        <v/>
      </c>
      <c r="E981" s="366">
        <f>IF(AND('Seite 1'!$G$34&gt;1900,'Seite 1'!$G$34&lt;DATE(2016,12,1),B981&lt;&gt;"",D981&lt;&gt;""),130,IF(AND('Seite 1'!$G$34&gt;=DATE(2016,12,1),B981&lt;&gt;"",D981&lt;&gt;"",C981="",'Übersicht 1.'!F981&gt;=30),130,0))</f>
        <v>0</v>
      </c>
      <c r="F981" s="336"/>
    </row>
    <row r="982" spans="1:6" ht="15" x14ac:dyDescent="0.2">
      <c r="A982" s="335">
        <v>950</v>
      </c>
      <c r="B982" s="357" t="str">
        <f>IF('Übersicht 1.'!D982="","",'Übersicht 1.'!D982)</f>
        <v/>
      </c>
      <c r="C982" s="356"/>
      <c r="D982" s="358" t="str">
        <f>IF('Übersicht 1.'!E982="","",'Übersicht 1.'!E982)</f>
        <v/>
      </c>
      <c r="E982" s="366">
        <f>IF(AND('Seite 1'!$G$34&gt;1900,'Seite 1'!$G$34&lt;DATE(2016,12,1),B982&lt;&gt;"",D982&lt;&gt;""),130,IF(AND('Seite 1'!$G$34&gt;=DATE(2016,12,1),B982&lt;&gt;"",D982&lt;&gt;"",C982="",'Übersicht 1.'!F982&gt;=30),130,0))</f>
        <v>0</v>
      </c>
      <c r="F982" s="336"/>
    </row>
    <row r="983" spans="1:6" ht="15" x14ac:dyDescent="0.2">
      <c r="A983" s="335">
        <v>951</v>
      </c>
      <c r="B983" s="357" t="str">
        <f>IF('Übersicht 1.'!D983="","",'Übersicht 1.'!D983)</f>
        <v/>
      </c>
      <c r="C983" s="356"/>
      <c r="D983" s="358" t="str">
        <f>IF('Übersicht 1.'!E983="","",'Übersicht 1.'!E983)</f>
        <v/>
      </c>
      <c r="E983" s="366">
        <f>IF(AND('Seite 1'!$G$34&gt;1900,'Seite 1'!$G$34&lt;DATE(2016,12,1),B983&lt;&gt;"",D983&lt;&gt;""),130,IF(AND('Seite 1'!$G$34&gt;=DATE(2016,12,1),B983&lt;&gt;"",D983&lt;&gt;"",C983="",'Übersicht 1.'!F983&gt;=30),130,0))</f>
        <v>0</v>
      </c>
      <c r="F983" s="336"/>
    </row>
    <row r="984" spans="1:6" ht="15" x14ac:dyDescent="0.2">
      <c r="A984" s="335">
        <v>952</v>
      </c>
      <c r="B984" s="357" t="str">
        <f>IF('Übersicht 1.'!D984="","",'Übersicht 1.'!D984)</f>
        <v/>
      </c>
      <c r="C984" s="356"/>
      <c r="D984" s="358" t="str">
        <f>IF('Übersicht 1.'!E984="","",'Übersicht 1.'!E984)</f>
        <v/>
      </c>
      <c r="E984" s="366">
        <f>IF(AND('Seite 1'!$G$34&gt;1900,'Seite 1'!$G$34&lt;DATE(2016,12,1),B984&lt;&gt;"",D984&lt;&gt;""),130,IF(AND('Seite 1'!$G$34&gt;=DATE(2016,12,1),B984&lt;&gt;"",D984&lt;&gt;"",C984="",'Übersicht 1.'!F984&gt;=30),130,0))</f>
        <v>0</v>
      </c>
      <c r="F984" s="336"/>
    </row>
    <row r="985" spans="1:6" ht="15" x14ac:dyDescent="0.2">
      <c r="A985" s="335">
        <v>953</v>
      </c>
      <c r="B985" s="357" t="str">
        <f>IF('Übersicht 1.'!D985="","",'Übersicht 1.'!D985)</f>
        <v/>
      </c>
      <c r="C985" s="356"/>
      <c r="D985" s="358" t="str">
        <f>IF('Übersicht 1.'!E985="","",'Übersicht 1.'!E985)</f>
        <v/>
      </c>
      <c r="E985" s="366">
        <f>IF(AND('Seite 1'!$G$34&gt;1900,'Seite 1'!$G$34&lt;DATE(2016,12,1),B985&lt;&gt;"",D985&lt;&gt;""),130,IF(AND('Seite 1'!$G$34&gt;=DATE(2016,12,1),B985&lt;&gt;"",D985&lt;&gt;"",C985="",'Übersicht 1.'!F985&gt;=30),130,0))</f>
        <v>0</v>
      </c>
      <c r="F985" s="336"/>
    </row>
    <row r="986" spans="1:6" ht="15" x14ac:dyDescent="0.2">
      <c r="A986" s="335">
        <v>954</v>
      </c>
      <c r="B986" s="357" t="str">
        <f>IF('Übersicht 1.'!D986="","",'Übersicht 1.'!D986)</f>
        <v/>
      </c>
      <c r="C986" s="356"/>
      <c r="D986" s="358" t="str">
        <f>IF('Übersicht 1.'!E986="","",'Übersicht 1.'!E986)</f>
        <v/>
      </c>
      <c r="E986" s="366">
        <f>IF(AND('Seite 1'!$G$34&gt;1900,'Seite 1'!$G$34&lt;DATE(2016,12,1),B986&lt;&gt;"",D986&lt;&gt;""),130,IF(AND('Seite 1'!$G$34&gt;=DATE(2016,12,1),B986&lt;&gt;"",D986&lt;&gt;"",C986="",'Übersicht 1.'!F986&gt;=30),130,0))</f>
        <v>0</v>
      </c>
      <c r="F986" s="336"/>
    </row>
    <row r="987" spans="1:6" ht="15" x14ac:dyDescent="0.2">
      <c r="A987" s="335">
        <v>955</v>
      </c>
      <c r="B987" s="357" t="str">
        <f>IF('Übersicht 1.'!D987="","",'Übersicht 1.'!D987)</f>
        <v/>
      </c>
      <c r="C987" s="356"/>
      <c r="D987" s="358" t="str">
        <f>IF('Übersicht 1.'!E987="","",'Übersicht 1.'!E987)</f>
        <v/>
      </c>
      <c r="E987" s="366">
        <f>IF(AND('Seite 1'!$G$34&gt;1900,'Seite 1'!$G$34&lt;DATE(2016,12,1),B987&lt;&gt;"",D987&lt;&gt;""),130,IF(AND('Seite 1'!$G$34&gt;=DATE(2016,12,1),B987&lt;&gt;"",D987&lt;&gt;"",C987="",'Übersicht 1.'!F987&gt;=30),130,0))</f>
        <v>0</v>
      </c>
      <c r="F987" s="336"/>
    </row>
    <row r="988" spans="1:6" ht="15" x14ac:dyDescent="0.2">
      <c r="A988" s="335">
        <v>956</v>
      </c>
      <c r="B988" s="357" t="str">
        <f>IF('Übersicht 1.'!D988="","",'Übersicht 1.'!D988)</f>
        <v/>
      </c>
      <c r="C988" s="356"/>
      <c r="D988" s="358" t="str">
        <f>IF('Übersicht 1.'!E988="","",'Übersicht 1.'!E988)</f>
        <v/>
      </c>
      <c r="E988" s="366">
        <f>IF(AND('Seite 1'!$G$34&gt;1900,'Seite 1'!$G$34&lt;DATE(2016,12,1),B988&lt;&gt;"",D988&lt;&gt;""),130,IF(AND('Seite 1'!$G$34&gt;=DATE(2016,12,1),B988&lt;&gt;"",D988&lt;&gt;"",C988="",'Übersicht 1.'!F988&gt;=30),130,0))</f>
        <v>0</v>
      </c>
      <c r="F988" s="336"/>
    </row>
    <row r="989" spans="1:6" ht="15" x14ac:dyDescent="0.2">
      <c r="A989" s="335">
        <v>957</v>
      </c>
      <c r="B989" s="357" t="str">
        <f>IF('Übersicht 1.'!D989="","",'Übersicht 1.'!D989)</f>
        <v/>
      </c>
      <c r="C989" s="356"/>
      <c r="D989" s="358" t="str">
        <f>IF('Übersicht 1.'!E989="","",'Übersicht 1.'!E989)</f>
        <v/>
      </c>
      <c r="E989" s="366">
        <f>IF(AND('Seite 1'!$G$34&gt;1900,'Seite 1'!$G$34&lt;DATE(2016,12,1),B989&lt;&gt;"",D989&lt;&gt;""),130,IF(AND('Seite 1'!$G$34&gt;=DATE(2016,12,1),B989&lt;&gt;"",D989&lt;&gt;"",C989="",'Übersicht 1.'!F989&gt;=30),130,0))</f>
        <v>0</v>
      </c>
      <c r="F989" s="336"/>
    </row>
    <row r="990" spans="1:6" ht="15" x14ac:dyDescent="0.2">
      <c r="A990" s="335">
        <v>958</v>
      </c>
      <c r="B990" s="357" t="str">
        <f>IF('Übersicht 1.'!D990="","",'Übersicht 1.'!D990)</f>
        <v/>
      </c>
      <c r="C990" s="356"/>
      <c r="D990" s="358" t="str">
        <f>IF('Übersicht 1.'!E990="","",'Übersicht 1.'!E990)</f>
        <v/>
      </c>
      <c r="E990" s="366">
        <f>IF(AND('Seite 1'!$G$34&gt;1900,'Seite 1'!$G$34&lt;DATE(2016,12,1),B990&lt;&gt;"",D990&lt;&gt;""),130,IF(AND('Seite 1'!$G$34&gt;=DATE(2016,12,1),B990&lt;&gt;"",D990&lt;&gt;"",C990="",'Übersicht 1.'!F990&gt;=30),130,0))</f>
        <v>0</v>
      </c>
      <c r="F990" s="336"/>
    </row>
    <row r="991" spans="1:6" ht="15" x14ac:dyDescent="0.2">
      <c r="A991" s="335">
        <v>959</v>
      </c>
      <c r="B991" s="357" t="str">
        <f>IF('Übersicht 1.'!D991="","",'Übersicht 1.'!D991)</f>
        <v/>
      </c>
      <c r="C991" s="356"/>
      <c r="D991" s="358" t="str">
        <f>IF('Übersicht 1.'!E991="","",'Übersicht 1.'!E991)</f>
        <v/>
      </c>
      <c r="E991" s="366">
        <f>IF(AND('Seite 1'!$G$34&gt;1900,'Seite 1'!$G$34&lt;DATE(2016,12,1),B991&lt;&gt;"",D991&lt;&gt;""),130,IF(AND('Seite 1'!$G$34&gt;=DATE(2016,12,1),B991&lt;&gt;"",D991&lt;&gt;"",C991="",'Übersicht 1.'!F991&gt;=30),130,0))</f>
        <v>0</v>
      </c>
      <c r="F991" s="336"/>
    </row>
    <row r="992" spans="1:6" ht="15" x14ac:dyDescent="0.2">
      <c r="A992" s="335">
        <v>960</v>
      </c>
      <c r="B992" s="357" t="str">
        <f>IF('Übersicht 1.'!D992="","",'Übersicht 1.'!D992)</f>
        <v/>
      </c>
      <c r="C992" s="356"/>
      <c r="D992" s="358" t="str">
        <f>IF('Übersicht 1.'!E992="","",'Übersicht 1.'!E992)</f>
        <v/>
      </c>
      <c r="E992" s="366">
        <f>IF(AND('Seite 1'!$G$34&gt;1900,'Seite 1'!$G$34&lt;DATE(2016,12,1),B992&lt;&gt;"",D992&lt;&gt;""),130,IF(AND('Seite 1'!$G$34&gt;=DATE(2016,12,1),B992&lt;&gt;"",D992&lt;&gt;"",C992="",'Übersicht 1.'!F992&gt;=30),130,0))</f>
        <v>0</v>
      </c>
      <c r="F992" s="336"/>
    </row>
    <row r="993" spans="1:6" ht="15" x14ac:dyDescent="0.2">
      <c r="A993" s="335">
        <v>961</v>
      </c>
      <c r="B993" s="357" t="str">
        <f>IF('Übersicht 1.'!D993="","",'Übersicht 1.'!D993)</f>
        <v/>
      </c>
      <c r="C993" s="356"/>
      <c r="D993" s="358" t="str">
        <f>IF('Übersicht 1.'!E993="","",'Übersicht 1.'!E993)</f>
        <v/>
      </c>
      <c r="E993" s="366">
        <f>IF(AND('Seite 1'!$G$34&gt;1900,'Seite 1'!$G$34&lt;DATE(2016,12,1),B993&lt;&gt;"",D993&lt;&gt;""),130,IF(AND('Seite 1'!$G$34&gt;=DATE(2016,12,1),B993&lt;&gt;"",D993&lt;&gt;"",C993="",'Übersicht 1.'!F993&gt;=30),130,0))</f>
        <v>0</v>
      </c>
      <c r="F993" s="336"/>
    </row>
    <row r="994" spans="1:6" ht="15" x14ac:dyDescent="0.2">
      <c r="A994" s="335">
        <v>962</v>
      </c>
      <c r="B994" s="357" t="str">
        <f>IF('Übersicht 1.'!D994="","",'Übersicht 1.'!D994)</f>
        <v/>
      </c>
      <c r="C994" s="356"/>
      <c r="D994" s="358" t="str">
        <f>IF('Übersicht 1.'!E994="","",'Übersicht 1.'!E994)</f>
        <v/>
      </c>
      <c r="E994" s="366">
        <f>IF(AND('Seite 1'!$G$34&gt;1900,'Seite 1'!$G$34&lt;DATE(2016,12,1),B994&lt;&gt;"",D994&lt;&gt;""),130,IF(AND('Seite 1'!$G$34&gt;=DATE(2016,12,1),B994&lt;&gt;"",D994&lt;&gt;"",C994="",'Übersicht 1.'!F994&gt;=30),130,0))</f>
        <v>0</v>
      </c>
      <c r="F994" s="336"/>
    </row>
    <row r="995" spans="1:6" ht="15" x14ac:dyDescent="0.2">
      <c r="A995" s="335">
        <v>963</v>
      </c>
      <c r="B995" s="357" t="str">
        <f>IF('Übersicht 1.'!D995="","",'Übersicht 1.'!D995)</f>
        <v/>
      </c>
      <c r="C995" s="356"/>
      <c r="D995" s="358" t="str">
        <f>IF('Übersicht 1.'!E995="","",'Übersicht 1.'!E995)</f>
        <v/>
      </c>
      <c r="E995" s="366">
        <f>IF(AND('Seite 1'!$G$34&gt;1900,'Seite 1'!$G$34&lt;DATE(2016,12,1),B995&lt;&gt;"",D995&lt;&gt;""),130,IF(AND('Seite 1'!$G$34&gt;=DATE(2016,12,1),B995&lt;&gt;"",D995&lt;&gt;"",C995="",'Übersicht 1.'!F995&gt;=30),130,0))</f>
        <v>0</v>
      </c>
      <c r="F995" s="336"/>
    </row>
    <row r="996" spans="1:6" ht="15" x14ac:dyDescent="0.2">
      <c r="A996" s="335">
        <v>964</v>
      </c>
      <c r="B996" s="357" t="str">
        <f>IF('Übersicht 1.'!D996="","",'Übersicht 1.'!D996)</f>
        <v/>
      </c>
      <c r="C996" s="356"/>
      <c r="D996" s="358" t="str">
        <f>IF('Übersicht 1.'!E996="","",'Übersicht 1.'!E996)</f>
        <v/>
      </c>
      <c r="E996" s="366">
        <f>IF(AND('Seite 1'!$G$34&gt;1900,'Seite 1'!$G$34&lt;DATE(2016,12,1),B996&lt;&gt;"",D996&lt;&gt;""),130,IF(AND('Seite 1'!$G$34&gt;=DATE(2016,12,1),B996&lt;&gt;"",D996&lt;&gt;"",C996="",'Übersicht 1.'!F996&gt;=30),130,0))</f>
        <v>0</v>
      </c>
      <c r="F996" s="336"/>
    </row>
    <row r="997" spans="1:6" ht="15" x14ac:dyDescent="0.2">
      <c r="A997" s="335">
        <v>965</v>
      </c>
      <c r="B997" s="357" t="str">
        <f>IF('Übersicht 1.'!D997="","",'Übersicht 1.'!D997)</f>
        <v/>
      </c>
      <c r="C997" s="356"/>
      <c r="D997" s="358" t="str">
        <f>IF('Übersicht 1.'!E997="","",'Übersicht 1.'!E997)</f>
        <v/>
      </c>
      <c r="E997" s="366">
        <f>IF(AND('Seite 1'!$G$34&gt;1900,'Seite 1'!$G$34&lt;DATE(2016,12,1),B997&lt;&gt;"",D997&lt;&gt;""),130,IF(AND('Seite 1'!$G$34&gt;=DATE(2016,12,1),B997&lt;&gt;"",D997&lt;&gt;"",C997="",'Übersicht 1.'!F997&gt;=30),130,0))</f>
        <v>0</v>
      </c>
      <c r="F997" s="336"/>
    </row>
    <row r="998" spans="1:6" ht="15" x14ac:dyDescent="0.2">
      <c r="A998" s="335">
        <v>966</v>
      </c>
      <c r="B998" s="357" t="str">
        <f>IF('Übersicht 1.'!D998="","",'Übersicht 1.'!D998)</f>
        <v/>
      </c>
      <c r="C998" s="356"/>
      <c r="D998" s="358" t="str">
        <f>IF('Übersicht 1.'!E998="","",'Übersicht 1.'!E998)</f>
        <v/>
      </c>
      <c r="E998" s="366">
        <f>IF(AND('Seite 1'!$G$34&gt;1900,'Seite 1'!$G$34&lt;DATE(2016,12,1),B998&lt;&gt;"",D998&lt;&gt;""),130,IF(AND('Seite 1'!$G$34&gt;=DATE(2016,12,1),B998&lt;&gt;"",D998&lt;&gt;"",C998="",'Übersicht 1.'!F998&gt;=30),130,0))</f>
        <v>0</v>
      </c>
      <c r="F998" s="336"/>
    </row>
    <row r="999" spans="1:6" ht="15" x14ac:dyDescent="0.2">
      <c r="A999" s="335">
        <v>967</v>
      </c>
      <c r="B999" s="357" t="str">
        <f>IF('Übersicht 1.'!D999="","",'Übersicht 1.'!D999)</f>
        <v/>
      </c>
      <c r="C999" s="356"/>
      <c r="D999" s="358" t="str">
        <f>IF('Übersicht 1.'!E999="","",'Übersicht 1.'!E999)</f>
        <v/>
      </c>
      <c r="E999" s="366">
        <f>IF(AND('Seite 1'!$G$34&gt;1900,'Seite 1'!$G$34&lt;DATE(2016,12,1),B999&lt;&gt;"",D999&lt;&gt;""),130,IF(AND('Seite 1'!$G$34&gt;=DATE(2016,12,1),B999&lt;&gt;"",D999&lt;&gt;"",C999="",'Übersicht 1.'!F999&gt;=30),130,0))</f>
        <v>0</v>
      </c>
      <c r="F999" s="336"/>
    </row>
    <row r="1000" spans="1:6" ht="15" x14ac:dyDescent="0.2">
      <c r="A1000" s="335">
        <v>968</v>
      </c>
      <c r="B1000" s="357" t="str">
        <f>IF('Übersicht 1.'!D1000="","",'Übersicht 1.'!D1000)</f>
        <v/>
      </c>
      <c r="C1000" s="356"/>
      <c r="D1000" s="358" t="str">
        <f>IF('Übersicht 1.'!E1000="","",'Übersicht 1.'!E1000)</f>
        <v/>
      </c>
      <c r="E1000" s="366">
        <f>IF(AND('Seite 1'!$G$34&gt;1900,'Seite 1'!$G$34&lt;DATE(2016,12,1),B1000&lt;&gt;"",D1000&lt;&gt;""),130,IF(AND('Seite 1'!$G$34&gt;=DATE(2016,12,1),B1000&lt;&gt;"",D1000&lt;&gt;"",C1000="",'Übersicht 1.'!F1000&gt;=30),130,0))</f>
        <v>0</v>
      </c>
      <c r="F1000" s="336"/>
    </row>
    <row r="1001" spans="1:6" ht="15" x14ac:dyDescent="0.2">
      <c r="A1001" s="335">
        <v>969</v>
      </c>
      <c r="B1001" s="357" t="str">
        <f>IF('Übersicht 1.'!D1001="","",'Übersicht 1.'!D1001)</f>
        <v/>
      </c>
      <c r="C1001" s="356"/>
      <c r="D1001" s="358" t="str">
        <f>IF('Übersicht 1.'!E1001="","",'Übersicht 1.'!E1001)</f>
        <v/>
      </c>
      <c r="E1001" s="366">
        <f>IF(AND('Seite 1'!$G$34&gt;1900,'Seite 1'!$G$34&lt;DATE(2016,12,1),B1001&lt;&gt;"",D1001&lt;&gt;""),130,IF(AND('Seite 1'!$G$34&gt;=DATE(2016,12,1),B1001&lt;&gt;"",D1001&lt;&gt;"",C1001="",'Übersicht 1.'!F1001&gt;=30),130,0))</f>
        <v>0</v>
      </c>
      <c r="F1001" s="336"/>
    </row>
    <row r="1002" spans="1:6" ht="15" x14ac:dyDescent="0.2">
      <c r="A1002" s="335">
        <v>970</v>
      </c>
      <c r="B1002" s="357" t="str">
        <f>IF('Übersicht 1.'!D1002="","",'Übersicht 1.'!D1002)</f>
        <v/>
      </c>
      <c r="C1002" s="356"/>
      <c r="D1002" s="358" t="str">
        <f>IF('Übersicht 1.'!E1002="","",'Übersicht 1.'!E1002)</f>
        <v/>
      </c>
      <c r="E1002" s="366">
        <f>IF(AND('Seite 1'!$G$34&gt;1900,'Seite 1'!$G$34&lt;DATE(2016,12,1),B1002&lt;&gt;"",D1002&lt;&gt;""),130,IF(AND('Seite 1'!$G$34&gt;=DATE(2016,12,1),B1002&lt;&gt;"",D1002&lt;&gt;"",C1002="",'Übersicht 1.'!F1002&gt;=30),130,0))</f>
        <v>0</v>
      </c>
      <c r="F1002" s="336"/>
    </row>
    <row r="1003" spans="1:6" ht="15" x14ac:dyDescent="0.2">
      <c r="A1003" s="335">
        <v>971</v>
      </c>
      <c r="B1003" s="357" t="str">
        <f>IF('Übersicht 1.'!D1003="","",'Übersicht 1.'!D1003)</f>
        <v/>
      </c>
      <c r="C1003" s="356"/>
      <c r="D1003" s="358" t="str">
        <f>IF('Übersicht 1.'!E1003="","",'Übersicht 1.'!E1003)</f>
        <v/>
      </c>
      <c r="E1003" s="366">
        <f>IF(AND('Seite 1'!$G$34&gt;1900,'Seite 1'!$G$34&lt;DATE(2016,12,1),B1003&lt;&gt;"",D1003&lt;&gt;""),130,IF(AND('Seite 1'!$G$34&gt;=DATE(2016,12,1),B1003&lt;&gt;"",D1003&lt;&gt;"",C1003="",'Übersicht 1.'!F1003&gt;=30),130,0))</f>
        <v>0</v>
      </c>
      <c r="F1003" s="336"/>
    </row>
    <row r="1004" spans="1:6" ht="15" x14ac:dyDescent="0.2">
      <c r="A1004" s="335">
        <v>972</v>
      </c>
      <c r="B1004" s="357" t="str">
        <f>IF('Übersicht 1.'!D1004="","",'Übersicht 1.'!D1004)</f>
        <v/>
      </c>
      <c r="C1004" s="356"/>
      <c r="D1004" s="358" t="str">
        <f>IF('Übersicht 1.'!E1004="","",'Übersicht 1.'!E1004)</f>
        <v/>
      </c>
      <c r="E1004" s="366">
        <f>IF(AND('Seite 1'!$G$34&gt;1900,'Seite 1'!$G$34&lt;DATE(2016,12,1),B1004&lt;&gt;"",D1004&lt;&gt;""),130,IF(AND('Seite 1'!$G$34&gt;=DATE(2016,12,1),B1004&lt;&gt;"",D1004&lt;&gt;"",C1004="",'Übersicht 1.'!F1004&gt;=30),130,0))</f>
        <v>0</v>
      </c>
      <c r="F1004" s="336"/>
    </row>
    <row r="1005" spans="1:6" ht="15" x14ac:dyDescent="0.2">
      <c r="A1005" s="335">
        <v>973</v>
      </c>
      <c r="B1005" s="357" t="str">
        <f>IF('Übersicht 1.'!D1005="","",'Übersicht 1.'!D1005)</f>
        <v/>
      </c>
      <c r="C1005" s="356"/>
      <c r="D1005" s="358" t="str">
        <f>IF('Übersicht 1.'!E1005="","",'Übersicht 1.'!E1005)</f>
        <v/>
      </c>
      <c r="E1005" s="366">
        <f>IF(AND('Seite 1'!$G$34&gt;1900,'Seite 1'!$G$34&lt;DATE(2016,12,1),B1005&lt;&gt;"",D1005&lt;&gt;""),130,IF(AND('Seite 1'!$G$34&gt;=DATE(2016,12,1),B1005&lt;&gt;"",D1005&lt;&gt;"",C1005="",'Übersicht 1.'!F1005&gt;=30),130,0))</f>
        <v>0</v>
      </c>
      <c r="F1005" s="336"/>
    </row>
    <row r="1006" spans="1:6" ht="15" x14ac:dyDescent="0.2">
      <c r="A1006" s="335">
        <v>974</v>
      </c>
      <c r="B1006" s="357" t="str">
        <f>IF('Übersicht 1.'!D1006="","",'Übersicht 1.'!D1006)</f>
        <v/>
      </c>
      <c r="C1006" s="356"/>
      <c r="D1006" s="358" t="str">
        <f>IF('Übersicht 1.'!E1006="","",'Übersicht 1.'!E1006)</f>
        <v/>
      </c>
      <c r="E1006" s="366">
        <f>IF(AND('Seite 1'!$G$34&gt;1900,'Seite 1'!$G$34&lt;DATE(2016,12,1),B1006&lt;&gt;"",D1006&lt;&gt;""),130,IF(AND('Seite 1'!$G$34&gt;=DATE(2016,12,1),B1006&lt;&gt;"",D1006&lt;&gt;"",C1006="",'Übersicht 1.'!F1006&gt;=30),130,0))</f>
        <v>0</v>
      </c>
      <c r="F1006" s="336"/>
    </row>
    <row r="1007" spans="1:6" ht="15" x14ac:dyDescent="0.2">
      <c r="A1007" s="335">
        <v>975</v>
      </c>
      <c r="B1007" s="357" t="str">
        <f>IF('Übersicht 1.'!D1007="","",'Übersicht 1.'!D1007)</f>
        <v/>
      </c>
      <c r="C1007" s="356"/>
      <c r="D1007" s="358" t="str">
        <f>IF('Übersicht 1.'!E1007="","",'Übersicht 1.'!E1007)</f>
        <v/>
      </c>
      <c r="E1007" s="366">
        <f>IF(AND('Seite 1'!$G$34&gt;1900,'Seite 1'!$G$34&lt;DATE(2016,12,1),B1007&lt;&gt;"",D1007&lt;&gt;""),130,IF(AND('Seite 1'!$G$34&gt;=DATE(2016,12,1),B1007&lt;&gt;"",D1007&lt;&gt;"",C1007="",'Übersicht 1.'!F1007&gt;=30),130,0))</f>
        <v>0</v>
      </c>
      <c r="F1007" s="336"/>
    </row>
    <row r="1008" spans="1:6" ht="15" x14ac:dyDescent="0.2">
      <c r="A1008" s="335">
        <v>976</v>
      </c>
      <c r="B1008" s="357" t="str">
        <f>IF('Übersicht 1.'!D1008="","",'Übersicht 1.'!D1008)</f>
        <v/>
      </c>
      <c r="C1008" s="356"/>
      <c r="D1008" s="358" t="str">
        <f>IF('Übersicht 1.'!E1008="","",'Übersicht 1.'!E1008)</f>
        <v/>
      </c>
      <c r="E1008" s="366">
        <f>IF(AND('Seite 1'!$G$34&gt;1900,'Seite 1'!$G$34&lt;DATE(2016,12,1),B1008&lt;&gt;"",D1008&lt;&gt;""),130,IF(AND('Seite 1'!$G$34&gt;=DATE(2016,12,1),B1008&lt;&gt;"",D1008&lt;&gt;"",C1008="",'Übersicht 1.'!F1008&gt;=30),130,0))</f>
        <v>0</v>
      </c>
      <c r="F1008" s="336"/>
    </row>
    <row r="1009" spans="1:6" ht="15" x14ac:dyDescent="0.2">
      <c r="A1009" s="335">
        <v>977</v>
      </c>
      <c r="B1009" s="357" t="str">
        <f>IF('Übersicht 1.'!D1009="","",'Übersicht 1.'!D1009)</f>
        <v/>
      </c>
      <c r="C1009" s="356"/>
      <c r="D1009" s="358" t="str">
        <f>IF('Übersicht 1.'!E1009="","",'Übersicht 1.'!E1009)</f>
        <v/>
      </c>
      <c r="E1009" s="366">
        <f>IF(AND('Seite 1'!$G$34&gt;1900,'Seite 1'!$G$34&lt;DATE(2016,12,1),B1009&lt;&gt;"",D1009&lt;&gt;""),130,IF(AND('Seite 1'!$G$34&gt;=DATE(2016,12,1),B1009&lt;&gt;"",D1009&lt;&gt;"",C1009="",'Übersicht 1.'!F1009&gt;=30),130,0))</f>
        <v>0</v>
      </c>
      <c r="F1009" s="336"/>
    </row>
    <row r="1010" spans="1:6" ht="15" x14ac:dyDescent="0.2">
      <c r="A1010" s="335">
        <v>978</v>
      </c>
      <c r="B1010" s="357" t="str">
        <f>IF('Übersicht 1.'!D1010="","",'Übersicht 1.'!D1010)</f>
        <v/>
      </c>
      <c r="C1010" s="356"/>
      <c r="D1010" s="358" t="str">
        <f>IF('Übersicht 1.'!E1010="","",'Übersicht 1.'!E1010)</f>
        <v/>
      </c>
      <c r="E1010" s="366">
        <f>IF(AND('Seite 1'!$G$34&gt;1900,'Seite 1'!$G$34&lt;DATE(2016,12,1),B1010&lt;&gt;"",D1010&lt;&gt;""),130,IF(AND('Seite 1'!$G$34&gt;=DATE(2016,12,1),B1010&lt;&gt;"",D1010&lt;&gt;"",C1010="",'Übersicht 1.'!F1010&gt;=30),130,0))</f>
        <v>0</v>
      </c>
      <c r="F1010" s="336"/>
    </row>
    <row r="1011" spans="1:6" ht="15" x14ac:dyDescent="0.2">
      <c r="A1011" s="335">
        <v>979</v>
      </c>
      <c r="B1011" s="357" t="str">
        <f>IF('Übersicht 1.'!D1011="","",'Übersicht 1.'!D1011)</f>
        <v/>
      </c>
      <c r="C1011" s="356"/>
      <c r="D1011" s="358" t="str">
        <f>IF('Übersicht 1.'!E1011="","",'Übersicht 1.'!E1011)</f>
        <v/>
      </c>
      <c r="E1011" s="366">
        <f>IF(AND('Seite 1'!$G$34&gt;1900,'Seite 1'!$G$34&lt;DATE(2016,12,1),B1011&lt;&gt;"",D1011&lt;&gt;""),130,IF(AND('Seite 1'!$G$34&gt;=DATE(2016,12,1),B1011&lt;&gt;"",D1011&lt;&gt;"",C1011="",'Übersicht 1.'!F1011&gt;=30),130,0))</f>
        <v>0</v>
      </c>
      <c r="F1011" s="336"/>
    </row>
    <row r="1012" spans="1:6" ht="15" x14ac:dyDescent="0.2">
      <c r="A1012" s="335">
        <v>980</v>
      </c>
      <c r="B1012" s="357" t="str">
        <f>IF('Übersicht 1.'!D1012="","",'Übersicht 1.'!D1012)</f>
        <v/>
      </c>
      <c r="C1012" s="356"/>
      <c r="D1012" s="358" t="str">
        <f>IF('Übersicht 1.'!E1012="","",'Übersicht 1.'!E1012)</f>
        <v/>
      </c>
      <c r="E1012" s="366">
        <f>IF(AND('Seite 1'!$G$34&gt;1900,'Seite 1'!$G$34&lt;DATE(2016,12,1),B1012&lt;&gt;"",D1012&lt;&gt;""),130,IF(AND('Seite 1'!$G$34&gt;=DATE(2016,12,1),B1012&lt;&gt;"",D1012&lt;&gt;"",C1012="",'Übersicht 1.'!F1012&gt;=30),130,0))</f>
        <v>0</v>
      </c>
      <c r="F1012" s="336"/>
    </row>
    <row r="1013" spans="1:6" ht="15" x14ac:dyDescent="0.2">
      <c r="A1013" s="335">
        <v>981</v>
      </c>
      <c r="B1013" s="357" t="str">
        <f>IF('Übersicht 1.'!D1013="","",'Übersicht 1.'!D1013)</f>
        <v/>
      </c>
      <c r="C1013" s="356"/>
      <c r="D1013" s="358" t="str">
        <f>IF('Übersicht 1.'!E1013="","",'Übersicht 1.'!E1013)</f>
        <v/>
      </c>
      <c r="E1013" s="366">
        <f>IF(AND('Seite 1'!$G$34&gt;1900,'Seite 1'!$G$34&lt;DATE(2016,12,1),B1013&lt;&gt;"",D1013&lt;&gt;""),130,IF(AND('Seite 1'!$G$34&gt;=DATE(2016,12,1),B1013&lt;&gt;"",D1013&lt;&gt;"",C1013="",'Übersicht 1.'!F1013&gt;=30),130,0))</f>
        <v>0</v>
      </c>
      <c r="F1013" s="336"/>
    </row>
    <row r="1014" spans="1:6" ht="15" x14ac:dyDescent="0.2">
      <c r="A1014" s="335">
        <v>982</v>
      </c>
      <c r="B1014" s="357" t="str">
        <f>IF('Übersicht 1.'!D1014="","",'Übersicht 1.'!D1014)</f>
        <v/>
      </c>
      <c r="C1014" s="356"/>
      <c r="D1014" s="358" t="str">
        <f>IF('Übersicht 1.'!E1014="","",'Übersicht 1.'!E1014)</f>
        <v/>
      </c>
      <c r="E1014" s="366">
        <f>IF(AND('Seite 1'!$G$34&gt;1900,'Seite 1'!$G$34&lt;DATE(2016,12,1),B1014&lt;&gt;"",D1014&lt;&gt;""),130,IF(AND('Seite 1'!$G$34&gt;=DATE(2016,12,1),B1014&lt;&gt;"",D1014&lt;&gt;"",C1014="",'Übersicht 1.'!F1014&gt;=30),130,0))</f>
        <v>0</v>
      </c>
      <c r="F1014" s="336"/>
    </row>
    <row r="1015" spans="1:6" ht="15" x14ac:dyDescent="0.2">
      <c r="A1015" s="335">
        <v>983</v>
      </c>
      <c r="B1015" s="357" t="str">
        <f>IF('Übersicht 1.'!D1015="","",'Übersicht 1.'!D1015)</f>
        <v/>
      </c>
      <c r="C1015" s="356"/>
      <c r="D1015" s="358" t="str">
        <f>IF('Übersicht 1.'!E1015="","",'Übersicht 1.'!E1015)</f>
        <v/>
      </c>
      <c r="E1015" s="366">
        <f>IF(AND('Seite 1'!$G$34&gt;1900,'Seite 1'!$G$34&lt;DATE(2016,12,1),B1015&lt;&gt;"",D1015&lt;&gt;""),130,IF(AND('Seite 1'!$G$34&gt;=DATE(2016,12,1),B1015&lt;&gt;"",D1015&lt;&gt;"",C1015="",'Übersicht 1.'!F1015&gt;=30),130,0))</f>
        <v>0</v>
      </c>
      <c r="F1015" s="336"/>
    </row>
    <row r="1016" spans="1:6" ht="15" x14ac:dyDescent="0.2">
      <c r="A1016" s="335">
        <v>984</v>
      </c>
      <c r="B1016" s="357" t="str">
        <f>IF('Übersicht 1.'!D1016="","",'Übersicht 1.'!D1016)</f>
        <v/>
      </c>
      <c r="C1016" s="356"/>
      <c r="D1016" s="358" t="str">
        <f>IF('Übersicht 1.'!E1016="","",'Übersicht 1.'!E1016)</f>
        <v/>
      </c>
      <c r="E1016" s="366">
        <f>IF(AND('Seite 1'!$G$34&gt;1900,'Seite 1'!$G$34&lt;DATE(2016,12,1),B1016&lt;&gt;"",D1016&lt;&gt;""),130,IF(AND('Seite 1'!$G$34&gt;=DATE(2016,12,1),B1016&lt;&gt;"",D1016&lt;&gt;"",C1016="",'Übersicht 1.'!F1016&gt;=30),130,0))</f>
        <v>0</v>
      </c>
      <c r="F1016" s="336"/>
    </row>
    <row r="1017" spans="1:6" ht="15" x14ac:dyDescent="0.2">
      <c r="A1017" s="335">
        <v>985</v>
      </c>
      <c r="B1017" s="357" t="str">
        <f>IF('Übersicht 1.'!D1017="","",'Übersicht 1.'!D1017)</f>
        <v/>
      </c>
      <c r="C1017" s="356"/>
      <c r="D1017" s="358" t="str">
        <f>IF('Übersicht 1.'!E1017="","",'Übersicht 1.'!E1017)</f>
        <v/>
      </c>
      <c r="E1017" s="366">
        <f>IF(AND('Seite 1'!$G$34&gt;1900,'Seite 1'!$G$34&lt;DATE(2016,12,1),B1017&lt;&gt;"",D1017&lt;&gt;""),130,IF(AND('Seite 1'!$G$34&gt;=DATE(2016,12,1),B1017&lt;&gt;"",D1017&lt;&gt;"",C1017="",'Übersicht 1.'!F1017&gt;=30),130,0))</f>
        <v>0</v>
      </c>
      <c r="F1017" s="336"/>
    </row>
    <row r="1018" spans="1:6" ht="15" x14ac:dyDescent="0.2">
      <c r="A1018" s="335">
        <v>986</v>
      </c>
      <c r="B1018" s="357" t="str">
        <f>IF('Übersicht 1.'!D1018="","",'Übersicht 1.'!D1018)</f>
        <v/>
      </c>
      <c r="C1018" s="356"/>
      <c r="D1018" s="358" t="str">
        <f>IF('Übersicht 1.'!E1018="","",'Übersicht 1.'!E1018)</f>
        <v/>
      </c>
      <c r="E1018" s="366">
        <f>IF(AND('Seite 1'!$G$34&gt;1900,'Seite 1'!$G$34&lt;DATE(2016,12,1),B1018&lt;&gt;"",D1018&lt;&gt;""),130,IF(AND('Seite 1'!$G$34&gt;=DATE(2016,12,1),B1018&lt;&gt;"",D1018&lt;&gt;"",C1018="",'Übersicht 1.'!F1018&gt;=30),130,0))</f>
        <v>0</v>
      </c>
      <c r="F1018" s="336"/>
    </row>
    <row r="1019" spans="1:6" ht="15" x14ac:dyDescent="0.2">
      <c r="A1019" s="335">
        <v>987</v>
      </c>
      <c r="B1019" s="357" t="str">
        <f>IF('Übersicht 1.'!D1019="","",'Übersicht 1.'!D1019)</f>
        <v/>
      </c>
      <c r="C1019" s="356"/>
      <c r="D1019" s="358" t="str">
        <f>IF('Übersicht 1.'!E1019="","",'Übersicht 1.'!E1019)</f>
        <v/>
      </c>
      <c r="E1019" s="366">
        <f>IF(AND('Seite 1'!$G$34&gt;1900,'Seite 1'!$G$34&lt;DATE(2016,12,1),B1019&lt;&gt;"",D1019&lt;&gt;""),130,IF(AND('Seite 1'!$G$34&gt;=DATE(2016,12,1),B1019&lt;&gt;"",D1019&lt;&gt;"",C1019="",'Übersicht 1.'!F1019&gt;=30),130,0))</f>
        <v>0</v>
      </c>
      <c r="F1019" s="336"/>
    </row>
    <row r="1020" spans="1:6" ht="15" x14ac:dyDescent="0.2">
      <c r="A1020" s="335">
        <v>988</v>
      </c>
      <c r="B1020" s="357" t="str">
        <f>IF('Übersicht 1.'!D1020="","",'Übersicht 1.'!D1020)</f>
        <v/>
      </c>
      <c r="C1020" s="356"/>
      <c r="D1020" s="358" t="str">
        <f>IF('Übersicht 1.'!E1020="","",'Übersicht 1.'!E1020)</f>
        <v/>
      </c>
      <c r="E1020" s="366">
        <f>IF(AND('Seite 1'!$G$34&gt;1900,'Seite 1'!$G$34&lt;DATE(2016,12,1),B1020&lt;&gt;"",D1020&lt;&gt;""),130,IF(AND('Seite 1'!$G$34&gt;=DATE(2016,12,1),B1020&lt;&gt;"",D1020&lt;&gt;"",C1020="",'Übersicht 1.'!F1020&gt;=30),130,0))</f>
        <v>0</v>
      </c>
      <c r="F1020" s="336"/>
    </row>
    <row r="1021" spans="1:6" ht="15" x14ac:dyDescent="0.2">
      <c r="A1021" s="335">
        <v>989</v>
      </c>
      <c r="B1021" s="357" t="str">
        <f>IF('Übersicht 1.'!D1021="","",'Übersicht 1.'!D1021)</f>
        <v/>
      </c>
      <c r="C1021" s="356"/>
      <c r="D1021" s="358" t="str">
        <f>IF('Übersicht 1.'!E1021="","",'Übersicht 1.'!E1021)</f>
        <v/>
      </c>
      <c r="E1021" s="366">
        <f>IF(AND('Seite 1'!$G$34&gt;1900,'Seite 1'!$G$34&lt;DATE(2016,12,1),B1021&lt;&gt;"",D1021&lt;&gt;""),130,IF(AND('Seite 1'!$G$34&gt;=DATE(2016,12,1),B1021&lt;&gt;"",D1021&lt;&gt;"",C1021="",'Übersicht 1.'!F1021&gt;=30),130,0))</f>
        <v>0</v>
      </c>
      <c r="F1021" s="336"/>
    </row>
    <row r="1022" spans="1:6" ht="15" x14ac:dyDescent="0.2">
      <c r="A1022" s="335">
        <v>990</v>
      </c>
      <c r="B1022" s="357" t="str">
        <f>IF('Übersicht 1.'!D1022="","",'Übersicht 1.'!D1022)</f>
        <v/>
      </c>
      <c r="C1022" s="356"/>
      <c r="D1022" s="358" t="str">
        <f>IF('Übersicht 1.'!E1022="","",'Übersicht 1.'!E1022)</f>
        <v/>
      </c>
      <c r="E1022" s="366">
        <f>IF(AND('Seite 1'!$G$34&gt;1900,'Seite 1'!$G$34&lt;DATE(2016,12,1),B1022&lt;&gt;"",D1022&lt;&gt;""),130,IF(AND('Seite 1'!$G$34&gt;=DATE(2016,12,1),B1022&lt;&gt;"",D1022&lt;&gt;"",C1022="",'Übersicht 1.'!F1022&gt;=30),130,0))</f>
        <v>0</v>
      </c>
      <c r="F1022" s="336"/>
    </row>
    <row r="1023" spans="1:6" ht="15" x14ac:dyDescent="0.2">
      <c r="A1023" s="335">
        <v>991</v>
      </c>
      <c r="B1023" s="357" t="str">
        <f>IF('Übersicht 1.'!D1023="","",'Übersicht 1.'!D1023)</f>
        <v/>
      </c>
      <c r="C1023" s="356"/>
      <c r="D1023" s="358" t="str">
        <f>IF('Übersicht 1.'!E1023="","",'Übersicht 1.'!E1023)</f>
        <v/>
      </c>
      <c r="E1023" s="366">
        <f>IF(AND('Seite 1'!$G$34&gt;1900,'Seite 1'!$G$34&lt;DATE(2016,12,1),B1023&lt;&gt;"",D1023&lt;&gt;""),130,IF(AND('Seite 1'!$G$34&gt;=DATE(2016,12,1),B1023&lt;&gt;"",D1023&lt;&gt;"",C1023="",'Übersicht 1.'!F1023&gt;=30),130,0))</f>
        <v>0</v>
      </c>
      <c r="F1023" s="336"/>
    </row>
    <row r="1024" spans="1:6" ht="15" x14ac:dyDescent="0.2">
      <c r="A1024" s="335">
        <v>992</v>
      </c>
      <c r="B1024" s="357" t="str">
        <f>IF('Übersicht 1.'!D1024="","",'Übersicht 1.'!D1024)</f>
        <v/>
      </c>
      <c r="C1024" s="356"/>
      <c r="D1024" s="358" t="str">
        <f>IF('Übersicht 1.'!E1024="","",'Übersicht 1.'!E1024)</f>
        <v/>
      </c>
      <c r="E1024" s="366">
        <f>IF(AND('Seite 1'!$G$34&gt;1900,'Seite 1'!$G$34&lt;DATE(2016,12,1),B1024&lt;&gt;"",D1024&lt;&gt;""),130,IF(AND('Seite 1'!$G$34&gt;=DATE(2016,12,1),B1024&lt;&gt;"",D1024&lt;&gt;"",C1024="",'Übersicht 1.'!F1024&gt;=30),130,0))</f>
        <v>0</v>
      </c>
      <c r="F1024" s="336"/>
    </row>
    <row r="1025" spans="1:6" ht="15" x14ac:dyDescent="0.2">
      <c r="A1025" s="335">
        <v>993</v>
      </c>
      <c r="B1025" s="357" t="str">
        <f>IF('Übersicht 1.'!D1025="","",'Übersicht 1.'!D1025)</f>
        <v/>
      </c>
      <c r="C1025" s="356"/>
      <c r="D1025" s="358" t="str">
        <f>IF('Übersicht 1.'!E1025="","",'Übersicht 1.'!E1025)</f>
        <v/>
      </c>
      <c r="E1025" s="366">
        <f>IF(AND('Seite 1'!$G$34&gt;1900,'Seite 1'!$G$34&lt;DATE(2016,12,1),B1025&lt;&gt;"",D1025&lt;&gt;""),130,IF(AND('Seite 1'!$G$34&gt;=DATE(2016,12,1),B1025&lt;&gt;"",D1025&lt;&gt;"",C1025="",'Übersicht 1.'!F1025&gt;=30),130,0))</f>
        <v>0</v>
      </c>
      <c r="F1025" s="336"/>
    </row>
    <row r="1026" spans="1:6" ht="15" x14ac:dyDescent="0.2">
      <c r="A1026" s="335">
        <v>994</v>
      </c>
      <c r="B1026" s="357" t="str">
        <f>IF('Übersicht 1.'!D1026="","",'Übersicht 1.'!D1026)</f>
        <v/>
      </c>
      <c r="C1026" s="356"/>
      <c r="D1026" s="358" t="str">
        <f>IF('Übersicht 1.'!E1026="","",'Übersicht 1.'!E1026)</f>
        <v/>
      </c>
      <c r="E1026" s="366">
        <f>IF(AND('Seite 1'!$G$34&gt;1900,'Seite 1'!$G$34&lt;DATE(2016,12,1),B1026&lt;&gt;"",D1026&lt;&gt;""),130,IF(AND('Seite 1'!$G$34&gt;=DATE(2016,12,1),B1026&lt;&gt;"",D1026&lt;&gt;"",C1026="",'Übersicht 1.'!F1026&gt;=30),130,0))</f>
        <v>0</v>
      </c>
      <c r="F1026" s="336"/>
    </row>
    <row r="1027" spans="1:6" ht="15" x14ac:dyDescent="0.2">
      <c r="A1027" s="335">
        <v>995</v>
      </c>
      <c r="B1027" s="357" t="str">
        <f>IF('Übersicht 1.'!D1027="","",'Übersicht 1.'!D1027)</f>
        <v/>
      </c>
      <c r="C1027" s="356"/>
      <c r="D1027" s="358" t="str">
        <f>IF('Übersicht 1.'!E1027="","",'Übersicht 1.'!E1027)</f>
        <v/>
      </c>
      <c r="E1027" s="366">
        <f>IF(AND('Seite 1'!$G$34&gt;1900,'Seite 1'!$G$34&lt;DATE(2016,12,1),B1027&lt;&gt;"",D1027&lt;&gt;""),130,IF(AND('Seite 1'!$G$34&gt;=DATE(2016,12,1),B1027&lt;&gt;"",D1027&lt;&gt;"",C1027="",'Übersicht 1.'!F1027&gt;=30),130,0))</f>
        <v>0</v>
      </c>
      <c r="F1027" s="336"/>
    </row>
    <row r="1028" spans="1:6" ht="15" x14ac:dyDescent="0.2">
      <c r="A1028" s="335">
        <v>996</v>
      </c>
      <c r="B1028" s="357" t="str">
        <f>IF('Übersicht 1.'!D1028="","",'Übersicht 1.'!D1028)</f>
        <v/>
      </c>
      <c r="C1028" s="356"/>
      <c r="D1028" s="358" t="str">
        <f>IF('Übersicht 1.'!E1028="","",'Übersicht 1.'!E1028)</f>
        <v/>
      </c>
      <c r="E1028" s="366">
        <f>IF(AND('Seite 1'!$G$34&gt;1900,'Seite 1'!$G$34&lt;DATE(2016,12,1),B1028&lt;&gt;"",D1028&lt;&gt;""),130,IF(AND('Seite 1'!$G$34&gt;=DATE(2016,12,1),B1028&lt;&gt;"",D1028&lt;&gt;"",C1028="",'Übersicht 1.'!F1028&gt;=30),130,0))</f>
        <v>0</v>
      </c>
      <c r="F1028" s="336"/>
    </row>
    <row r="1029" spans="1:6" ht="15" x14ac:dyDescent="0.2">
      <c r="A1029" s="335">
        <v>997</v>
      </c>
      <c r="B1029" s="357" t="str">
        <f>IF('Übersicht 1.'!D1029="","",'Übersicht 1.'!D1029)</f>
        <v/>
      </c>
      <c r="C1029" s="356"/>
      <c r="D1029" s="358" t="str">
        <f>IF('Übersicht 1.'!E1029="","",'Übersicht 1.'!E1029)</f>
        <v/>
      </c>
      <c r="E1029" s="366">
        <f>IF(AND('Seite 1'!$G$34&gt;1900,'Seite 1'!$G$34&lt;DATE(2016,12,1),B1029&lt;&gt;"",D1029&lt;&gt;""),130,IF(AND('Seite 1'!$G$34&gt;=DATE(2016,12,1),B1029&lt;&gt;"",D1029&lt;&gt;"",C1029="",'Übersicht 1.'!F1029&gt;=30),130,0))</f>
        <v>0</v>
      </c>
      <c r="F1029" s="336"/>
    </row>
    <row r="1030" spans="1:6" ht="15" x14ac:dyDescent="0.2">
      <c r="A1030" s="335">
        <v>998</v>
      </c>
      <c r="B1030" s="357" t="str">
        <f>IF('Übersicht 1.'!D1030="","",'Übersicht 1.'!D1030)</f>
        <v/>
      </c>
      <c r="C1030" s="356"/>
      <c r="D1030" s="358" t="str">
        <f>IF('Übersicht 1.'!E1030="","",'Übersicht 1.'!E1030)</f>
        <v/>
      </c>
      <c r="E1030" s="366">
        <f>IF(AND('Seite 1'!$G$34&gt;1900,'Seite 1'!$G$34&lt;DATE(2016,12,1),B1030&lt;&gt;"",D1030&lt;&gt;""),130,IF(AND('Seite 1'!$G$34&gt;=DATE(2016,12,1),B1030&lt;&gt;"",D1030&lt;&gt;"",C1030="",'Übersicht 1.'!F1030&gt;=30),130,0))</f>
        <v>0</v>
      </c>
      <c r="F1030" s="336"/>
    </row>
    <row r="1031" spans="1:6" ht="15" x14ac:dyDescent="0.2">
      <c r="A1031" s="335">
        <v>999</v>
      </c>
      <c r="B1031" s="357" t="str">
        <f>IF('Übersicht 1.'!D1031="","",'Übersicht 1.'!D1031)</f>
        <v/>
      </c>
      <c r="C1031" s="356"/>
      <c r="D1031" s="358" t="str">
        <f>IF('Übersicht 1.'!E1031="","",'Übersicht 1.'!E1031)</f>
        <v/>
      </c>
      <c r="E1031" s="366">
        <f>IF(AND('Seite 1'!$G$34&gt;1900,'Seite 1'!$G$34&lt;DATE(2016,12,1),B1031&lt;&gt;"",D1031&lt;&gt;""),130,IF(AND('Seite 1'!$G$34&gt;=DATE(2016,12,1),B1031&lt;&gt;"",D1031&lt;&gt;"",C1031="",'Übersicht 1.'!F1031&gt;=30),130,0))</f>
        <v>0</v>
      </c>
      <c r="F1031" s="336"/>
    </row>
    <row r="1032" spans="1:6" ht="15" x14ac:dyDescent="0.2">
      <c r="A1032" s="335">
        <v>1000</v>
      </c>
      <c r="B1032" s="357" t="str">
        <f>IF('Übersicht 1.'!D1032="","",'Übersicht 1.'!D1032)</f>
        <v/>
      </c>
      <c r="C1032" s="356"/>
      <c r="D1032" s="358" t="str">
        <f>IF('Übersicht 1.'!E1032="","",'Übersicht 1.'!E1032)</f>
        <v/>
      </c>
      <c r="E1032" s="366">
        <f>IF(AND('Seite 1'!$G$34&gt;1900,'Seite 1'!$G$34&lt;DATE(2016,12,1),B1032&lt;&gt;"",D1032&lt;&gt;""),130,IF(AND('Seite 1'!$G$34&gt;=DATE(2016,12,1),B1032&lt;&gt;"",D1032&lt;&gt;"",C1032="",'Übersicht 1.'!F1032&gt;=30),130,0))</f>
        <v>0</v>
      </c>
      <c r="F1032" s="336"/>
    </row>
  </sheetData>
  <sheetProtection password="EF62" sheet="1" objects="1" scenarios="1" autoFilter="0"/>
  <mergeCells count="5">
    <mergeCell ref="E28:E32"/>
    <mergeCell ref="A28:A32"/>
    <mergeCell ref="B28:B32"/>
    <mergeCell ref="D28:D32"/>
    <mergeCell ref="C28:C32"/>
  </mergeCells>
  <conditionalFormatting sqref="E18:E21">
    <cfRule type="cellIs" dxfId="4" priority="2" stopIfTrue="1" operator="equal">
      <formula>0</formula>
    </cfRule>
  </conditionalFormatting>
  <conditionalFormatting sqref="C33:C1032">
    <cfRule type="cellIs" dxfId="3" priority="1" stopIfTrue="1" operator="notEqual">
      <formula>0</formula>
    </cfRule>
  </conditionalFormatting>
  <printOptions horizontalCentered="1"/>
  <pageMargins left="0.19685039370078741" right="0.19685039370078741" top="0.78740157480314965" bottom="0.78740157480314965" header="0.39370078740157483" footer="0.39370078740157483"/>
  <pageSetup paperSize="9" fitToHeight="0" orientation="landscape" useFirstPageNumber="1" r:id="rId1"/>
  <headerFooter>
    <oddFooter>&amp;L&amp;"Arial,Kursiv"&amp;8___________
¹ Siehe Fußnote 1 Seite 1 dieses Nachweises.&amp;C&amp;9Seite 1</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Änderungsdoku</vt:lpstr>
      <vt:lpstr>Hinweise</vt:lpstr>
      <vt:lpstr>Seite 1</vt:lpstr>
      <vt:lpstr>Seite 2 ZN</vt:lpstr>
      <vt:lpstr>Seite 2 VWN</vt:lpstr>
      <vt:lpstr>Seite 3</vt:lpstr>
      <vt:lpstr>Sachbericht</vt:lpstr>
      <vt:lpstr>Übersicht 1.</vt:lpstr>
      <vt:lpstr>Übersicht 2.</vt:lpstr>
      <vt:lpstr>Belegliste Einnahmen</vt:lpstr>
      <vt:lpstr>Änderungsdoku!Druckbereich</vt:lpstr>
      <vt:lpstr>Hinweise!Druckbereich</vt:lpstr>
      <vt:lpstr>Sachbericht!Druckbereich</vt:lpstr>
      <vt:lpstr>'Seite 1'!Druckbereich</vt:lpstr>
      <vt:lpstr>'Seite 2 VWN'!Druckbereich</vt:lpstr>
      <vt:lpstr>'Seite 2 ZN'!Druckbereich</vt:lpstr>
      <vt:lpstr>'Seite 3'!Druckbereich</vt:lpstr>
      <vt:lpstr>Änderungsdoku!Drucktitel</vt:lpstr>
      <vt:lpstr>'Belegliste Einnahmen'!Drucktitel</vt:lpstr>
      <vt:lpstr>Hinweise!Drucktitel</vt:lpstr>
      <vt:lpstr>'Übersicht 1.'!Drucktitel</vt:lpstr>
      <vt:lpstr>'Übersicht 2.'!Drucktitel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2021-11-29T07:17:48Z</cp:lastPrinted>
  <dcterms:created xsi:type="dcterms:W3CDTF">2007-09-26T06:36:45Z</dcterms:created>
  <dcterms:modified xsi:type="dcterms:W3CDTF">2022-12-27T09:51:01Z</dcterms:modified>
</cp:coreProperties>
</file>