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7.xml" ContentType="application/vnd.openxmlformats-officedocument.drawing+xml"/>
  <Override PartName="/xl/ctrlProps/ctrlProp59.xml" ContentType="application/vnd.ms-excel.controlproperties+xml"/>
  <Override PartName="/xl/ctrlProps/ctrlProp60.xml" ContentType="application/vnd.ms-excel.controlproperties+xml"/>
  <Override PartName="/xl/drawings/drawing8.xml" ContentType="application/vnd.openxmlformats-officedocument.drawing+xml"/>
  <Override PartName="/xl/ctrlProps/ctrlProp61.xml" ContentType="application/vnd.ms-excel.controlproperties+xml"/>
  <Override PartName="/xl/ctrlProps/ctrlProp62.xml" ContentType="application/vnd.ms-excel.controlproperties+xml"/>
  <Override PartName="/xl/drawings/drawing9.xml" ContentType="application/vnd.openxmlformats-officedocument.drawing+xml"/>
  <Override PartName="/xl/ctrlProps/ctrlProp63.xml" ContentType="application/vnd.ms-excel.controlproperties+xml"/>
  <Override PartName="/xl/ctrlProps/ctrlProp64.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12.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13.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drawings/drawing14.xml" ContentType="application/vnd.openxmlformats-officedocument.drawing+xml"/>
  <Override PartName="/xl/drawings/drawing15.xml" ContentType="application/vnd.openxmlformats-officedocument.drawing+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drawings/drawing16.xml" ContentType="application/vnd.openxmlformats-officedocument.drawing+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drawings/drawing17.xml" ContentType="application/vnd.openxmlformats-officedocument.drawing+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drawings/drawing18.xml" ContentType="application/vnd.openxmlformats-officedocument.drawing+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Z:\Organisation\Formulare\04 ELER\01 Antrag\01 Bearbeitung\"/>
    </mc:Choice>
  </mc:AlternateContent>
  <bookViews>
    <workbookView xWindow="0" yWindow="345" windowWidth="12585" windowHeight="10980" tabRatio="830" activeTab="1"/>
  </bookViews>
  <sheets>
    <sheet name="Änderungsdoku" sheetId="137" r:id="rId1"/>
    <sheet name="Seite 1" sheetId="9" r:id="rId2"/>
    <sheet name="Seite 2" sheetId="73" r:id="rId3"/>
    <sheet name="Seite 3" sheetId="88" r:id="rId4"/>
    <sheet name="Seite 4" sheetId="134" r:id="rId5"/>
    <sheet name="Legenden" sheetId="132" state="hidden" r:id="rId6"/>
    <sheet name="Seite 5" sheetId="148" r:id="rId7"/>
    <sheet name="Seite 6" sheetId="101" r:id="rId8"/>
    <sheet name="Seite 7 StEK" sheetId="147" r:id="rId9"/>
    <sheet name="Seite 7" sheetId="2" r:id="rId10"/>
    <sheet name="Seite 8" sheetId="89" r:id="rId11"/>
    <sheet name="Seite 9" sheetId="90" r:id="rId12"/>
    <sheet name="Anlage Personalausgaben" sheetId="126" r:id="rId13"/>
    <sheet name="Anlage Honorarausgaben" sheetId="106" r:id="rId14"/>
    <sheet name="Anlage Lehr- und Lernmaterial" sheetId="140" r:id="rId15"/>
    <sheet name="Anlage Miete" sheetId="141" r:id="rId16"/>
    <sheet name="Anlage Fahrtausgaben" sheetId="142" r:id="rId17"/>
    <sheet name="Anlage Übernachtung | Tagegeld" sheetId="143" r:id="rId18"/>
    <sheet name="Anlage sonstige Sachausgaben" sheetId="144" r:id="rId19"/>
    <sheet name="Anlage Leasing" sheetId="145" r:id="rId20"/>
    <sheet name="Anlage Investitionsausgaben" sheetId="146" r:id="rId21"/>
    <sheet name="Anlage Besserstellungsverbot" sheetId="107" r:id="rId22"/>
    <sheet name="Transparenz" sheetId="139" r:id="rId23"/>
    <sheet name="Hinweis § 264 StGB" sheetId="149" r:id="rId24"/>
  </sheets>
  <definedNames>
    <definedName name="_1.1">'Seite 7'!$P$8</definedName>
    <definedName name="_1.2">'Seite 7'!$P$11</definedName>
    <definedName name="_2.1">'Seite 7'!$P$15</definedName>
    <definedName name="_2.2">'Seite 7'!$P$16</definedName>
    <definedName name="_2.3">'Seite 7'!$P$17</definedName>
    <definedName name="_2.4">'Seite 7'!$P$18</definedName>
    <definedName name="_2.5">'Seite 7'!$P$19</definedName>
    <definedName name="_2.6">'Seite 7'!$P$20</definedName>
    <definedName name="_3.">'Seite 7'!$P$23</definedName>
    <definedName name="_xlnm._FilterDatabase" localSheetId="3" hidden="1">'Seite 3'!$E$47:$F$66</definedName>
    <definedName name="_xlnm._FilterDatabase" localSheetId="4" hidden="1">'Seite 4'!#REF!</definedName>
    <definedName name="_xlnm._FilterDatabase" localSheetId="6" hidden="1">'Seite 5'!#REF!</definedName>
    <definedName name="Anlage_1.1">'Seite 6'!$Q$9</definedName>
    <definedName name="Anlage_1.2">'Seite 6'!$Q$10</definedName>
    <definedName name="Anlage_2.1">'Seite 6'!$Q$11</definedName>
    <definedName name="Anlage_2.2">'Seite 6'!$Q$12</definedName>
    <definedName name="Anlage_2.3">'Seite 6'!$Q$13</definedName>
    <definedName name="Anlage_2.4">'Seite 6'!$Q$14</definedName>
    <definedName name="Anlage_2.5">'Seite 6'!$Q$15</definedName>
    <definedName name="Anlage_2.6">'Seite 6'!$Q$16</definedName>
    <definedName name="Anlage_3.">'Seite 6'!$Q$17</definedName>
    <definedName name="Anlage_Besserstellung">'Seite 6'!$Q$28</definedName>
    <definedName name="_xlnm.Print_Area" localSheetId="0">Änderungsdoku!$A:$C</definedName>
    <definedName name="_xlnm.Print_Area" localSheetId="21">'Anlage Besserstellungsverbot'!$A$1:$S$51</definedName>
    <definedName name="_xlnm.Print_Area" localSheetId="16">'Anlage Fahrtausgaben'!$A$1:$G$28</definedName>
    <definedName name="_xlnm.Print_Area" localSheetId="13">'Anlage Honorarausgaben'!$A$1:$E$28</definedName>
    <definedName name="_xlnm.Print_Area" localSheetId="20">'Anlage Investitionsausgaben'!$A$1:$E$28</definedName>
    <definedName name="_xlnm.Print_Area" localSheetId="19">'Anlage Leasing'!$A$1:$E$28</definedName>
    <definedName name="_xlnm.Print_Area" localSheetId="14">'Anlage Lehr- und Lernmaterial'!$A$1:$E$28</definedName>
    <definedName name="_xlnm.Print_Area" localSheetId="15">'Anlage Miete'!$A$1:$E$28</definedName>
    <definedName name="_xlnm.Print_Area" localSheetId="12">'Anlage Personalausgaben'!$A$1:$H$30</definedName>
    <definedName name="_xlnm.Print_Area" localSheetId="18">'Anlage sonstige Sachausgaben'!$A$1:$E$28</definedName>
    <definedName name="_xlnm.Print_Area" localSheetId="17">'Anlage Übernachtung | Tagegeld'!$A$1:$E$28</definedName>
    <definedName name="_xlnm.Print_Area" localSheetId="23">'Hinweis § 264 StGB'!$A$1:$R$75</definedName>
    <definedName name="_xlnm.Print_Area" localSheetId="1">'Seite 1'!$A$1:$T$66</definedName>
    <definedName name="_xlnm.Print_Area" localSheetId="2">'Seite 2'!$A$1:$T$83</definedName>
    <definedName name="_xlnm.Print_Area" localSheetId="3">'Seite 3'!$A$1:$T$140</definedName>
    <definedName name="_xlnm.Print_Area" localSheetId="4">'Seite 4'!$A$1:$T$72</definedName>
    <definedName name="_xlnm.Print_Area" localSheetId="6">'Seite 5'!$A$1:$T$74</definedName>
    <definedName name="_xlnm.Print_Area" localSheetId="7">'Seite 6'!$A$1:$T$48</definedName>
    <definedName name="_xlnm.Print_Area" localSheetId="9">'Seite 7'!$A$1:$Q$74</definedName>
    <definedName name="_xlnm.Print_Area" localSheetId="8">'Seite 7 StEK'!$A$1:$Q$70</definedName>
    <definedName name="_xlnm.Print_Area" localSheetId="10">'Seite 8'!$A$1:$S$72</definedName>
    <definedName name="_xlnm.Print_Area" localSheetId="11">'Seite 9'!$A$1:$S$70</definedName>
    <definedName name="_xlnm.Print_Area" localSheetId="22">Transparenz!$A$1:$R$151</definedName>
    <definedName name="_xlnm.Print_Titles" localSheetId="0">Änderungsdoku!$7:$7</definedName>
    <definedName name="FG_A">'Seite 3'!$G$21:$G$23</definedName>
    <definedName name="FG_B">'Seite 3'!$G$24:$G$29</definedName>
    <definedName name="FG_C">'Seite 3'!$G$30:$G$34</definedName>
    <definedName name="FG_X">'Seite 3'!$G$20</definedName>
    <definedName name="Liste_1.1">'Anlage Personalausgaben'!$B$8</definedName>
    <definedName name="Liste_1.2">'Anlage Honorarausgaben'!$B$8</definedName>
    <definedName name="Liste_2.1">'Anlage Lehr- und Lernmaterial'!$B$8</definedName>
    <definedName name="Liste_2.2">'Anlage Miete'!$B$8</definedName>
    <definedName name="Liste_2.3">'Anlage Fahrtausgaben'!$B$8</definedName>
    <definedName name="Liste_2.4">'Anlage Übernachtung | Tagegeld'!$B$8</definedName>
    <definedName name="Liste_2.5">'Anlage sonstige Sachausgaben'!$B$8</definedName>
    <definedName name="Liste_2.6">'Anlage Leasing'!$B$8</definedName>
    <definedName name="Liste_3.">'Anlage Investitionsausgaben'!$B$8</definedName>
    <definedName name="Liste_Besserstellung">'Anlage Besserstellungsverbot'!$G$7</definedName>
    <definedName name="Ort">OFFSET('Seite 5'!$C$19,0,0,(10-COUNTIF('Seite 5'!$C$19:$C$28,"_")),1)</definedName>
    <definedName name="Thema_A">'Seite 3'!$G$47:$G$53</definedName>
    <definedName name="Thema_B">'Seite 3'!$G$54:$G$60</definedName>
    <definedName name="Thema_C">'Seite 3'!$G$61:$G$66</definedName>
    <definedName name="Thema_X">'Seite 3'!$G$46</definedName>
  </definedNames>
  <calcPr calcId="162913"/>
</workbook>
</file>

<file path=xl/calcChain.xml><?xml version="1.0" encoding="utf-8"?>
<calcChain xmlns="http://schemas.openxmlformats.org/spreadsheetml/2006/main">
  <c r="A65" i="9" l="1"/>
  <c r="O54" i="9" l="1"/>
  <c r="A4" i="137" s="1"/>
  <c r="A66" i="9" s="1"/>
  <c r="P35" i="147" l="1"/>
  <c r="C35" i="147"/>
  <c r="L12" i="147" l="1"/>
  <c r="N12" i="147" s="1"/>
  <c r="L13" i="147"/>
  <c r="N13" i="147" s="1"/>
  <c r="L14" i="147"/>
  <c r="N14" i="147" s="1"/>
  <c r="L15" i="147"/>
  <c r="N15" i="147" s="1"/>
  <c r="L16" i="147"/>
  <c r="N16" i="147" s="1"/>
  <c r="L17" i="147"/>
  <c r="N17" i="147" s="1"/>
  <c r="L18" i="147"/>
  <c r="N18" i="147" s="1"/>
  <c r="L19" i="147"/>
  <c r="N19" i="147" s="1"/>
  <c r="L20" i="147"/>
  <c r="N20" i="147" s="1"/>
  <c r="L21" i="147"/>
  <c r="N21" i="147" s="1"/>
  <c r="L22" i="147"/>
  <c r="N22" i="147" s="1"/>
  <c r="L23" i="147"/>
  <c r="N23" i="147" s="1"/>
  <c r="L24" i="147"/>
  <c r="N24" i="147" s="1"/>
  <c r="L25" i="147"/>
  <c r="N25" i="147" s="1"/>
  <c r="L11" i="147"/>
  <c r="N11" i="147" s="1"/>
  <c r="Q42" i="148"/>
  <c r="B42" i="148" s="1"/>
  <c r="B24" i="147" s="1"/>
  <c r="C24" i="147" s="1"/>
  <c r="Q43" i="148"/>
  <c r="B43" i="148" s="1"/>
  <c r="B25" i="147" s="1"/>
  <c r="C25" i="147" s="1"/>
  <c r="A119" i="88"/>
  <c r="Q40" i="148"/>
  <c r="B40" i="148" s="1"/>
  <c r="B22" i="147" s="1"/>
  <c r="C22" i="147" s="1"/>
  <c r="Q41" i="148"/>
  <c r="B41" i="148" s="1"/>
  <c r="B23" i="147" s="1"/>
  <c r="C23" i="147" s="1"/>
  <c r="C28" i="148"/>
  <c r="C27" i="148"/>
  <c r="C26" i="148"/>
  <c r="C25" i="148"/>
  <c r="C24" i="148"/>
  <c r="C23" i="148"/>
  <c r="C22" i="148"/>
  <c r="C21" i="148"/>
  <c r="C20" i="148"/>
  <c r="C19" i="148"/>
  <c r="T74" i="148"/>
  <c r="L44" i="148"/>
  <c r="Q39" i="148"/>
  <c r="B39" i="148" s="1"/>
  <c r="B21" i="147" s="1"/>
  <c r="C21" i="147" s="1"/>
  <c r="Q38" i="148"/>
  <c r="B38" i="148" s="1"/>
  <c r="B20" i="147" s="1"/>
  <c r="C20" i="147" s="1"/>
  <c r="Q37" i="148"/>
  <c r="B37" i="148" s="1"/>
  <c r="B19" i="147" s="1"/>
  <c r="C19" i="147" s="1"/>
  <c r="Q36" i="148"/>
  <c r="B36" i="148" s="1"/>
  <c r="B18" i="147" s="1"/>
  <c r="C18" i="147" s="1"/>
  <c r="Q35" i="148"/>
  <c r="B35" i="148" s="1"/>
  <c r="B17" i="147" s="1"/>
  <c r="C17" i="147" s="1"/>
  <c r="Q34" i="148"/>
  <c r="B34" i="148" s="1"/>
  <c r="B16" i="147" s="1"/>
  <c r="C16" i="147" s="1"/>
  <c r="Q33" i="148"/>
  <c r="B33" i="148" s="1"/>
  <c r="B15" i="147" s="1"/>
  <c r="C15" i="147" s="1"/>
  <c r="Q32" i="148"/>
  <c r="B32" i="148" s="1"/>
  <c r="B14" i="147" s="1"/>
  <c r="C14" i="147" s="1"/>
  <c r="Q31" i="148"/>
  <c r="B31" i="148" s="1"/>
  <c r="B13" i="147" s="1"/>
  <c r="C13" i="147" s="1"/>
  <c r="Q30" i="148"/>
  <c r="B30" i="148" s="1"/>
  <c r="B12" i="147" s="1"/>
  <c r="C12" i="147" s="1"/>
  <c r="Q29" i="148"/>
  <c r="B29" i="148" s="1"/>
  <c r="B11" i="147" s="1"/>
  <c r="C11" i="147" s="1"/>
  <c r="O1" i="148"/>
  <c r="L20" i="134"/>
  <c r="U17" i="134"/>
  <c r="W17" i="134" s="1"/>
  <c r="R3" i="147" s="1"/>
  <c r="N26" i="147" l="1"/>
  <c r="O25" i="147"/>
  <c r="O21" i="147"/>
  <c r="O17" i="147"/>
  <c r="O24" i="147"/>
  <c r="O20" i="147"/>
  <c r="O16" i="147"/>
  <c r="O23" i="147"/>
  <c r="O19" i="147"/>
  <c r="O15" i="147"/>
  <c r="O22" i="147"/>
  <c r="O18" i="147"/>
  <c r="O14" i="147"/>
  <c r="O13" i="147"/>
  <c r="O12" i="147"/>
  <c r="Q44" i="148"/>
  <c r="X8" i="101"/>
  <c r="X24" i="101"/>
  <c r="X19" i="101"/>
  <c r="A18" i="101"/>
  <c r="Q19" i="101" l="1"/>
  <c r="Q8" i="101"/>
  <c r="Q24" i="101"/>
  <c r="P47" i="147" l="1"/>
  <c r="P52" i="2"/>
  <c r="P54" i="2" s="1"/>
  <c r="P24" i="147" l="1"/>
  <c r="P20" i="147"/>
  <c r="P16" i="147"/>
  <c r="P23" i="147"/>
  <c r="P19" i="147"/>
  <c r="P15" i="147"/>
  <c r="P22" i="147"/>
  <c r="P18" i="147"/>
  <c r="P14" i="147"/>
  <c r="P25" i="147"/>
  <c r="P21" i="147"/>
  <c r="P17" i="147"/>
  <c r="P13" i="147"/>
  <c r="W85" i="88"/>
  <c r="R5" i="147" s="1"/>
  <c r="Q70" i="147"/>
  <c r="P49" i="147"/>
  <c r="P1" i="147"/>
  <c r="S10" i="147" l="1"/>
  <c r="O11" i="147"/>
  <c r="P11" i="147" s="1"/>
  <c r="O22" i="88"/>
  <c r="K84" i="88"/>
  <c r="J39" i="147" l="1"/>
  <c r="S12" i="147"/>
  <c r="S24" i="147"/>
  <c r="S14" i="147"/>
  <c r="S17" i="147"/>
  <c r="S16" i="147"/>
  <c r="S13" i="147"/>
  <c r="S18" i="147"/>
  <c r="S15" i="147"/>
  <c r="S21" i="147"/>
  <c r="S20" i="147"/>
  <c r="S23" i="147"/>
  <c r="S19" i="147"/>
  <c r="S22" i="147"/>
  <c r="S25" i="147"/>
  <c r="S11" i="147"/>
  <c r="R9" i="2"/>
  <c r="R10" i="2"/>
  <c r="R11" i="2"/>
  <c r="S26" i="147" l="1"/>
  <c r="P39" i="147" s="1"/>
  <c r="P41" i="147" s="1"/>
  <c r="Q33" i="107"/>
  <c r="Q35" i="107" s="1"/>
  <c r="K25" i="107"/>
  <c r="H1" i="126" l="1"/>
  <c r="R19" i="2" l="1"/>
  <c r="R18" i="2"/>
  <c r="R17" i="2"/>
  <c r="R16" i="2"/>
  <c r="R15" i="2"/>
  <c r="L44" i="2" l="1"/>
  <c r="U6" i="88" l="1"/>
  <c r="G17" i="9" l="1"/>
  <c r="A30" i="126" l="1"/>
  <c r="B2" i="126"/>
  <c r="A9" i="101" s="1"/>
  <c r="Q23" i="107" l="1"/>
  <c r="B46" i="2"/>
  <c r="B39" i="2"/>
  <c r="B28" i="2"/>
  <c r="B21" i="2"/>
  <c r="B12" i="2"/>
  <c r="E1" i="146" l="1"/>
  <c r="G9" i="142"/>
  <c r="G10" i="142"/>
  <c r="G11" i="142"/>
  <c r="G12" i="142"/>
  <c r="G13" i="142"/>
  <c r="G14" i="142"/>
  <c r="G15" i="142"/>
  <c r="G16" i="142"/>
  <c r="G17" i="142"/>
  <c r="G18" i="142"/>
  <c r="G19" i="142"/>
  <c r="G20" i="142"/>
  <c r="G21" i="142"/>
  <c r="G22" i="142"/>
  <c r="G23" i="142"/>
  <c r="G24" i="142"/>
  <c r="G25" i="142"/>
  <c r="G26" i="142"/>
  <c r="G27" i="142"/>
  <c r="G8" i="142"/>
  <c r="B2" i="142"/>
  <c r="A13" i="101" s="1"/>
  <c r="E1" i="145" l="1"/>
  <c r="B2" i="144"/>
  <c r="A15" i="101" s="1"/>
  <c r="E1" i="144"/>
  <c r="B2" i="143"/>
  <c r="A14" i="101" s="1"/>
  <c r="E1" i="143"/>
  <c r="G1" i="142"/>
  <c r="B2" i="141"/>
  <c r="A12" i="101" s="1"/>
  <c r="E1" i="141"/>
  <c r="B2" i="140"/>
  <c r="A11" i="101" s="1"/>
  <c r="B2" i="106"/>
  <c r="A10" i="101" s="1"/>
  <c r="E1" i="140"/>
  <c r="U7" i="88"/>
  <c r="R3" i="2" l="1"/>
  <c r="R20" i="2" s="1"/>
  <c r="S83" i="73"/>
  <c r="O20" i="9"/>
  <c r="T73" i="148" s="1"/>
  <c r="O1" i="73"/>
  <c r="O1" i="88"/>
  <c r="U8" i="88"/>
  <c r="O20" i="88"/>
  <c r="K20" i="88" s="1"/>
  <c r="Q20" i="88"/>
  <c r="O21" i="88"/>
  <c r="K21" i="88" s="1"/>
  <c r="Q21" i="88"/>
  <c r="K22" i="88"/>
  <c r="Q22" i="88"/>
  <c r="O23" i="88"/>
  <c r="K23" i="88" s="1"/>
  <c r="Q23" i="88"/>
  <c r="O24" i="88"/>
  <c r="K24" i="88" s="1"/>
  <c r="Q24" i="88"/>
  <c r="O25" i="88"/>
  <c r="K25" i="88" s="1"/>
  <c r="Q25" i="88"/>
  <c r="O26" i="88"/>
  <c r="K26" i="88" s="1"/>
  <c r="Q26" i="88"/>
  <c r="O27" i="88"/>
  <c r="K27" i="88" s="1"/>
  <c r="Q27" i="88"/>
  <c r="O28" i="88"/>
  <c r="K28" i="88" s="1"/>
  <c r="Q28" i="88"/>
  <c r="O29" i="88"/>
  <c r="K29" i="88" s="1"/>
  <c r="Q29" i="88"/>
  <c r="O30" i="88"/>
  <c r="K30" i="88" s="1"/>
  <c r="Q30" i="88"/>
  <c r="O31" i="88"/>
  <c r="K31" i="88" s="1"/>
  <c r="Q31" i="88"/>
  <c r="O32" i="88"/>
  <c r="K32" i="88" s="1"/>
  <c r="Q32" i="88"/>
  <c r="O33" i="88"/>
  <c r="K33" i="88" s="1"/>
  <c r="Q33" i="88"/>
  <c r="O34" i="88"/>
  <c r="K34" i="88" s="1"/>
  <c r="Q34" i="88"/>
  <c r="O46" i="88"/>
  <c r="K46" i="88" s="1"/>
  <c r="Q46" i="88"/>
  <c r="O47" i="88"/>
  <c r="K47" i="88" s="1"/>
  <c r="Q47" i="88"/>
  <c r="O48" i="88"/>
  <c r="K48" i="88" s="1"/>
  <c r="Q48" i="88"/>
  <c r="O49" i="88"/>
  <c r="K49" i="88" s="1"/>
  <c r="Q49" i="88"/>
  <c r="O50" i="88"/>
  <c r="K50" i="88" s="1"/>
  <c r="Q50" i="88"/>
  <c r="O51" i="88"/>
  <c r="K51" i="88" s="1"/>
  <c r="Q51" i="88"/>
  <c r="O52" i="88"/>
  <c r="K52" i="88" s="1"/>
  <c r="Q52" i="88"/>
  <c r="O53" i="88"/>
  <c r="K53" i="88" s="1"/>
  <c r="Q53" i="88"/>
  <c r="O54" i="88"/>
  <c r="K54" i="88" s="1"/>
  <c r="Q54" i="88"/>
  <c r="O55" i="88"/>
  <c r="K55" i="88" s="1"/>
  <c r="Q55" i="88"/>
  <c r="O56" i="88"/>
  <c r="K56" i="88" s="1"/>
  <c r="Q56" i="88"/>
  <c r="O57" i="88"/>
  <c r="K57" i="88" s="1"/>
  <c r="Q57" i="88"/>
  <c r="O58" i="88"/>
  <c r="K58" i="88" s="1"/>
  <c r="Q58" i="88"/>
  <c r="O59" i="88"/>
  <c r="K59" i="88" s="1"/>
  <c r="Q59" i="88"/>
  <c r="O60" i="88"/>
  <c r="K60" i="88" s="1"/>
  <c r="Q60" i="88"/>
  <c r="O61" i="88"/>
  <c r="K61" i="88" s="1"/>
  <c r="Q61" i="88"/>
  <c r="O62" i="88"/>
  <c r="K62" i="88" s="1"/>
  <c r="Q62" i="88"/>
  <c r="O63" i="88"/>
  <c r="K63" i="88" s="1"/>
  <c r="Q63" i="88"/>
  <c r="O64" i="88"/>
  <c r="K64" i="88" s="1"/>
  <c r="Q64" i="88"/>
  <c r="O65" i="88"/>
  <c r="K65" i="88" s="1"/>
  <c r="Q65" i="88"/>
  <c r="O66" i="88"/>
  <c r="K66" i="88" s="1"/>
  <c r="Q66" i="88"/>
  <c r="T140" i="88"/>
  <c r="O1" i="134"/>
  <c r="T72" i="134"/>
  <c r="B4" i="132"/>
  <c r="B5" i="132"/>
  <c r="B6" i="132"/>
  <c r="B9" i="132"/>
  <c r="B10" i="132"/>
  <c r="B11" i="132"/>
  <c r="B12" i="132"/>
  <c r="B13" i="132"/>
  <c r="B14" i="132"/>
  <c r="B15" i="132"/>
  <c r="B16" i="132"/>
  <c r="B17" i="132"/>
  <c r="B18" i="132"/>
  <c r="B19" i="132"/>
  <c r="B22" i="132"/>
  <c r="B23" i="132"/>
  <c r="B24" i="132"/>
  <c r="B25" i="132"/>
  <c r="B26" i="132"/>
  <c r="B27" i="132"/>
  <c r="B28" i="132"/>
  <c r="B29" i="132"/>
  <c r="B30" i="132"/>
  <c r="B31" i="132"/>
  <c r="B32" i="132"/>
  <c r="B33" i="132"/>
  <c r="B34" i="132"/>
  <c r="B35" i="132"/>
  <c r="B36" i="132"/>
  <c r="B37" i="132"/>
  <c r="B38" i="132"/>
  <c r="O1" i="101"/>
  <c r="T48" i="101"/>
  <c r="P1" i="2"/>
  <c r="P39" i="2"/>
  <c r="Q74" i="2"/>
  <c r="O1" i="89"/>
  <c r="S72" i="89"/>
  <c r="O1" i="90"/>
  <c r="S70" i="90"/>
  <c r="E1" i="106"/>
  <c r="P1" i="107"/>
  <c r="A73" i="148" l="1"/>
  <c r="A69" i="147"/>
  <c r="H2" i="126"/>
  <c r="H3" i="126"/>
  <c r="A74" i="148"/>
  <c r="A70" i="147"/>
  <c r="U42" i="88"/>
  <c r="A17" i="88"/>
  <c r="U15" i="88"/>
  <c r="Q69" i="147"/>
  <c r="J62" i="147"/>
  <c r="O20" i="2"/>
  <c r="A44" i="88"/>
  <c r="T139" i="88"/>
  <c r="E3" i="106"/>
  <c r="E3" i="146"/>
  <c r="E3" i="143"/>
  <c r="G3" i="142"/>
  <c r="E3" i="140"/>
  <c r="E3" i="141"/>
  <c r="E3" i="145"/>
  <c r="E3" i="144"/>
  <c r="E2" i="146"/>
  <c r="E2" i="144"/>
  <c r="E2" i="143"/>
  <c r="G2" i="142"/>
  <c r="E2" i="140"/>
  <c r="E2" i="141"/>
  <c r="E2" i="145"/>
  <c r="A71" i="134"/>
  <c r="A139" i="88"/>
  <c r="A73" i="2"/>
  <c r="A71" i="89"/>
  <c r="S69" i="90"/>
  <c r="E2" i="106"/>
  <c r="A82" i="73"/>
  <c r="T47" i="101"/>
  <c r="H24" i="90"/>
  <c r="A74" i="2"/>
  <c r="S3" i="107"/>
  <c r="A69" i="90"/>
  <c r="A47" i="101"/>
  <c r="S82" i="73"/>
  <c r="S2" i="107"/>
  <c r="H66" i="2"/>
  <c r="S71" i="89"/>
  <c r="Q73" i="2"/>
  <c r="T71" i="134"/>
  <c r="A72" i="134"/>
  <c r="A48" i="101"/>
  <c r="A140" i="88"/>
  <c r="A70" i="90"/>
  <c r="A83" i="73"/>
  <c r="A72" i="89"/>
  <c r="U37" i="88" l="1"/>
  <c r="W37" i="88" s="1"/>
  <c r="U89" i="88"/>
  <c r="W89" i="88" s="1"/>
  <c r="U17" i="101" s="1"/>
  <c r="P20" i="2"/>
  <c r="S3" i="2"/>
  <c r="X23" i="88" l="1"/>
  <c r="X16" i="88" s="1"/>
  <c r="R23" i="2"/>
  <c r="O23" i="2"/>
  <c r="B2" i="145"/>
  <c r="A16" i="101" s="1"/>
  <c r="R1" i="2" l="1"/>
  <c r="U1" i="101"/>
  <c r="W16" i="101" s="1"/>
  <c r="R1" i="147"/>
  <c r="B24" i="2"/>
  <c r="W27" i="101" l="1"/>
  <c r="X27" i="101" s="1"/>
  <c r="Q27" i="101" s="1"/>
  <c r="W20" i="101"/>
  <c r="W7" i="101"/>
  <c r="X7" i="101" s="1"/>
  <c r="Q7" i="101" s="1"/>
  <c r="W25" i="101"/>
  <c r="X25" i="101" s="1"/>
  <c r="Q25" i="101" s="1"/>
  <c r="W13" i="101"/>
  <c r="W15" i="101"/>
  <c r="W23" i="101"/>
  <c r="X23" i="101" s="1"/>
  <c r="Q23" i="101" s="1"/>
  <c r="W30" i="101"/>
  <c r="X30" i="101" s="1"/>
  <c r="Q30" i="101" s="1"/>
  <c r="W9" i="101"/>
  <c r="W21" i="101"/>
  <c r="W36" i="101"/>
  <c r="X36" i="101" s="1"/>
  <c r="Q36" i="101" s="1"/>
  <c r="W11" i="101"/>
  <c r="W14" i="101"/>
  <c r="W26" i="101"/>
  <c r="X26" i="101" s="1"/>
  <c r="Q26" i="101" s="1"/>
  <c r="W37" i="101"/>
  <c r="X37" i="101" s="1"/>
  <c r="Q37" i="101" s="1"/>
  <c r="W12" i="101"/>
  <c r="W32" i="101"/>
  <c r="X32" i="101" s="1"/>
  <c r="Q32" i="101" s="1"/>
  <c r="W31" i="101"/>
  <c r="X31" i="101" s="1"/>
  <c r="Q31" i="101" s="1"/>
  <c r="W10" i="101"/>
  <c r="W22" i="101"/>
  <c r="X22" i="101" s="1"/>
  <c r="Q22" i="101" s="1"/>
  <c r="W29" i="101"/>
  <c r="X29" i="101" s="1"/>
  <c r="Q29" i="101" s="1"/>
  <c r="W28" i="101"/>
  <c r="X28" i="101" s="1"/>
  <c r="Q28" i="101" s="1"/>
  <c r="A1" i="107" s="1"/>
  <c r="W35" i="101"/>
  <c r="X35" i="101" s="1"/>
  <c r="Q35" i="101" s="1"/>
  <c r="W18" i="101"/>
  <c r="W34" i="101"/>
  <c r="X34" i="101" s="1"/>
  <c r="Q34" i="101" s="1"/>
  <c r="W17" i="101"/>
  <c r="W33" i="101"/>
  <c r="X33" i="101" s="1"/>
  <c r="Q33" i="101" s="1"/>
  <c r="B1" i="146"/>
  <c r="B1" i="142"/>
  <c r="B1" i="126"/>
  <c r="H28" i="126" s="1"/>
  <c r="H30" i="126" s="1"/>
  <c r="P10" i="2" s="1"/>
  <c r="B1" i="145"/>
  <c r="B1" i="141"/>
  <c r="B1" i="144"/>
  <c r="B1" i="140"/>
  <c r="B1" i="143"/>
  <c r="B1" i="106"/>
  <c r="B2" i="146"/>
  <c r="A17" i="101" s="1"/>
  <c r="X17" i="101" l="1"/>
  <c r="Q17" i="101" s="1"/>
  <c r="A1" i="146" s="1"/>
  <c r="E28" i="146" s="1"/>
  <c r="P23" i="2" s="1"/>
  <c r="X10" i="101"/>
  <c r="Q10" i="101" s="1"/>
  <c r="A1" i="106" s="1"/>
  <c r="E28" i="106" s="1"/>
  <c r="P11" i="2" s="1"/>
  <c r="X14" i="101"/>
  <c r="Q14" i="101" s="1"/>
  <c r="A1" i="143" s="1"/>
  <c r="E28" i="143" s="1"/>
  <c r="P18" i="2" s="1"/>
  <c r="X13" i="101"/>
  <c r="Q13" i="101" s="1"/>
  <c r="A1" i="142" s="1"/>
  <c r="G28" i="142" s="1"/>
  <c r="P17" i="2" s="1"/>
  <c r="X16" i="101"/>
  <c r="Q16" i="101" s="1"/>
  <c r="A1" i="145" s="1"/>
  <c r="E28" i="145" s="1"/>
  <c r="X18" i="101"/>
  <c r="Q18" i="101" s="1"/>
  <c r="X12" i="101"/>
  <c r="Q12" i="101" s="1"/>
  <c r="A1" i="141" s="1"/>
  <c r="E28" i="141" s="1"/>
  <c r="P16" i="2" s="1"/>
  <c r="X11" i="101"/>
  <c r="Q11" i="101" s="1"/>
  <c r="A1" i="140" s="1"/>
  <c r="E28" i="140" s="1"/>
  <c r="P15" i="2" s="1"/>
  <c r="X21" i="101"/>
  <c r="Q21" i="101" s="1"/>
  <c r="X15" i="101"/>
  <c r="Q15" i="101" s="1"/>
  <c r="A1" i="144" s="1"/>
  <c r="E28" i="144" s="1"/>
  <c r="P19" i="2" s="1"/>
  <c r="X20" i="101"/>
  <c r="Q20" i="101" s="1"/>
  <c r="X9" i="101"/>
  <c r="Q9" i="101" s="1"/>
  <c r="A1" i="126" s="1"/>
  <c r="G28" i="126" s="1"/>
  <c r="P9" i="2" s="1"/>
  <c r="P8" i="2" s="1"/>
  <c r="P12" i="147"/>
  <c r="P26" i="147" s="1"/>
  <c r="P44" i="147" s="1"/>
  <c r="P24" i="2" l="1"/>
  <c r="M45" i="2"/>
  <c r="O24" i="2"/>
  <c r="P12" i="2"/>
  <c r="P21" i="2"/>
  <c r="P45" i="2" l="1"/>
  <c r="T27" i="2"/>
  <c r="P27" i="2" s="1"/>
  <c r="P44" i="2" s="1"/>
  <c r="P46" i="2" l="1"/>
  <c r="P28" i="2"/>
  <c r="P30" i="2" s="1"/>
  <c r="O52" i="9" s="1"/>
  <c r="P48" i="2" l="1"/>
  <c r="P64" i="2" s="1"/>
  <c r="O64" i="2" s="1"/>
</calcChain>
</file>

<file path=xl/comments1.xml><?xml version="1.0" encoding="utf-8"?>
<comments xmlns="http://schemas.openxmlformats.org/spreadsheetml/2006/main">
  <authors>
    <author>We</author>
    <author>GfAW mbH</author>
  </authors>
  <commentList>
    <comment ref="O20" authorId="0" shapeId="0">
      <text>
        <r>
          <rPr>
            <sz val="9"/>
            <color indexed="81"/>
            <rFont val="Arial"/>
            <family val="2"/>
          </rPr>
          <t>Das voreingestellte (aktuelle) 
Datum kann überschrieben werden.</t>
        </r>
      </text>
    </comment>
    <comment ref="O21" authorId="1" shapeId="0">
      <text>
        <r>
          <rPr>
            <sz val="9"/>
            <color indexed="81"/>
            <rFont val="Arial"/>
            <family val="2"/>
          </rPr>
          <t>Eintrag nur bei Änderungsanträgen
und bei Überarbeitung des Antrages!</t>
        </r>
      </text>
    </comment>
  </commentList>
</comments>
</file>

<file path=xl/sharedStrings.xml><?xml version="1.0" encoding="utf-8"?>
<sst xmlns="http://schemas.openxmlformats.org/spreadsheetml/2006/main" count="835" uniqueCount="524">
  <si>
    <t>Änderungsantrag</t>
  </si>
  <si>
    <t>Siehe Fußnote 1 Seite 1 dieses Antrages.</t>
  </si>
  <si>
    <t>Bitte auswählen!</t>
  </si>
  <si>
    <t>a)</t>
  </si>
  <si>
    <t>b)</t>
  </si>
  <si>
    <t xml:space="preserve"> </t>
  </si>
  <si>
    <t>1.1</t>
  </si>
  <si>
    <t>1.2</t>
  </si>
  <si>
    <t>2.1</t>
  </si>
  <si>
    <t>2.2</t>
  </si>
  <si>
    <t>3.1</t>
  </si>
  <si>
    <t>3.2</t>
  </si>
  <si>
    <t>Name, Vorname:</t>
  </si>
  <si>
    <t>Der Antragsteller erklärt, dass</t>
  </si>
  <si>
    <t>I. Antragsteller</t>
  </si>
  <si>
    <t>§ 264 StGB (Auszug)</t>
  </si>
  <si>
    <t>(1)</t>
  </si>
  <si>
    <t>Ort, Datum</t>
  </si>
  <si>
    <t>(2)</t>
  </si>
  <si>
    <t>(3)</t>
  </si>
  <si>
    <t>(4)</t>
  </si>
  <si>
    <t>(5)</t>
  </si>
  <si>
    <t>(6)</t>
  </si>
  <si>
    <t>(7)</t>
  </si>
  <si>
    <t>(8)</t>
  </si>
  <si>
    <t>1.</t>
  </si>
  <si>
    <t>1.3</t>
  </si>
  <si>
    <t>2.</t>
  </si>
  <si>
    <t>3.</t>
  </si>
  <si>
    <t>4.</t>
  </si>
  <si>
    <t>1.6</t>
  </si>
  <si>
    <t>1.4</t>
  </si>
  <si>
    <t>1.5</t>
  </si>
  <si>
    <t>Antrag</t>
  </si>
  <si>
    <t xml:space="preserve">Aktenzeichen: </t>
  </si>
  <si>
    <t>Tel.-Nr.:</t>
  </si>
  <si>
    <t>Fax-Nr.:</t>
  </si>
  <si>
    <t>- verbleibt beim Antragsteller -</t>
  </si>
  <si>
    <t>Erstantrag</t>
  </si>
  <si>
    <t>Datum:</t>
  </si>
  <si>
    <t>PLZ</t>
  </si>
  <si>
    <t>Ort</t>
  </si>
  <si>
    <t>er sämtliche Förderungen, einschließlich institutioneller Förderungen, die er in Bezug auf das beantragte</t>
  </si>
  <si>
    <t>ihm bekannt ist, dass die Angaben zur Antragsberechtigung und zum Verwendungszweck subventionserheblich</t>
  </si>
  <si>
    <t>und dem Thüringer Subventionsgesetz (Thür SubV) vom 16.12.1996 (GVBl. S. 319) sind und er sich wegen</t>
  </si>
  <si>
    <t>unrichtigen, unvollständigen oder unterlassenen Angaben wegen Subventionsbetruges strafbar machen kann.</t>
  </si>
  <si>
    <t>Subventionserheblich sind insbesondere alle Tatsachen auf die die Fußnoten dieses Antragsformulars</t>
  </si>
  <si>
    <t>hinweisen.</t>
  </si>
  <si>
    <t>ihm ferner bekannt ist, dass er verpflichtet ist, der Bewilligungsbehörde mitzuteilen, sobald sich Umstände</t>
  </si>
  <si>
    <t>er an der Datenerhebung zur Erfolgskontrolle mitwirken und die angeforderten Angaben in der im</t>
  </si>
  <si>
    <t>Bewilligungsbescheid festgelegten Form und Frist zur Verfügung stellen wird.</t>
  </si>
  <si>
    <t>Hinweis zum Subventionsbetrug</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</si>
  <si>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</si>
  <si>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</si>
  <si>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</si>
  <si>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</si>
  <si>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</si>
  <si>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</si>
  <si>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</si>
  <si>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</si>
  <si>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</si>
  <si>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</si>
  <si>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</si>
  <si>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</si>
  <si>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</si>
  <si>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</si>
  <si>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</si>
  <si>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 263 Abs. 5 gilt entsprechend.</t>
  </si>
  <si>
    <t>Wer in den Fällen des Absatzes 1 Nr. 1 bis 3 leichtfertig handelt, wird mit Freiheitsstrafe bis zu drei Jahren oder mit Geldstrafe</t>
  </si>
  <si>
    <t>bestraft.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</si>
  <si>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</si>
  <si>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</si>
  <si>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</si>
  <si>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</si>
  <si>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</si>
  <si>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</si>
  <si>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</si>
  <si>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</si>
  <si>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ohne marktmäßige Gegenleistung gewährt wird und</t>
  </si>
  <si>
    <t>der Förderung der Wirtschaft dienen soll,</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</si>
  <si>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</si>
  <si>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</si>
  <si>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</si>
  <si>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</si>
  <si>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</si>
  <si>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</si>
  <si>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</si>
  <si>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</si>
  <si>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</si>
  <si>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</si>
  <si>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</si>
  <si>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</si>
  <si>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</si>
  <si>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</si>
  <si>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</si>
  <si>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</si>
  <si>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</si>
  <si>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</si>
  <si>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</si>
  <si>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</si>
  <si>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</si>
  <si>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</si>
  <si>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</si>
  <si>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</si>
  <si>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</si>
  <si>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</si>
  <si>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</si>
  <si>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</si>
  <si>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</si>
  <si>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¹</t>
  </si>
  <si>
    <t>Anschrift:¹</t>
  </si>
  <si>
    <t>E-Mail-Adresse:</t>
  </si>
  <si>
    <t>Straße, Hausnummer</t>
  </si>
  <si>
    <t>1.7</t>
  </si>
  <si>
    <t>IV. Angaben zum Antragsteller¹</t>
  </si>
  <si>
    <t>rechtsverbindliche Unterschrift des Antragstellers</t>
  </si>
  <si>
    <t>2.3</t>
  </si>
  <si>
    <t>2.4</t>
  </si>
  <si>
    <t>2.5</t>
  </si>
  <si>
    <t>2.6</t>
  </si>
  <si>
    <t>2.7</t>
  </si>
  <si>
    <t>nicht berechtigt ist</t>
  </si>
  <si>
    <t>berechtigt ist</t>
  </si>
  <si>
    <t>Ausgaben (in €)</t>
  </si>
  <si>
    <t>Finanzierung (in €)</t>
  </si>
  <si>
    <t>Eingangsstempel</t>
  </si>
  <si>
    <t>Überarbeitung</t>
  </si>
  <si>
    <t>Funktion:</t>
  </si>
  <si>
    <t>Vereinsregister</t>
  </si>
  <si>
    <t>Genossenschaftsregister</t>
  </si>
  <si>
    <t>Amtsgericht:</t>
  </si>
  <si>
    <t>Name, Vorname</t>
  </si>
  <si>
    <t>ist als Anlage diesem Antrag beigefügt.</t>
  </si>
  <si>
    <t>Gesamt</t>
  </si>
  <si>
    <t>Sachausgaben</t>
  </si>
  <si>
    <t>Verwaltungsausgaben</t>
  </si>
  <si>
    <t>Private Mittel</t>
  </si>
  <si>
    <t>Gesamtsumme der Finanzierung</t>
  </si>
  <si>
    <t>rechtsverbindliche Unterschrift/-en des Antragstellers</t>
  </si>
  <si>
    <t>in €</t>
  </si>
  <si>
    <t>lfd.
Nr.</t>
  </si>
  <si>
    <t>Tätigkeit</t>
  </si>
  <si>
    <t>Angaben zu den beantragten Mitarbeiter/innen</t>
  </si>
  <si>
    <t>Qualifikation:</t>
  </si>
  <si>
    <t>Geburtsdatum:</t>
  </si>
  <si>
    <t>Einstellungsdatum im Unternehmen:</t>
  </si>
  <si>
    <t>von</t>
  </si>
  <si>
    <t>bis</t>
  </si>
  <si>
    <t>gemeinschaftlichen) Mitteln gefördert werden bzw. wurden.</t>
  </si>
  <si>
    <t>Summe</t>
  </si>
  <si>
    <t>Gesamtsumme der zuwendungsfähigen Ausgaben</t>
  </si>
  <si>
    <t>Arbeitsentgelte (AN-Brutto)</t>
  </si>
  <si>
    <t>VIII. Subventionserhebliche Erklärungen des Antragstellers</t>
  </si>
  <si>
    <t>1. Allgemeine Erklärungen des Antragstellers</t>
  </si>
  <si>
    <t>im Sinne § 264 Strafgesetzbuch in Verbindung mit §§ 3-5 Subventionsgesetz vom 29.07.1976 (BGBl. S. 2037)</t>
  </si>
  <si>
    <t>ihm die Auszüge zu § 264 StGB und die Auszüge zu §§ 3-5 Subventionsgesetz ausgehändigt wurden (Anlage</t>
  </si>
  <si>
    <t>dieser Antragsvorlage) und er diese zur Kenntnis genommen hat.</t>
  </si>
  <si>
    <t>ändern, die subventionserhebliche Tatsachen betreffen.</t>
  </si>
  <si>
    <t xml:space="preserve">Die nachfolgenden Erklärungen sind unter anderem erforderlich, um prüfen zu können, ob eine ordnungsgemäße </t>
  </si>
  <si>
    <t>Durchführung und Abrechnung des beantragten Förderverfahrens gesichert erscheint. Die Angaben werden nicht an</t>
  </si>
  <si>
    <t>Dritte übermittelt.</t>
  </si>
  <si>
    <t>die Gesamtfinanzierung im beschriebenen Vorhaben bei Gewährung der beantragten Zuwendung gesichert ist.</t>
  </si>
  <si>
    <t>er seinen Zahlungsverpflichtungen insbesondere der Verpflichtung zur Zahlung von Steuern fristgerecht</t>
  </si>
  <si>
    <t>kein Insolvenzeröffnungsverfahren anhängig ist.</t>
  </si>
  <si>
    <t>nachgekommen ist.</t>
  </si>
  <si>
    <t>kein Insolvenzverfahren eröffnet wurde.</t>
  </si>
  <si>
    <t>1.8</t>
  </si>
  <si>
    <t>keine Eintragung im Schuldnerverzeichnis nach Maßgabe des § 882b ZPO besteht.</t>
  </si>
  <si>
    <t>1.9</t>
  </si>
  <si>
    <t>ihm bekannt ist, dass er bis zum Zeitpunkt der Bewilligung verpflichtet ist, das unmittelbare Bevorstehen eines</t>
  </si>
  <si>
    <t>Insolvenzverfahrens unverzüglich mitzuteilen.</t>
  </si>
  <si>
    <t>1.10</t>
  </si>
  <si>
    <t>2. Erklärungen zum Antrag</t>
  </si>
  <si>
    <t>begonnen wird.</t>
  </si>
  <si>
    <t>ihm bekannt ist, dass ein Vorhabenbeginn vor Erteilung des Zuwendungsbescheides die Förderung</t>
  </si>
  <si>
    <t>ausschließt, bzw. dass bei Vorliegen einer Zustimmung zum vorzeitigen Maßnahmenbeginn kein Anspruch auf</t>
  </si>
  <si>
    <t>eine Förderung besteht.</t>
  </si>
  <si>
    <t>Leistungsvertrages als Vorhabenbeginn zu werten ist.</t>
  </si>
  <si>
    <t>und er die sich ggf. ergebenden Vorteile im Ausgaben- und Finanzierungsplan ausgewiesen hat.</t>
  </si>
  <si>
    <t>die in diesem Antrag (einschließlich beigefügter Antragsunterlagen) gemachten Angaben vollständig und richtig</t>
  </si>
  <si>
    <t>sind.</t>
  </si>
  <si>
    <t>3. Richtlinienspezifische Erklärungen des Antragstellers</t>
  </si>
  <si>
    <t>VIII. Subventionserhebliche Erklärungen des Antragstellers (Fortsetzung)</t>
  </si>
  <si>
    <t>Bitte den Namen zusätzlich in Druckbuchstaben angeben!</t>
  </si>
  <si>
    <t>Unternehmen/
Einrichtung:¹</t>
  </si>
  <si>
    <t>Lehrplan (inhaltlich/zeitliche Planung)</t>
  </si>
  <si>
    <t>1.1.1</t>
  </si>
  <si>
    <t>1.1.2</t>
  </si>
  <si>
    <t>Lehr- und Lernmaterial</t>
  </si>
  <si>
    <t>Thema des Bildungsvorhabens:</t>
  </si>
  <si>
    <t>[c] Wiederherstellung, Erhaltung und Verbesserung der mit der Land- und Forstwirtschaft verbundenen Ökosysteme und Ökosystemleistungen, grüne Infrastruktur, Erhaltung und Verbesserung von Natura 2000-Gebieten, Umwelt- und Klimaschutz sowie Tierwohl</t>
  </si>
  <si>
    <t>[a] Verbesserung der Wettbewerbsfähigkeit in der Land- und Forstwirtschaft und der Rentabilität land- und forstwirtschaftlicher Betriebe</t>
  </si>
  <si>
    <t>[b] Organisation der Nahrungsmittelkette bezogen auf Primärerzeugnisse und deren Verarbeitung und Vermarktung sowie Risikomanagement in der Landwirtschaft</t>
  </si>
  <si>
    <t>[d] Ressourcenschutz und -effizienz</t>
  </si>
  <si>
    <t>[e] soziale Landwirtschaft und wirtschaftliche Entwicklung in den ländlichen Gebieten (einschließlich Hauswirtschaft und ländlicher Tourismus)</t>
  </si>
  <si>
    <t>[f] Informationen über Berufe der Land- und Forstwirtschaft</t>
  </si>
  <si>
    <t>[e] soziale Landwirtschaft</t>
  </si>
  <si>
    <t>Vorhaben zur Befähigung des Führens und sicheren Bedienens von Maschinen/Fahrzeugen (u. a. Befähigungsnachweise für Flurförderzeuge und Erdbaumaschinen sowie Motorsägen, Sicherheitstrainings, Schweißen)</t>
  </si>
  <si>
    <t>Honorarausgaben für Fremdpersonal</t>
  </si>
  <si>
    <t>Personalausgaben für eigenes Personal</t>
  </si>
  <si>
    <t>sonstige Sachausgaben</t>
  </si>
  <si>
    <t>Ausgaben für Übernachtungen und Tagegelder des Personals</t>
  </si>
  <si>
    <t>ELER: Richtlinie zur Förderung von Wissenstransfer und Informationsmaßnahmen</t>
  </si>
  <si>
    <t>Gegenstand der Förderung:</t>
  </si>
  <si>
    <t>Teil_A</t>
  </si>
  <si>
    <t>Teil_B</t>
  </si>
  <si>
    <t>Teil_C</t>
  </si>
  <si>
    <t>Eigenmittel des Antragstellers</t>
  </si>
  <si>
    <t>Mittel von Stiftungen und Spenden, Sonstiges</t>
  </si>
  <si>
    <t>Pauschale für Sozialabgaben inkl. gesetzliche Unfallversicherung der BG</t>
  </si>
  <si>
    <t>er sich der Informationspflichten gegenüber der Öffentlichkeit gemäß Art. 13 Abs. 2 in Verbindung mit Anhang III</t>
  </si>
  <si>
    <t>der VO (EU) Nr. 808/2014, der Verwendung des Unionslogos, dem Hinweis auf den ELER, den Umfang der</t>
  </si>
  <si>
    <t>Unterstützung auf der Webseite und der Information der Teilnehmer über die Finanzierung bewusst ist.</t>
  </si>
  <si>
    <t>Miete (Raum-, Stand-, Geräte- und Maschinenmiete)</t>
  </si>
  <si>
    <t>Ende des Vorhabens:¹</t>
  </si>
  <si>
    <t>Richtlinie zur Förderung von Wissenstransfer 
und Informationsmaßnahmen</t>
  </si>
  <si>
    <t>Die Personen-Ident-Nr. lautet:</t>
  </si>
  <si>
    <t>ohne externe Zertifizierung</t>
  </si>
  <si>
    <t>mit externer Zertifizierung</t>
  </si>
  <si>
    <t>mit externer Zertifizierung und regelmäßiger Überprüfung</t>
  </si>
  <si>
    <t>Teilnahme an einem Qualitätssicherungs-
modell:</t>
  </si>
  <si>
    <t>Ausbildungskurs, Lehrgang und Workshop, der nicht Teil der normalen Ausbildung im Sekundärbereich oder in höheren Bereichen ist</t>
  </si>
  <si>
    <t>Praktische Vorführung/Demonstrationstätigkeit zur Vorstellung von Technologien oder maßgeblich verbesserten Maschinen und Geräten</t>
  </si>
  <si>
    <t>Praktische Vorführung/Demonstrationstätigkeit zur Vorstellung neuer Methoden des Pflanzenschutzes</t>
  </si>
  <si>
    <t>Praktische Vorführung/Demonstrationstätigkeit zur Vorstellung von Produktionstechnik</t>
  </si>
  <si>
    <t>Praktische Vorführung/Demonstrationstätigkeit zur Vorstellung von Methoden und Verfahren des ökologischen Landbaus</t>
  </si>
  <si>
    <t>Kurzzeitiger Betriebsaustausch und -besuch des land- und forstwirtschaftlichen Managements zur Vermittlung bewährter (best practice) oder neuer land- und forstwirtschaftliche Methoden/Verfahren/Technologien (auch in den Bereichen Waldbau und Holzernte)</t>
  </si>
  <si>
    <t>Kurzzeitiger Betriebsaustausch und -besuch des land- und forstwirtschaftlichen Managements zu Möglichkeiten zur landwirtschaftliche Diversifizierung</t>
  </si>
  <si>
    <t>Kurzzeitiger Betriebsaustausch und -besuch des land- und forstwirtschaftlichen Managements zur Verbesserung des Beitrags (Wertschöpfung) landwirtschaftlicher Unternehmen in der Versorgungskette</t>
  </si>
  <si>
    <t>Kurzzeitiger Betriebsaustausch und -besuch des land- und forstwirtschaftlichen Managements zur Entwicklung neuer Geschäftsmöglichkeiten außerhalb der landwirtschaftlichen Diversifizierung</t>
  </si>
  <si>
    <t>Inhalt des Bildungsvorhabens:</t>
  </si>
  <si>
    <t>Verbesserung Nachhaltigkeit oder Ressourceneffizienz von Unternehmen (einschließlich Umwelt-, Klima- und Naturschutz)</t>
  </si>
  <si>
    <t>Verbesserung Tierwohl</t>
  </si>
  <si>
    <t>Verbreitung von Informationen über die Berufe der Land- und Forstwirtschaft</t>
  </si>
  <si>
    <t>Verbesserung/Erhaltung Anteil Ökolandbau in Thüringen</t>
  </si>
  <si>
    <t>Transfer von Forschungsergebnissen (Innovationen) in die Praxis</t>
  </si>
  <si>
    <t>Transfer von Forschungsergebnissen (Innovationen) in die Land- und Forstwirtschaft mit positiver Wirkung auf die Umwelt und das Klima (Eindämmung Klimawandel oder Anpassung an seine Auswirkungen)</t>
  </si>
  <si>
    <t>Verbesserung der Arbeitssicherheit</t>
  </si>
  <si>
    <t>Verbesserung der Wirtschaftsleistung und Wettbewerbsfähigkeit von kleinen Unternehmen und Kleinstunternehmen im ländlichen Raum</t>
  </si>
  <si>
    <t>Verbesserung Wirtschaftsleistung/Wettbewerbsfähigkeit land- und forstwirtschaftlicher Unternehmen [2a]</t>
  </si>
  <si>
    <t>Qualitätsregeln, Erhöhung Wertschöpfung, Absatzförderung auf lokalen Märkten, kurze Versorgungsketten [3a]</t>
  </si>
  <si>
    <t>V. Angaben zum Vorhaben¹ (Fortsetzung)</t>
  </si>
  <si>
    <t>V. Angaben zum Vorhaben¹</t>
  </si>
  <si>
    <t>Teilnahmebestätigung/Zertifikat</t>
  </si>
  <si>
    <t>bundesweit anerkannter Abschluss/anerkannte Prüfung, bundesweiter Berechtigungsnachweis</t>
  </si>
  <si>
    <t>Nachweis der Tätigkeit in der Organisation und Durchführung von Bildungsmaßnahmen</t>
  </si>
  <si>
    <t>Referenzen, die das Thema/die Themen des jeweiligen Vorhabens betreffen</t>
  </si>
  <si>
    <t>Stunden im Vorhaben für</t>
  </si>
  <si>
    <t>Vor-
bereitung</t>
  </si>
  <si>
    <t>Durch-
führung</t>
  </si>
  <si>
    <t>Nach-
bereitung</t>
  </si>
  <si>
    <t>vorhabenbezogenes
Arbeitsentgelt
(AN-Brutto)</t>
  </si>
  <si>
    <t>vorhabenbezogene
Honorarausgaben</t>
  </si>
  <si>
    <t>Fördersatz</t>
  </si>
  <si>
    <t>Änderungsdokumentation</t>
  </si>
  <si>
    <t>Version</t>
  </si>
  <si>
    <t>Datum</t>
  </si>
  <si>
    <t>Beschreibung der Änderung</t>
  </si>
  <si>
    <t>V 1.0</t>
  </si>
  <si>
    <t>Ersterstellung</t>
  </si>
  <si>
    <t>beantragte zuwendungsfähige Ausgaben (in €)</t>
  </si>
  <si>
    <t>beantragte Zuwendung (in €)</t>
  </si>
  <si>
    <t>Vorhabenbezeichnung:</t>
  </si>
  <si>
    <r>
      <t>III. Zuwendungsfähige Ausgaben und Zuwendung</t>
    </r>
    <r>
      <rPr>
        <sz val="9"/>
        <rFont val="Arial"/>
        <family val="2"/>
      </rPr>
      <t xml:space="preserve"> (gemäß Punkt VII. Ausgaben- und Finanzierungsplan)</t>
    </r>
  </si>
  <si>
    <t>Erleichterung Diversifizierung, Gründung und Entwicklung von kleinen Unternehmen und Schaffung von Arbeitsplätzen [6a]</t>
  </si>
  <si>
    <t>Beitrag zu den 
ELER-Prioritäten 
des Vorhabens:</t>
  </si>
  <si>
    <r>
      <t xml:space="preserve">Zielgruppe:
</t>
    </r>
    <r>
      <rPr>
        <i/>
        <sz val="8"/>
        <color indexed="30"/>
        <rFont val="Arial"/>
        <family val="2"/>
      </rPr>
      <t>Mehrfachauswahl
ist möglich!</t>
    </r>
  </si>
  <si>
    <t xml:space="preserve"> Theoretische
 Ausbildung</t>
  </si>
  <si>
    <t xml:space="preserve"> Fachpraktische
 Ausbildung</t>
  </si>
  <si>
    <t xml:space="preserve"> Exkursion</t>
  </si>
  <si>
    <t>1.1 Berufsbildung und Erwerb von Qualifikationen (BEQ)</t>
  </si>
  <si>
    <t>1.2 Demonstrationstätigkeiten und Informationsmaßnahmen (DEIN)</t>
  </si>
  <si>
    <t>1.3 Betriebsaustausche und -besuche des land- und forstwirtschaftlichen Managements (BBM)</t>
  </si>
  <si>
    <t xml:space="preserve">Unterschrifts-/Vertretungsberechtigung
</t>
  </si>
  <si>
    <t>Fahrtausgaben des Personals</t>
  </si>
  <si>
    <t>www.agrar-fischerei-zahlungen.de</t>
  </si>
  <si>
    <t>A</t>
  </si>
  <si>
    <t>B</t>
  </si>
  <si>
    <t>C</t>
  </si>
  <si>
    <t>Teilmaßnahme:</t>
  </si>
  <si>
    <t>Gegenstand 
der Förderung:</t>
  </si>
  <si>
    <t>Teilmaßname:</t>
  </si>
  <si>
    <t>er zum Vorsteuerabzug für das hier beantragte Vorhaben</t>
  </si>
  <si>
    <t>(TAB) an das für die Verwaltung und Durchführung des ELER zuständige Thüringer Ministerium und die</t>
  </si>
  <si>
    <t>er die Hinweise über die Veröffentlichung von Förderdaten zur Kenntnis genommen hat.</t>
  </si>
  <si>
    <t>X</t>
  </si>
  <si>
    <t>Sind mit diesem Vorhaben Investitionsausgaben 
für Maschinen und Geräte verbunden?</t>
  </si>
  <si>
    <t>ja</t>
  </si>
  <si>
    <t>nein</t>
  </si>
  <si>
    <t>FG_X</t>
  </si>
  <si>
    <t>FG_A</t>
  </si>
  <si>
    <t>FG_B</t>
  </si>
  <si>
    <t>FG_C</t>
  </si>
  <si>
    <t>Thema_X</t>
  </si>
  <si>
    <t>Thema_A</t>
  </si>
  <si>
    <t>Thema_B</t>
  </si>
  <si>
    <t>Thema_C</t>
  </si>
  <si>
    <t>ja = 1</t>
  </si>
  <si>
    <t>Frage 
Investition 
(1 = ja)</t>
  </si>
  <si>
    <t>II. Vorhabenbezeichnung und -zeitraum</t>
  </si>
  <si>
    <t>Straße, Nr.</t>
  </si>
  <si>
    <t>für die Deckung der Ausgaben, die aus der beantragten Zuwendung finanziert werden sollen, keine anderen</t>
  </si>
  <si>
    <t>Finanzmittel dauerhaft zur Verfügung stehen oder beantragt werden.</t>
  </si>
  <si>
    <t>Beginn des Vorhabens:¹</t>
  </si>
  <si>
    <t>Bitte fassen Sie die wichtigsten Aussagen zur Zielgruppe, Anzahl der Teilnehmer, Zielstellung sowie</t>
  </si>
  <si>
    <t>3.3</t>
  </si>
  <si>
    <t>3.4</t>
  </si>
  <si>
    <t>3.5</t>
  </si>
  <si>
    <t>3.6</t>
  </si>
  <si>
    <t>3.7</t>
  </si>
  <si>
    <t>Landwirtschaft</t>
  </si>
  <si>
    <t>Forstwirtschaft</t>
  </si>
  <si>
    <t>Lebensmittelsektor</t>
  </si>
  <si>
    <t>kleines Unternehmen oder Kleinstunternehmen im ländlichen Raum</t>
  </si>
  <si>
    <t>Unternehmer</t>
  </si>
  <si>
    <t>Beschäftigte</t>
  </si>
  <si>
    <t>Auszubildende</t>
  </si>
  <si>
    <t>Einhaltung des Besserstellungsverbotes</t>
  </si>
  <si>
    <t>Name des Veranstaltungsortes (z. B. Bildungszentrum, Volkshaus)</t>
  </si>
  <si>
    <t>Selbstständige</t>
  </si>
  <si>
    <t>Pauschale 15% der direkten Personal- und Sachausgaben</t>
  </si>
  <si>
    <t>für Personal- und Sachausgaben</t>
  </si>
  <si>
    <t>für Investitionsausgaben</t>
  </si>
  <si>
    <t>Personalausgaben</t>
  </si>
  <si>
    <t>V 1.1</t>
  </si>
  <si>
    <t>Seite 5 (Anlagenverzeichnis): Löschen der Honorarverträge</t>
  </si>
  <si>
    <t>V 1.2</t>
  </si>
  <si>
    <t>Verbreitung von Informationen über Berufe der Land- und Forstwirtschaft</t>
  </si>
  <si>
    <t>Sonstige Mittel</t>
  </si>
  <si>
    <t>Einnahmen aus Teilnehmergebühren</t>
  </si>
  <si>
    <t>ihm bekannt ist, dass er nur die vereinfachte Ausgabenoption abrechnen darf.</t>
  </si>
  <si>
    <t>Aktualisierung ANBest-P, Entfernen der Abfrage zum vorzeitigen Maßnahmebeginn, Anpassung des Anlagenverzeichnisses (Punkt VI.) inkl. Neunummerierung der Anlagen, Anpassung des Finanzierungspositionen, Korrektur der Zuschussberechnung</t>
  </si>
  <si>
    <t>V 1.3</t>
  </si>
  <si>
    <t>Ergänzung des Punktes VI. (Einzureichende Anlagen zum Antrag)</t>
  </si>
  <si>
    <t>V 1.4</t>
  </si>
  <si>
    <r>
      <t xml:space="preserve">Personengesellschaft </t>
    </r>
    <r>
      <rPr>
        <i/>
        <sz val="8"/>
        <color rgb="FF0070C0"/>
        <rFont val="Arial"/>
        <family val="2"/>
      </rPr>
      <t>(Gesellschaftsvertrag/Satzung beifügen)</t>
    </r>
  </si>
  <si>
    <r>
      <t xml:space="preserve">Juristische Person </t>
    </r>
    <r>
      <rPr>
        <i/>
        <sz val="8"/>
        <color rgb="FF0070C0"/>
        <rFont val="Arial"/>
        <family val="2"/>
      </rPr>
      <t>(Gesellschaftsvertrag/Satzung beifügen)</t>
    </r>
  </si>
  <si>
    <t>Handelsregister</t>
  </si>
  <si>
    <t>eingetragen in:</t>
  </si>
  <si>
    <t>Auszugsnummer:</t>
  </si>
  <si>
    <t>voraussichtliche Auszahlung der Zuwendung</t>
  </si>
  <si>
    <t>wenn ja:</t>
  </si>
  <si>
    <t>voraussichtlicher Zeitpunkt:</t>
  </si>
  <si>
    <t>voraussichtliche Ausgaben (in €):</t>
  </si>
  <si>
    <t>Bestehen offene Rückforderungen auf Grund eines früheren Beschlusses der 
Kommission zur Feststellung der Rechtswidrigkeit und Unvereinbarkeit einer 
Beihilfe mit dem Binnenmarkt?</t>
  </si>
  <si>
    <t xml:space="preserve">Beschreibung
des Vorhabens:
</t>
  </si>
  <si>
    <t>kein Abschluss</t>
  </si>
  <si>
    <t>Sonstiges</t>
  </si>
  <si>
    <r>
      <t xml:space="preserve">Branche der 
Zielgruppe:
</t>
    </r>
    <r>
      <rPr>
        <i/>
        <sz val="8"/>
        <color rgb="FF0070C0"/>
        <rFont val="Arial"/>
        <family val="2"/>
      </rPr>
      <t>Mehrfachauswahl
ist möglich!</t>
    </r>
  </si>
  <si>
    <t>Bezeichnung</t>
  </si>
  <si>
    <t>Betrag</t>
  </si>
  <si>
    <t>Empfänger
(Name , Vorname)</t>
  </si>
  <si>
    <t>Ziel der Dienstreise</t>
  </si>
  <si>
    <t>ODER</t>
  </si>
  <si>
    <t>geplante Kilometer</t>
  </si>
  <si>
    <t>geplanter Betrag in €</t>
  </si>
  <si>
    <t>Fahrt mit PKW
(Pauschale
0,30 €/km)</t>
  </si>
  <si>
    <t>Fahrt mit
öffentlichen
Verkehrsmitteln</t>
  </si>
  <si>
    <t>Anstellung als:</t>
  </si>
  <si>
    <t>Angaben zum Arbeitsverhältnis</t>
  </si>
  <si>
    <t>Ausführliche Tätigkeitsbeschreibung im Vorhaben</t>
  </si>
  <si>
    <t>VI. Anlagen zum Antrag¹</t>
  </si>
  <si>
    <t>Die von Ihnen ausgewählten Anlagen gelten als Bestandteil des Antrages:</t>
  </si>
  <si>
    <t>Beschreibung des Vorhabens</t>
  </si>
  <si>
    <r>
      <t xml:space="preserve">Hinweisblatt "Transparenz" </t>
    </r>
    <r>
      <rPr>
        <sz val="8"/>
        <rFont val="Arial"/>
        <family val="2"/>
      </rPr>
      <t>(nicht mit einreichen, verbleibt beim Antragsteller)</t>
    </r>
  </si>
  <si>
    <r>
      <t xml:space="preserve">Beschäftigungsgrad (in %) </t>
    </r>
    <r>
      <rPr>
        <i/>
        <sz val="8"/>
        <rFont val="Arial"/>
        <family val="2"/>
      </rPr>
      <t>(Verhältnis Wochenarbeitszeit zu 40 Stunden; z. B. 35/40=87,50%)</t>
    </r>
  </si>
  <si>
    <t xml:space="preserve">Anlage des
Antrages </t>
  </si>
  <si>
    <t>Teilnehmerabschluss
des Vorhabens:</t>
  </si>
  <si>
    <t>Personen-Ident-Nr.</t>
  </si>
  <si>
    <r>
      <t xml:space="preserve">§ 264 Strafgesetzbuch und §§ 3-5 Subventionsgesetz </t>
    </r>
    <r>
      <rPr>
        <sz val="8"/>
        <rFont val="Arial"/>
        <family val="2"/>
      </rPr>
      <t>(nicht mit einreichen, verbleiben beim Antragsteller)</t>
    </r>
  </si>
  <si>
    <t>Rechtsform des 
Antragstellers:</t>
  </si>
  <si>
    <t>Keine Personen-Ident-Nr. vorhanden.</t>
  </si>
  <si>
    <t>sonstiges</t>
  </si>
  <si>
    <r>
      <t xml:space="preserve">Erstellen Sie Ihre Beschreibung des Vorhabens und fügen einen Ausdruck als </t>
    </r>
    <r>
      <rPr>
        <i/>
        <sz val="8"/>
        <color indexed="30"/>
        <rFont val="Arial"/>
        <family val="2"/>
      </rPr>
      <t>Anlage bei.</t>
    </r>
  </si>
  <si>
    <t>Innovation</t>
  </si>
  <si>
    <t>Umweltschutz</t>
  </si>
  <si>
    <r>
      <rPr>
        <sz val="9"/>
        <rFont val="Arial"/>
        <family val="2"/>
      </rPr>
      <t>Querschittsziele:</t>
    </r>
    <r>
      <rPr>
        <i/>
        <sz val="8"/>
        <color rgb="FF0070C0"/>
        <rFont val="Arial"/>
        <family val="2"/>
      </rPr>
      <t xml:space="preserve">
(Mehrfachnennung möglich!)</t>
    </r>
  </si>
  <si>
    <t>Handelt es sich um ein Vorhaben 
des ökologischen Landbaus?</t>
  </si>
  <si>
    <t>Forstbetriebsinhaber</t>
  </si>
  <si>
    <t>Ist das Vorhaben auf die Bedürfnisse der 
Frauen im ländlichen Raum ausgerichtet?</t>
  </si>
  <si>
    <t>Eignungsnachweise der Bildungseinrichtung:</t>
  </si>
  <si>
    <t>Qualifikationsnachweise des Personals (eigenes und Fremdpersonal):</t>
  </si>
  <si>
    <t>Registerauszug (ggf. Aktualisierung)</t>
  </si>
  <si>
    <t>Satzung/Gesellschaftsvertrag (ggf. Änderungen)</t>
  </si>
  <si>
    <t>Nachweis der vorhandenen Raumkapazitäten (ggf. Mietvertrag) zur Durchführung 
des Vorhabens</t>
  </si>
  <si>
    <t>ggf. Referenzen/Erfahrungen zu gleichen oder ähnlichen Veranstaltungen 
wie das beantragte Vorhaben</t>
  </si>
  <si>
    <t>mit dem Vorhaben noch nicht begonnen wurde und auch vor Bekanntgabe des Zuwendungsbescheides nicht</t>
  </si>
  <si>
    <t xml:space="preserve">ihm bekannt ist, dass der Abschluss eines der Durchführung des Vorhabens zuzurechnenden Lieferungs- und </t>
  </si>
  <si>
    <t>Vorhaben erhalten hat, angegeben hat und nachträgliche Förderungen unverzüglich mitteilt.</t>
  </si>
  <si>
    <t>die für das beantragte Vorhaben angeschafften Güter nicht bereits aus öffentlichen (nationalen oder</t>
  </si>
  <si>
    <t>die antragsgemäße Durchführung des Vorhabens gewährleistet ist, insbesondere dass er nicht überschuldet</t>
  </si>
  <si>
    <t xml:space="preserve">ist und über eine geordnete Buchführung und ausreichend qualifiziertes Personal verfügt. </t>
  </si>
  <si>
    <t>Vergleichsangebote
beigefügt</t>
  </si>
  <si>
    <t>Datum der 
Dienstreise</t>
  </si>
  <si>
    <t>Beschreibung der Arbeitsaufgaben einschließlich der dafür notwendigen Qualifikationen, Fähigkeiten und Erfahrungen
Weitere Ausführungen bitte als Anlage beifügen!</t>
  </si>
  <si>
    <t>Befindet sich das Unternehmen in Schwierigkeiten im Sinne der "Leitlinien für 
staatliche Beihilfen zur Rettung und Umstrukturierung nichtfinanzieller Unter-
nehmen in Schwierigkeiten"?</t>
  </si>
  <si>
    <r>
      <t xml:space="preserve">Veranstaltungsort/e:
</t>
    </r>
    <r>
      <rPr>
        <i/>
        <sz val="8"/>
        <color rgb="FF0070C0"/>
        <rFont val="Arial"/>
        <family val="2"/>
      </rPr>
      <t>(Anschrift/en)</t>
    </r>
  </si>
  <si>
    <t>Verwaltungspauschale</t>
  </si>
  <si>
    <t>lineares Leasing von Maschinen und Ausrüstung</t>
  </si>
  <si>
    <t>Investitionsausgaben</t>
  </si>
  <si>
    <t>Formel:</t>
  </si>
  <si>
    <t>vorhabenbezogenes
RV-pflichtiges Arbeitsentgelt
(RV-Brutto)</t>
  </si>
  <si>
    <t>Bitte für jeden beantragten Mitarbeiter/
jede beantragte Mitarbeiterin gesondert ausfüllen!</t>
  </si>
  <si>
    <t>Die Vergütung erfolgt nach:</t>
  </si>
  <si>
    <r>
      <t xml:space="preserve">monatliches Bruttoentgelt </t>
    </r>
    <r>
      <rPr>
        <u/>
        <sz val="9"/>
        <rFont val="Arial"/>
        <family val="2"/>
      </rPr>
      <t>ohne</t>
    </r>
    <r>
      <rPr>
        <sz val="9"/>
        <rFont val="Arial"/>
        <family val="2"/>
      </rPr>
      <t xml:space="preserve"> Arbeitgeberanteile (in €) </t>
    </r>
    <r>
      <rPr>
        <i/>
        <sz val="8"/>
        <rFont val="Arial"/>
        <family val="2"/>
      </rPr>
      <t>(laut Arbeitsvertrag)</t>
    </r>
  </si>
  <si>
    <t>monatliche vermögenswirksame Leistung VWL (in €)</t>
  </si>
  <si>
    <r>
      <t xml:space="preserve">Wochenarbeitszeit in Stunden gesamt </t>
    </r>
    <r>
      <rPr>
        <i/>
        <sz val="8"/>
        <rFont val="Arial"/>
        <family val="2"/>
      </rPr>
      <t>(laut Arbeitsvertrag)</t>
    </r>
  </si>
  <si>
    <r>
      <t xml:space="preserve">Bezeichnung
</t>
    </r>
    <r>
      <rPr>
        <i/>
        <sz val="8"/>
        <rFont val="Arial"/>
        <family val="2"/>
      </rPr>
      <t>Hinweis: Verpflegungsaufwendungen sind gemäß Richtlinie nicht förderfähig!</t>
    </r>
  </si>
  <si>
    <t>Sonderzahlung SZ</t>
  </si>
  <si>
    <r>
      <t xml:space="preserve">jährliches Bruttoentgelt </t>
    </r>
    <r>
      <rPr>
        <u/>
        <sz val="9"/>
        <rFont val="Arial"/>
        <family val="2"/>
      </rPr>
      <t>ohne</t>
    </r>
    <r>
      <rPr>
        <sz val="9"/>
        <rFont val="Arial"/>
        <family val="2"/>
      </rPr>
      <t xml:space="preserve"> Arbeitgeberanteile einschl. VWL und SZ (in €)</t>
    </r>
  </si>
  <si>
    <r>
      <t xml:space="preserve">durchschnittliches monatliches Bruttoentgelt </t>
    </r>
    <r>
      <rPr>
        <u/>
        <sz val="9"/>
        <rFont val="Arial"/>
        <family val="2"/>
      </rPr>
      <t>ohne</t>
    </r>
    <r>
      <rPr>
        <sz val="9"/>
        <rFont val="Arial"/>
        <family val="2"/>
      </rPr>
      <t xml:space="preserve"> Arbeitgeberanteile einschl. VWL und SZ (in €)</t>
    </r>
  </si>
  <si>
    <t>Umstellung auf Office-Version ab 2007 (Format .xlsx),
Entfernen der ANBest-Gk (da nicht relevant),
Entfernen der ANBest-P (da über den Downloadbereich des Förderprogramms 
auf gfaw-thueringen.de abrufbar),
Anpassung
        Punkt IV. Angaben zum Antragsteller,
        Punkt V. Angaben zum Vorhaben,
        Punkt VI. Anlagen zum Antrag,
        Punkt VII. Ausgaben- und Finanzierungsplan,
        Punkt VIII. Subventionserhebliche Erklärungen des Antragstellers,
        Anlagen zu Kalkulation der Ausgabenposition 1.1 - 3.
        Anlage Einhaltung des Besserstellungsverbotes,
Ergänzung der Übersichten zur Kalkulation der Ausgaben,
Entfernen der Verwaltungspauschale auf Investitionsausgaben</t>
  </si>
  <si>
    <t>Nur bei Förderung zum Teil C der Richtlinie zu beantworten:</t>
  </si>
  <si>
    <t>Inhalt des Vorhabens und der Vorhabenumsetzung zusammen. Sofern es sich um ein Vorhaben des</t>
  </si>
  <si>
    <t>ökologischen Landbaus und/oder um ein Vorhaben, dass auf die Bedürfnisse der Frauen im länd-</t>
  </si>
  <si>
    <t>lichen Raum ausgerichtet ist, handelt, geben Sie bitte eine Begündung hierfür in der Vorhaben-</t>
  </si>
  <si>
    <t>beschreibung an.</t>
  </si>
  <si>
    <t>Eindämmung des Klimawandels und Anpassung an dessen Auswirkungen</t>
  </si>
  <si>
    <t>Abschlüsse/Zertifikate (Facharbeiterabschluss, Meisterbrief, Studienabschluss u. Ä.),
die das Thema/die Themen des jeweiligen Vorhabens betreffen</t>
  </si>
  <si>
    <t>(bei Zuwendungen &gt; 50.000 €)</t>
  </si>
  <si>
    <t>Arbeitsvertrag vom:</t>
  </si>
  <si>
    <t xml:space="preserve">letzte Änderung vom: </t>
  </si>
  <si>
    <t>Einreichung letzter Auszahlungsantrag mit Verwendungsnachweis bis zum:</t>
  </si>
  <si>
    <t>V 1.5</t>
  </si>
  <si>
    <t>Anpassung der Erklärung zum Datenschutz</t>
  </si>
  <si>
    <t>4. Erklärung zum Datenschutz</t>
  </si>
  <si>
    <t>V 1.6</t>
  </si>
  <si>
    <t>Aktualisierung des Hinweisblattes »Transparenz«</t>
  </si>
  <si>
    <t>V 1.7</t>
  </si>
  <si>
    <t>Ergebnis:</t>
  </si>
  <si>
    <t>geplante 
Unterrichts-
einheiten²</t>
  </si>
  <si>
    <t>²</t>
  </si>
  <si>
    <t>Eine Unterrichtseinheit entspricht 45 Minuten.</t>
  </si>
  <si>
    <t>Unterrichts-
einheiten
gesamt</t>
  </si>
  <si>
    <t>=WENN(UND('Seite 3'!U15="FG_B1";'Seite 3'!W89=1);WAHR;FALSCH)</t>
  </si>
  <si>
    <t>VII. Ausgaben- und Finanzierungsplan (Standardeinheitskosten)¹</t>
  </si>
  <si>
    <t>Ausgaben</t>
  </si>
  <si>
    <t>Frage 
Führerschein »T«
(1 =nein)</t>
  </si>
  <si>
    <t>StEK</t>
  </si>
  <si>
    <t>spitz</t>
  </si>
  <si>
    <t>StEK/spitz</t>
  </si>
  <si>
    <t xml:space="preserve"> Teilnehmertage</t>
  </si>
  <si>
    <t xml:space="preserve">Nr.
</t>
  </si>
  <si>
    <t xml:space="preserve">Ausgaben in €
</t>
  </si>
  <si>
    <t>Anzahl</t>
  </si>
  <si>
    <t xml:space="preserve"> Durchführungstage</t>
  </si>
  <si>
    <t xml:space="preserve">Standard-
einheits-
kosten
in €
</t>
  </si>
  <si>
    <t>Beabsichtigen Sie einen Zwischenauszahlungsantrag zu stellen?</t>
  </si>
  <si>
    <t>(gem. Richtlinie Teil D)</t>
  </si>
  <si>
    <t>Kalkulation der Ausgabenposition:</t>
  </si>
  <si>
    <t>Arbeitsverträge der Festangestellten</t>
  </si>
  <si>
    <r>
      <rPr>
        <sz val="9"/>
        <rFont val="Arial"/>
        <family val="2"/>
      </rPr>
      <t xml:space="preserve">Nachweis Eigenmittel </t>
    </r>
    <r>
      <rPr>
        <i/>
        <sz val="8"/>
        <rFont val="Arial"/>
        <family val="2"/>
      </rPr>
      <t>(bei Eigenmitteleinsatz größer als 10.000 €)</t>
    </r>
  </si>
  <si>
    <r>
      <rPr>
        <sz val="9"/>
        <rFont val="Arial"/>
        <family val="2"/>
      </rPr>
      <t xml:space="preserve">Einhaltung des Besserstellungsverbotes
</t>
    </r>
    <r>
      <rPr>
        <i/>
        <sz val="8"/>
        <rFont val="Arial"/>
        <family val="2"/>
      </rPr>
      <t>(bei Zuwendung größer als 50.000 €)</t>
    </r>
  </si>
  <si>
    <t>Handelt es sich um den Erwerb des Führerscheins Klasse T?</t>
  </si>
  <si>
    <t>er bei der Beantragung die in der Richtlinie definierte vereinfachte Ausgabenoption in Ansatz gebracht hat.</t>
  </si>
  <si>
    <t>Ist das Vorhaben ausschließlich auf 
Auszubildende ausgerichtet?</t>
  </si>
  <si>
    <t>Bitte geben Sie die geplante Teilnehmeranzahl pro Bildungsveranstaltung an!</t>
  </si>
  <si>
    <t xml:space="preserve">Bezeichnung (Ort und Zeitraum der Veranstaltung)
</t>
  </si>
  <si>
    <t>Veranstaltungs-
zeitraum</t>
  </si>
  <si>
    <t xml:space="preserve">Veranstaltungs-
orte
</t>
  </si>
  <si>
    <t xml:space="preserve">lfd. 
Nr.
</t>
  </si>
  <si>
    <t>Zuschuss</t>
  </si>
  <si>
    <t>Betrag in €</t>
  </si>
  <si>
    <t>Kontrolle - Ausgaben zu Finanzierung (in €)</t>
  </si>
  <si>
    <t xml:space="preserve"> Teilnehmende
 (förderfähig)</t>
  </si>
  <si>
    <t>geplante
Anzahl
förder-
fähiger
TN</t>
  </si>
  <si>
    <t>Vertretungsberechtigte/r:</t>
  </si>
  <si>
    <t>Ansprechpartner/in:</t>
  </si>
  <si>
    <t>Anzahl Teilnehmende (TN) und Stunden</t>
  </si>
  <si>
    <t>Weiterbildungsplan/-konzept für die Mitarbeiter/innen</t>
  </si>
  <si>
    <t>[f] Inhalte der Förderrichtlinie „Investitionen in landwirtschaftliche Betriebe“ vom 15.03.2017 (ThürStAnz Nr. 16/2017 S. 523) in der jeweils gültigen Fassung</t>
  </si>
  <si>
    <t>Anteil der Zuwendungen der öffentlichen Hand zur Finanzierung der Gesamtausgaben des Antragstellers 
bezogen auf das gesamte Leistungsspektrum (nicht vorhabenbezogen) in %:¹</t>
  </si>
  <si>
    <t>im Vorjahr</t>
  </si>
  <si>
    <t>im laufenden Geschäftsjahr (Prognose)</t>
  </si>
  <si>
    <t>Werden die Gesamtausgaben des Antragstellers überwiegend (größer als 50%) aus Zuwendungen der öffentlichen Hand bestritten, wird die Einhaltung des Besserstellungsverbotes bestätigt (Nr. 1.3 ANBest-P).</t>
  </si>
  <si>
    <t>Ergänzung des Ausgaben- und Finanzierungsplanes zur Kalkulation der Standardeinheitskosten für Fördergegenstand "1.1 Berufsbildung und Erwerb von Qualifikationen (BEQ)" (außer bei Erwerb des Führerscheins Klasse T),
Anpassung 
        Punkt IV. Angaben zum Antragsteller,
        Punkt VI. (Anlagen zum Antrag)</t>
  </si>
  <si>
    <t>Biologische Vielfalt, Natura 2000, Gewässerschutz, Bodenschutz [4a]</t>
  </si>
  <si>
    <t>Nachweis über die Teilnahme an mind. einer Weiterbildung in den letzten fünf 
Kalenderjahren oder andere geeignete Aktivitäten</t>
  </si>
  <si>
    <t>Bescheinigung in Steuersachen</t>
  </si>
  <si>
    <r>
      <t>VII. Ausgaben- und Finanzierungsplan¹</t>
    </r>
    <r>
      <rPr>
        <sz val="8"/>
        <rFont val="Arial"/>
        <family val="2"/>
      </rPr>
      <t xml:space="preserve"> (für Teil A/Erwerb des Führerscheins Klasse T sowie für Teil B und Teil C)</t>
    </r>
  </si>
  <si>
    <t>Nur bei Förderung zum Teil A der Richtlinie/Erwerb des Führerscheins Klasse T 
sowie bei Förderung zum Teil B und Teil C der Richtlinie
und beantragter Zuwendung von mehr als 50.000 € zu beantworten:</t>
  </si>
  <si>
    <t>V 1.8</t>
  </si>
  <si>
    <t>Der Antragsteller verpflichtet sich, den betroffenen Personen im Sinne des Art. 4 DSGVO (z. B. Mitarbeiter,</t>
  </si>
  <si>
    <t>sind über den Bereich "FAQ Datenschutz" sowie über den Downloadbereich des Förderprogramms auf</t>
  </si>
  <si>
    <t>* * * Status- und Funktionsbezeichnungen dieses Antrages gelten geschlechtsneutral. * * *</t>
  </si>
  <si>
    <t>V 1.9</t>
  </si>
  <si>
    <t>Aktualisierung des Hinweisblattes »Transparenz«
Redaktionelle Anpassung der richtlinienspezifischen Erklärungen</t>
  </si>
  <si>
    <t>ELER-Zahlstelle des Thüringer Landesamtes für Landwirtschaft und Ländlichen Raum übermittelt werden.</t>
  </si>
  <si>
    <t>V 1.10</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</si>
  <si>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</si>
  <si>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</si>
  <si>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</si>
  <si>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seine Befugnisse oder seine Stellung als Amtsträger oder Europäischer Amtsträger missbraucht oder</t>
  </si>
  <si>
    <t>die Mithilfe eines Amtsträgers oder Europäischen Amtsträgers ausnutzt, der seine Befugnisse oder seine Stellung</t>
  </si>
  <si>
    <t>missbraucht.</t>
  </si>
  <si>
    <t>In den Fällen des Absatzes 1 Nummer 2 ist der Versuch strafbar.</t>
  </si>
  <si>
    <t>Nach den Absätzen 1 und 5 wird nicht bestraft, wer freiwillig verhindert, dass auf Grund der Tat die Subvention gewährt</t>
  </si>
  <si>
    <t>eine Leistung aus öffentlichen Mitteln nach dem Recht der Europäischen Union, die wenigstens zum Teil ohne</t>
  </si>
  <si>
    <t>marktmäßige Gegenleistung gewährt wird.</t>
  </si>
  <si>
    <t>(9)</t>
  </si>
  <si>
    <t xml:space="preserve">von denen die Bewilligung, Gewährung, Rückforderung, Weitergewährung oder das Belassen einer Subvention oder </t>
  </si>
  <si>
    <t>eines Subventionsvorteils gesetzlich oder nach dem Subventionsvertrag abhängig ist.</t>
  </si>
  <si>
    <t>Scheingeschäfte und Scheinhandlungen sind für die Bewilligung, Gewährung, Rückforderung und Weitergewährung oder</t>
  </si>
  <si>
    <t>das Belassen einer Subvention oder eines Subventionsvorteils unerheblich. Wird durch ein Scheingeschäft oder eine</t>
  </si>
  <si>
    <t>Adressänderung, Anpassung der Fußnote 1 und der Hinweise zum § 264 StGB</t>
  </si>
  <si>
    <t>Weimarische Straße 45/46</t>
  </si>
  <si>
    <t>99099 Erfurt</t>
  </si>
  <si>
    <t>GFAW</t>
  </si>
  <si>
    <t>TLVwA</t>
  </si>
  <si>
    <t>V 2.0</t>
  </si>
  <si>
    <t>Übernahme des Formulars</t>
  </si>
  <si>
    <t>Thüringer Landesverwaltungsamt</t>
  </si>
  <si>
    <t>- Abteilungsgruppe Arbeits- und Wirtschaftsförderung</t>
  </si>
  <si>
    <r>
      <t xml:space="preserve">Durch das TLVwA auszufüllen!
</t>
    </r>
    <r>
      <rPr>
        <sz val="8"/>
        <rFont val="Arial"/>
        <family val="2"/>
      </rPr>
      <t>Träger-Kennzeichen:</t>
    </r>
  </si>
  <si>
    <r>
      <t xml:space="preserve">ANBest-P </t>
    </r>
    <r>
      <rPr>
        <sz val="8"/>
        <rFont val="Arial"/>
        <family val="2"/>
      </rPr>
      <t>(abrufbar über den Downloadbereich des Förderprogramms auf: landesverwaltungsamt.thueringen.de, verbleibt beim Antragsteller)</t>
    </r>
  </si>
  <si>
    <t>beantragte Zuwendung</t>
  </si>
  <si>
    <t>ihm bekannt ist, dass die erhobenen Daten von dem TLVwA erfasst werden und über die Thüringer Aufbaubank</t>
  </si>
  <si>
    <t>TLVwA zu ermöglichen. Die allgemeinen oder auf den jeweiligen Empfänger orientierten Datenschutzerklärungen</t>
  </si>
  <si>
    <t>Ansprechpartner, Teilnehmer im Projekt) die Kenntnisnahme der "Datenschutzerklärung Förderverfahren" des</t>
  </si>
  <si>
    <t>https://landesverwaltungsamt.thueringen.de abrufbar.</t>
  </si>
  <si>
    <t>Wissenstransfer und Informationsmaßnahmen</t>
  </si>
  <si>
    <t>V 2.1</t>
  </si>
  <si>
    <t>Aktualisierung der Anlage »Transparenz«</t>
  </si>
  <si>
    <t>https://agriculture.ec.europa.eu/common-agricultural-policy/financing-cap/beneficiaries_en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</si>
</sst>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000"/>
    <numFmt numFmtId="165" formatCode="dd/mm/yy;@"/>
    <numFmt numFmtId="166" formatCode="_-* #,##0.00\ [$€-1]_-;\-* #,##0.00\ [$€-1]_-;_-* &quot;-&quot;??\ [$€-1]_-"/>
    <numFmt numFmtId="167" formatCode="#,##0.00;\-#,##0.00;"/>
    <numFmt numFmtId="168" formatCode="#,##0;\-#,##0;"/>
    <numFmt numFmtId="169" formatCode="#,##0.00;;"/>
    <numFmt numFmtId="170" formatCode="0.00%;;"/>
    <numFmt numFmtId="171" formatCode="mm\/yy"/>
    <numFmt numFmtId="172" formatCode="#,##0.0"/>
    <numFmt numFmtId="173" formatCode="#,##0.0;;"/>
  </numFmts>
  <fonts count="58" x14ac:knownFonts="1">
    <font>
      <sz val="10"/>
      <name val="Arial"/>
    </font>
    <font>
      <sz val="10"/>
      <name val="Arial"/>
      <family val="2"/>
    </font>
    <font>
      <sz val="10"/>
      <name val="Arial"/>
      <family val="2"/>
    </font>
    <font>
      <sz val="9"/>
      <name val="Arial"/>
      <family val="2"/>
    </font>
    <font>
      <sz val="8"/>
      <name val="Arial"/>
      <family val="2"/>
    </font>
    <font>
      <b/>
      <sz val="9"/>
      <name val="Arial"/>
      <family val="2"/>
    </font>
    <font>
      <sz val="7"/>
      <name val="Arial"/>
      <family val="2"/>
    </font>
    <font>
      <sz val="8"/>
      <name val="Arial"/>
      <family val="2"/>
    </font>
    <font>
      <sz val="9"/>
      <name val="Arial"/>
      <family val="2"/>
    </font>
    <font>
      <b/>
      <sz val="8"/>
      <name val="Arial"/>
      <family val="2"/>
    </font>
    <font>
      <u/>
      <sz val="10"/>
      <color indexed="12"/>
      <name val="Arial"/>
      <family val="2"/>
    </font>
    <font>
      <b/>
      <sz val="11"/>
      <name val="Arial"/>
      <family val="2"/>
    </font>
    <font>
      <u/>
      <sz val="8"/>
      <name val="Arial"/>
      <family val="2"/>
    </font>
    <font>
      <sz val="9"/>
      <color indexed="8"/>
      <name val="Arial"/>
      <family val="2"/>
    </font>
    <font>
      <b/>
      <u/>
      <sz val="9"/>
      <name val="Arial"/>
      <family val="2"/>
    </font>
    <font>
      <i/>
      <sz val="8"/>
      <name val="Arial"/>
      <family val="2"/>
    </font>
    <font>
      <sz val="9"/>
      <color indexed="81"/>
      <name val="Arial"/>
      <family val="2"/>
    </font>
    <font>
      <b/>
      <sz val="8"/>
      <color indexed="10"/>
      <name val="Arial"/>
      <family val="2"/>
    </font>
    <font>
      <b/>
      <sz val="12"/>
      <color indexed="9"/>
      <name val="Arial"/>
      <family val="2"/>
    </font>
    <font>
      <sz val="11"/>
      <name val="Arial"/>
      <family val="2"/>
    </font>
    <font>
      <i/>
      <sz val="9"/>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u/>
      <sz val="9"/>
      <color indexed="12"/>
      <name val="Arial"/>
      <family val="2"/>
    </font>
    <font>
      <sz val="9"/>
      <color indexed="9"/>
      <name val="Arial"/>
      <family val="2"/>
    </font>
    <font>
      <sz val="10"/>
      <name val="Arial"/>
      <family val="2"/>
    </font>
    <font>
      <b/>
      <sz val="20"/>
      <name val="Arial"/>
      <family val="2"/>
    </font>
    <font>
      <i/>
      <sz val="8"/>
      <color indexed="30"/>
      <name val="Arial"/>
      <family val="2"/>
    </font>
    <font>
      <u/>
      <sz val="9"/>
      <name val="Arial"/>
      <family val="2"/>
    </font>
    <font>
      <sz val="9"/>
      <color theme="1"/>
      <name val="Arial"/>
      <family val="2"/>
    </font>
    <font>
      <sz val="9"/>
      <color theme="0"/>
      <name val="Arial"/>
      <family val="2"/>
    </font>
    <font>
      <sz val="9"/>
      <color rgb="FFFF0000"/>
      <name val="Arial"/>
      <family val="2"/>
    </font>
    <font>
      <i/>
      <sz val="8"/>
      <color rgb="FFFF0000"/>
      <name val="Arial"/>
      <family val="2"/>
    </font>
    <font>
      <i/>
      <sz val="8"/>
      <color rgb="FF0070C0"/>
      <name val="Arial"/>
      <family val="2"/>
    </font>
    <font>
      <sz val="8"/>
      <color rgb="FFFF0000"/>
      <name val="Arial"/>
      <family val="2"/>
    </font>
    <font>
      <i/>
      <sz val="9"/>
      <color rgb="FF0070C0"/>
      <name val="Arial"/>
      <family val="2"/>
    </font>
    <font>
      <i/>
      <sz val="9"/>
      <color rgb="FFFF0000"/>
      <name val="Arial"/>
      <family val="2"/>
    </font>
    <font>
      <sz val="8"/>
      <color indexed="8"/>
      <name val="Arial"/>
      <family val="2"/>
    </font>
    <font>
      <b/>
      <sz val="8"/>
      <color rgb="FFFF0000"/>
      <name val="Arial"/>
      <family val="2"/>
    </font>
    <font>
      <b/>
      <i/>
      <sz val="9"/>
      <color rgb="FF0070C0"/>
      <name val="Arial"/>
      <family val="2"/>
    </font>
    <font>
      <sz val="10"/>
      <color rgb="FF000000"/>
      <name val="Arial"/>
      <family val="2"/>
    </font>
    <font>
      <b/>
      <sz val="18"/>
      <name val="Arial"/>
      <family val="2"/>
    </font>
    <font>
      <b/>
      <sz val="14"/>
      <name val="Arial"/>
      <family val="2"/>
    </font>
    <font>
      <b/>
      <u/>
      <sz val="10"/>
      <color indexed="12"/>
      <name val="Arial"/>
      <family val="2"/>
    </font>
  </fonts>
  <fills count="35">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9"/>
        <bgColor indexed="64"/>
      </patternFill>
    </fill>
    <fill>
      <patternFill patternType="solid">
        <fgColor indexed="43"/>
        <bgColor indexed="8"/>
      </patternFill>
    </fill>
    <fill>
      <patternFill patternType="solid">
        <fgColor indexed="43"/>
        <bgColor indexed="64"/>
      </patternFill>
    </fill>
    <fill>
      <patternFill patternType="mediumGray">
        <fgColor indexed="9"/>
        <bgColor indexed="9"/>
      </patternFill>
    </fill>
    <fill>
      <patternFill patternType="solid">
        <fgColor indexed="43"/>
        <bgColor indexed="9"/>
      </patternFill>
    </fill>
    <fill>
      <patternFill patternType="solid">
        <fgColor rgb="FFFFFFCC"/>
        <bgColor indexed="8"/>
      </patternFill>
    </fill>
    <fill>
      <patternFill patternType="solid">
        <fgColor theme="0" tint="-0.14999847407452621"/>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0"/>
        <bgColor indexed="8"/>
      </patternFill>
    </fill>
    <fill>
      <patternFill patternType="solid">
        <fgColor rgb="FFFFFFCC"/>
        <bgColor indexed="9"/>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CD5B5"/>
        <bgColor indexed="64"/>
      </patternFill>
    </fill>
    <fill>
      <patternFill patternType="solid">
        <fgColor theme="6" tint="-0.499984740745262"/>
        <bgColor indexed="64"/>
      </patternFill>
    </fill>
    <fill>
      <patternFill patternType="solid">
        <fgColor theme="4" tint="0.59999389629810485"/>
        <bgColor indexed="64"/>
      </patternFill>
    </fill>
  </fills>
  <borders count="14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double">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double">
        <color theme="0" tint="-0.499984740745262"/>
      </bottom>
      <diagonal/>
    </border>
    <border>
      <left/>
      <right/>
      <top style="double">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style="hair">
        <color theme="0" tint="-0.499984740745262"/>
      </bottom>
      <diagonal/>
    </border>
    <border>
      <left style="hair">
        <color indexed="64"/>
      </left>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hair">
        <color theme="0" tint="-0.499984740745262"/>
      </left>
      <right/>
      <top/>
      <bottom style="thin">
        <color theme="0" tint="-0.499984740745262"/>
      </bottom>
      <diagonal/>
    </border>
    <border>
      <left style="hair">
        <color theme="0" tint="-0.499984740745262"/>
      </left>
      <right/>
      <top style="thin">
        <color theme="0" tint="-0.499984740745262"/>
      </top>
      <bottom style="hair">
        <color theme="0" tint="-0.499984740745262"/>
      </bottom>
      <diagonal/>
    </border>
    <border>
      <left/>
      <right style="double">
        <color theme="0" tint="-0.499984740745262"/>
      </right>
      <top style="thin">
        <color theme="0" tint="-0.499984740745262"/>
      </top>
      <bottom/>
      <diagonal/>
    </border>
    <border>
      <left/>
      <right style="double">
        <color theme="0" tint="-0.499984740745262"/>
      </right>
      <top/>
      <bottom/>
      <diagonal/>
    </border>
    <border>
      <left style="thin">
        <color theme="0" tint="-0.499984740745262"/>
      </left>
      <right/>
      <top style="hair">
        <color indexed="64"/>
      </top>
      <bottom/>
      <diagonal/>
    </border>
    <border>
      <left/>
      <right style="double">
        <color theme="0" tint="-0.499984740745262"/>
      </right>
      <top style="hair">
        <color indexed="64"/>
      </top>
      <bottom/>
      <diagonal/>
    </border>
    <border>
      <left/>
      <right style="hair">
        <color indexed="64"/>
      </right>
      <top/>
      <bottom style="thin">
        <color theme="0" tint="-0.499984740745262"/>
      </bottom>
      <diagonal/>
    </border>
    <border>
      <left/>
      <right style="double">
        <color theme="0" tint="-0.499984740745262"/>
      </right>
      <top/>
      <bottom style="thin">
        <color theme="0" tint="-0.499984740745262"/>
      </bottom>
      <diagonal/>
    </border>
    <border>
      <left style="double">
        <color theme="0" tint="-0.499984740745262"/>
      </left>
      <right/>
      <top style="thin">
        <color theme="0" tint="-0.499984740745262"/>
      </top>
      <bottom/>
      <diagonal/>
    </border>
    <border>
      <left style="double">
        <color theme="0" tint="-0.499984740745262"/>
      </left>
      <right/>
      <top/>
      <bottom/>
      <diagonal/>
    </border>
    <border>
      <left style="double">
        <color theme="0" tint="-0.499984740745262"/>
      </left>
      <right/>
      <top/>
      <bottom style="thin">
        <color theme="0" tint="-0.499984740745262"/>
      </bottom>
      <diagonal/>
    </border>
    <border>
      <left style="double">
        <color theme="0" tint="-0.499984740745262"/>
      </left>
      <right/>
      <top/>
      <bottom style="hair">
        <color theme="0" tint="-0.499984740745262"/>
      </bottom>
      <diagonal/>
    </border>
    <border>
      <left/>
      <right/>
      <top/>
      <bottom style="hair">
        <color theme="0" tint="-0.499984740745262"/>
      </bottom>
      <diagonal/>
    </border>
    <border>
      <left/>
      <right style="thin">
        <color theme="0" tint="-0.499984740745262"/>
      </right>
      <top/>
      <bottom style="hair">
        <color theme="0" tint="-0.499984740745262"/>
      </bottom>
      <diagonal/>
    </border>
    <border>
      <left style="double">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thin">
        <color theme="0" tint="-0.499984740745262"/>
      </right>
      <top style="hair">
        <color theme="0" tint="-0.499984740745262"/>
      </top>
      <bottom/>
      <diagonal/>
    </border>
    <border>
      <left style="double">
        <color theme="0" tint="-0.499984740745262"/>
      </left>
      <right style="hair">
        <color theme="0" tint="-0.499984740745262"/>
      </right>
      <top/>
      <bottom/>
      <diagonal/>
    </border>
    <border>
      <left style="hair">
        <color theme="0" tint="-0.499984740745262"/>
      </left>
      <right style="hair">
        <color theme="0" tint="-0.499984740745262"/>
      </right>
      <top/>
      <bottom/>
      <diagonal/>
    </border>
    <border>
      <left style="hair">
        <color theme="0" tint="-0.499984740745262"/>
      </left>
      <right style="thin">
        <color theme="0" tint="-0.499984740745262"/>
      </right>
      <top/>
      <bottom/>
      <diagonal/>
    </border>
    <border>
      <left style="double">
        <color theme="0" tint="-0.499984740745262"/>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double">
        <color theme="0" tint="-0.499984740745262"/>
      </right>
      <top style="hair">
        <color theme="0" tint="-0.499984740745262"/>
      </top>
      <bottom style="hair">
        <color theme="0" tint="-0.499984740745262"/>
      </bottom>
      <diagonal/>
    </border>
    <border>
      <left style="double">
        <color theme="0" tint="-0.499984740745262"/>
      </left>
      <right/>
      <top style="hair">
        <color indexed="64"/>
      </top>
      <bottom style="hair">
        <color theme="0" tint="-0.499984740745262"/>
      </bottom>
      <diagonal/>
    </border>
    <border>
      <left/>
      <right style="double">
        <color theme="0" tint="-0.499984740745262"/>
      </right>
      <top style="hair">
        <color indexed="64"/>
      </top>
      <bottom style="hair">
        <color theme="0" tint="-0.499984740745262"/>
      </bottom>
      <diagonal/>
    </border>
    <border>
      <left style="double">
        <color theme="0" tint="-0.499984740745262"/>
      </left>
      <right/>
      <top style="hair">
        <color theme="0" tint="-0.499984740745262"/>
      </top>
      <bottom style="hair">
        <color theme="0" tint="-0.499984740745262"/>
      </bottom>
      <diagonal/>
    </border>
    <border>
      <left/>
      <right style="double">
        <color theme="0" tint="-0.499984740745262"/>
      </right>
      <top style="hair">
        <color theme="0" tint="-0.499984740745262"/>
      </top>
      <bottom style="hair">
        <color theme="0" tint="-0.499984740745262"/>
      </bottom>
      <diagonal/>
    </border>
    <border>
      <left style="double">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thin">
        <color theme="0" tint="-0.499984740745262"/>
      </left>
      <right/>
      <top/>
      <bottom style="hair">
        <color theme="0" tint="-0.499984740745262"/>
      </bottom>
      <diagonal/>
    </border>
    <border>
      <left style="hair">
        <color theme="0" tint="-0.499984740745262"/>
      </left>
      <right/>
      <top style="hair">
        <color theme="0" tint="-0.499984740745262"/>
      </top>
      <bottom style="thin">
        <color theme="0" tint="-0.499984740745262"/>
      </bottom>
      <diagonal/>
    </border>
    <border>
      <left style="thin">
        <color indexed="64"/>
      </left>
      <right/>
      <top style="thin">
        <color theme="0" tint="-0.499984740745262"/>
      </top>
      <bottom/>
      <diagonal/>
    </border>
    <border>
      <left style="thin">
        <color indexed="64"/>
      </left>
      <right/>
      <top/>
      <bottom style="thin">
        <color theme="0" tint="-0.499984740745262"/>
      </bottom>
      <diagonal/>
    </border>
    <border>
      <left style="thin">
        <color theme="0" tint="-0.499984740745262"/>
      </left>
      <right style="thin">
        <color theme="0" tint="-0.499984740745262"/>
      </right>
      <top/>
      <bottom/>
      <diagonal/>
    </border>
    <border>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thin">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bottom style="thin">
        <color theme="0" tint="-0.499984740745262"/>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indexed="64"/>
      </left>
      <right/>
      <top style="hair">
        <color indexed="64"/>
      </top>
      <bottom/>
      <diagonal/>
    </border>
    <border>
      <left/>
      <right/>
      <top style="hair">
        <color indexed="64"/>
      </top>
      <bottom/>
      <diagonal/>
    </border>
  </borders>
  <cellStyleXfs count="62">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2" fillId="9" borderId="0" applyNumberFormat="0" applyBorder="0" applyAlignment="0" applyProtection="0"/>
    <xf numFmtId="0" fontId="22" fillId="7"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3" fillId="2" borderId="1" applyNumberFormat="0" applyAlignment="0" applyProtection="0"/>
    <xf numFmtId="0" fontId="24" fillId="2" borderId="2" applyNumberFormat="0" applyAlignment="0" applyProtection="0"/>
    <xf numFmtId="0" fontId="25" fillId="3"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166" fontId="8" fillId="0" borderId="0" applyFont="0" applyFill="0" applyBorder="0" applyAlignment="0" applyProtection="0"/>
    <xf numFmtId="166" fontId="3" fillId="0" borderId="0" applyFont="0" applyFill="0" applyBorder="0" applyAlignment="0" applyProtection="0"/>
    <xf numFmtId="0" fontId="28" fillId="14" borderId="0" applyNumberFormat="0" applyBorder="0" applyAlignment="0" applyProtection="0"/>
    <xf numFmtId="0" fontId="10" fillId="0" borderId="0" applyNumberFormat="0" applyFill="0" applyBorder="0" applyAlignment="0" applyProtection="0">
      <alignment vertical="top"/>
      <protection locked="0"/>
    </xf>
    <xf numFmtId="0" fontId="29" fillId="3" borderId="0" applyNumberFormat="0" applyBorder="0" applyAlignment="0" applyProtection="0"/>
    <xf numFmtId="0" fontId="1" fillId="4" borderId="4" applyNumberFormat="0" applyFont="0" applyAlignment="0" applyProtection="0"/>
    <xf numFmtId="0" fontId="30" fillId="15" borderId="0" applyNumberFormat="0" applyBorder="0" applyAlignment="0" applyProtection="0"/>
    <xf numFmtId="0" fontId="2" fillId="0" borderId="0"/>
    <xf numFmtId="0" fontId="43" fillId="0" borderId="0"/>
    <xf numFmtId="0" fontId="2" fillId="0" borderId="0"/>
    <xf numFmtId="0" fontId="2" fillId="0" borderId="0"/>
    <xf numFmtId="0" fontId="3" fillId="0" borderId="0"/>
    <xf numFmtId="0" fontId="1" fillId="0" borderId="0" applyBorder="0"/>
    <xf numFmtId="0" fontId="1" fillId="0" borderId="0"/>
    <xf numFmtId="0" fontId="2" fillId="0" borderId="0"/>
    <xf numFmtId="0" fontId="39" fillId="0" borderId="0"/>
    <xf numFmtId="0" fontId="2" fillId="0" borderId="0"/>
    <xf numFmtId="0" fontId="8" fillId="0" borderId="0"/>
    <xf numFmtId="0" fontId="3" fillId="0" borderId="0"/>
    <xf numFmtId="0" fontId="8" fillId="0" borderId="0"/>
    <xf numFmtId="0" fontId="8" fillId="0" borderId="0"/>
    <xf numFmtId="0" fontId="3" fillId="0" borderId="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18" fillId="16" borderId="9" applyNumberFormat="0" applyAlignment="0" applyProtection="0"/>
    <xf numFmtId="0" fontId="1" fillId="0" borderId="0"/>
    <xf numFmtId="0" fontId="1" fillId="0" borderId="0"/>
  </cellStyleXfs>
  <cellXfs count="1021">
    <xf numFmtId="0" fontId="0" fillId="0" borderId="0" xfId="0"/>
    <xf numFmtId="0" fontId="15" fillId="0" borderId="0" xfId="43" applyFont="1" applyFill="1" applyAlignment="1" applyProtection="1">
      <alignment horizontal="left" vertical="center"/>
      <protection hidden="1"/>
    </xf>
    <xf numFmtId="0" fontId="15" fillId="0" borderId="0" xfId="50" applyNumberFormat="1" applyFont="1" applyAlignment="1" applyProtection="1">
      <alignment horizontal="right" vertical="center"/>
      <protection hidden="1"/>
    </xf>
    <xf numFmtId="0" fontId="15" fillId="0" borderId="0" xfId="50" applyFont="1" applyAlignment="1" applyProtection="1">
      <alignment horizontal="right" vertical="center"/>
      <protection hidden="1"/>
    </xf>
    <xf numFmtId="0" fontId="2" fillId="0" borderId="0" xfId="0" applyFont="1" applyAlignment="1" applyProtection="1">
      <alignment vertical="center"/>
      <protection hidden="1"/>
    </xf>
    <xf numFmtId="0" fontId="3" fillId="0" borderId="0" xfId="0" applyFont="1" applyFill="1" applyAlignment="1" applyProtection="1">
      <alignment vertical="center"/>
      <protection hidden="1"/>
    </xf>
    <xf numFmtId="0" fontId="3" fillId="0" borderId="0" xfId="50" applyFont="1" applyAlignment="1" applyProtection="1">
      <alignment vertical="center"/>
      <protection hidden="1"/>
    </xf>
    <xf numFmtId="0" fontId="3" fillId="0" borderId="0" xfId="50" applyFont="1" applyFill="1" applyBorder="1" applyAlignment="1" applyProtection="1">
      <alignment vertical="center"/>
      <protection hidden="1"/>
    </xf>
    <xf numFmtId="0" fontId="3" fillId="0" borderId="0" xfId="50" applyFont="1" applyFill="1" applyAlignment="1" applyProtection="1">
      <alignment vertical="center"/>
      <protection hidden="1"/>
    </xf>
    <xf numFmtId="0" fontId="4" fillId="22" borderId="10" xfId="50" applyFont="1" applyFill="1" applyBorder="1" applyAlignment="1" applyProtection="1">
      <alignment horizontal="left" vertical="center" indent="2"/>
      <protection hidden="1"/>
    </xf>
    <xf numFmtId="0" fontId="4" fillId="22" borderId="11" xfId="50" applyFont="1" applyFill="1" applyBorder="1" applyAlignment="1" applyProtection="1">
      <alignment horizontal="left" vertical="center" indent="2"/>
      <protection hidden="1"/>
    </xf>
    <xf numFmtId="0" fontId="4" fillId="0" borderId="10" xfId="50" applyFont="1" applyFill="1" applyBorder="1" applyAlignment="1" applyProtection="1">
      <alignment horizontal="left" vertical="center" indent="2"/>
      <protection hidden="1"/>
    </xf>
    <xf numFmtId="0" fontId="4" fillId="0" borderId="11" xfId="50" applyFont="1" applyFill="1" applyBorder="1" applyAlignment="1" applyProtection="1">
      <alignment horizontal="left" vertical="center" indent="2"/>
      <protection hidden="1"/>
    </xf>
    <xf numFmtId="0" fontId="4" fillId="17" borderId="10" xfId="50" applyNumberFormat="1" applyFont="1" applyFill="1" applyBorder="1" applyAlignment="1" applyProtection="1">
      <alignment horizontal="left" vertical="center" indent="2"/>
      <protection hidden="1"/>
    </xf>
    <xf numFmtId="0" fontId="4" fillId="17" borderId="11" xfId="50" applyNumberFormat="1" applyFont="1" applyFill="1" applyBorder="1" applyAlignment="1" applyProtection="1">
      <alignment horizontal="left" vertical="center" indent="2"/>
      <protection hidden="1"/>
    </xf>
    <xf numFmtId="0" fontId="5" fillId="23" borderId="12" xfId="0" applyFont="1" applyFill="1" applyBorder="1" applyAlignment="1" applyProtection="1">
      <alignment horizontal="left" vertical="center" indent="1"/>
      <protection hidden="1"/>
    </xf>
    <xf numFmtId="0" fontId="5" fillId="23" borderId="10" xfId="0" applyFont="1" applyFill="1" applyBorder="1" applyAlignment="1" applyProtection="1">
      <alignment horizontal="left" vertical="center" indent="1"/>
      <protection hidden="1"/>
    </xf>
    <xf numFmtId="0" fontId="5" fillId="23" borderId="11" xfId="0" applyFont="1" applyFill="1" applyBorder="1" applyAlignment="1" applyProtection="1">
      <alignment horizontal="left" vertical="center" indent="1"/>
      <protection hidden="1"/>
    </xf>
    <xf numFmtId="0" fontId="3" fillId="0" borderId="0" xfId="0" applyFont="1" applyAlignment="1" applyProtection="1">
      <alignment vertical="center"/>
      <protection hidden="1"/>
    </xf>
    <xf numFmtId="0" fontId="3" fillId="0" borderId="13" xfId="50" applyFont="1" applyBorder="1" applyProtection="1">
      <protection hidden="1"/>
    </xf>
    <xf numFmtId="0" fontId="3" fillId="0" borderId="0" xfId="50" applyFont="1" applyProtection="1">
      <protection hidden="1"/>
    </xf>
    <xf numFmtId="0" fontId="3"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top"/>
      <protection hidden="1"/>
    </xf>
    <xf numFmtId="0" fontId="6" fillId="0" borderId="0" xfId="0" applyFont="1" applyFill="1" applyBorder="1" applyAlignment="1" applyProtection="1">
      <alignment horizontal="center" vertical="center"/>
      <protection hidden="1"/>
    </xf>
    <xf numFmtId="0" fontId="6" fillId="0" borderId="0" xfId="50" applyFont="1" applyFill="1" applyBorder="1" applyAlignment="1" applyProtection="1">
      <alignment horizontal="center" vertical="top"/>
      <protection hidden="1"/>
    </xf>
    <xf numFmtId="0" fontId="6" fillId="0" borderId="0" xfId="50" applyFont="1" applyFill="1" applyBorder="1" applyAlignment="1" applyProtection="1">
      <alignment vertical="top" wrapText="1"/>
      <protection hidden="1"/>
    </xf>
    <xf numFmtId="49" fontId="4" fillId="0" borderId="0" xfId="50" applyNumberFormat="1" applyFont="1" applyAlignment="1" applyProtection="1">
      <alignment horizontal="right" vertical="center"/>
      <protection hidden="1"/>
    </xf>
    <xf numFmtId="0" fontId="4" fillId="0" borderId="0" xfId="5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3" fillId="0" borderId="0" xfId="0" applyFont="1" applyFill="1" applyAlignment="1" applyProtection="1">
      <alignment vertical="center" wrapText="1"/>
      <protection hidden="1"/>
    </xf>
    <xf numFmtId="0" fontId="3" fillId="0" borderId="0" xfId="0" applyFont="1" applyFill="1" applyAlignment="1" applyProtection="1">
      <alignment vertical="top" wrapText="1"/>
      <protection hidden="1"/>
    </xf>
    <xf numFmtId="0" fontId="13" fillId="0" borderId="0" xfId="0" applyFont="1" applyFill="1" applyAlignment="1" applyProtection="1">
      <alignment horizontal="right" vertical="center"/>
      <protection hidden="1"/>
    </xf>
    <xf numFmtId="0" fontId="5"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19" fillId="0" borderId="0" xfId="50" applyFont="1" applyFill="1" applyBorder="1" applyAlignment="1" applyProtection="1">
      <alignment vertical="center"/>
      <protection hidden="1"/>
    </xf>
    <xf numFmtId="0" fontId="3" fillId="0" borderId="0" xfId="50" applyFont="1" applyFill="1" applyBorder="1" applyAlignment="1" applyProtection="1">
      <alignment vertical="center" wrapText="1"/>
      <protection hidden="1"/>
    </xf>
    <xf numFmtId="0" fontId="3" fillId="0" borderId="14" xfId="50" applyFont="1" applyFill="1" applyBorder="1" applyAlignment="1" applyProtection="1">
      <alignment vertical="center"/>
      <protection hidden="1"/>
    </xf>
    <xf numFmtId="0" fontId="3" fillId="0" borderId="0" xfId="50" applyFont="1" applyFill="1" applyBorder="1" applyAlignment="1" applyProtection="1">
      <alignment horizontal="left" vertical="center"/>
      <protection hidden="1"/>
    </xf>
    <xf numFmtId="164" fontId="3" fillId="0" borderId="0" xfId="50" applyNumberFormat="1" applyFont="1" applyFill="1" applyBorder="1" applyAlignment="1" applyProtection="1">
      <alignment horizontal="left" vertical="center"/>
      <protection hidden="1"/>
    </xf>
    <xf numFmtId="0" fontId="3" fillId="0" borderId="14" xfId="50" applyFont="1" applyFill="1" applyBorder="1" applyAlignment="1" applyProtection="1">
      <alignment horizontal="left" vertical="center"/>
      <protection hidden="1"/>
    </xf>
    <xf numFmtId="0" fontId="5" fillId="0" borderId="15" xfId="50" applyFont="1" applyFill="1" applyBorder="1" applyAlignment="1" applyProtection="1">
      <alignment horizontal="left" vertical="center" indent="1"/>
      <protection hidden="1"/>
    </xf>
    <xf numFmtId="0" fontId="5" fillId="0" borderId="0" xfId="50" applyFont="1" applyFill="1" applyBorder="1" applyAlignment="1" applyProtection="1">
      <alignment vertical="center"/>
      <protection hidden="1"/>
    </xf>
    <xf numFmtId="0" fontId="5" fillId="0" borderId="0" xfId="50" applyFont="1" applyFill="1" applyBorder="1" applyAlignment="1" applyProtection="1">
      <alignment horizontal="left" vertical="center" indent="1"/>
      <protection hidden="1"/>
    </xf>
    <xf numFmtId="0" fontId="15" fillId="0" borderId="0" xfId="0" applyFont="1" applyFill="1" applyAlignment="1" applyProtection="1">
      <alignment horizontal="left" vertical="center"/>
      <protection hidden="1"/>
    </xf>
    <xf numFmtId="0" fontId="3" fillId="0" borderId="15" xfId="50" applyFont="1" applyFill="1" applyBorder="1" applyAlignment="1" applyProtection="1">
      <alignment vertical="center"/>
      <protection hidden="1"/>
    </xf>
    <xf numFmtId="0" fontId="3" fillId="0" borderId="14" xfId="50" applyFont="1" applyBorder="1" applyAlignment="1" applyProtection="1">
      <alignment vertical="center"/>
      <protection hidden="1"/>
    </xf>
    <xf numFmtId="0" fontId="3" fillId="0" borderId="15" xfId="50" applyFont="1" applyFill="1" applyBorder="1" applyAlignment="1" applyProtection="1">
      <alignment horizontal="left" vertical="center" indent="1"/>
      <protection hidden="1"/>
    </xf>
    <xf numFmtId="0" fontId="3" fillId="0" borderId="0" xfId="50" applyFont="1" applyBorder="1" applyAlignment="1" applyProtection="1">
      <alignment vertical="center"/>
      <protection hidden="1"/>
    </xf>
    <xf numFmtId="0" fontId="3" fillId="0" borderId="15" xfId="0" applyFont="1" applyBorder="1" applyAlignment="1" applyProtection="1">
      <alignment vertical="center"/>
      <protection hidden="1"/>
    </xf>
    <xf numFmtId="0" fontId="3" fillId="0" borderId="16"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18" xfId="50" applyFont="1" applyFill="1" applyBorder="1" applyAlignment="1" applyProtection="1">
      <alignment vertical="center"/>
      <protection hidden="1"/>
    </xf>
    <xf numFmtId="0" fontId="3" fillId="0" borderId="19" xfId="50" applyFont="1" applyFill="1" applyBorder="1" applyAlignment="1" applyProtection="1">
      <alignment vertical="center"/>
      <protection hidden="1"/>
    </xf>
    <xf numFmtId="0" fontId="3" fillId="0" borderId="20" xfId="5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0" fontId="3" fillId="0" borderId="17" xfId="0" applyFont="1" applyFill="1" applyBorder="1" applyAlignment="1" applyProtection="1">
      <alignment vertical="center"/>
      <protection hidden="1"/>
    </xf>
    <xf numFmtId="0" fontId="3" fillId="0" borderId="15" xfId="50" applyFont="1" applyFill="1" applyBorder="1" applyAlignment="1" applyProtection="1">
      <alignment horizontal="left" vertical="center"/>
      <protection hidden="1"/>
    </xf>
    <xf numFmtId="0" fontId="5" fillId="0" borderId="18" xfId="0" applyFont="1" applyFill="1" applyBorder="1" applyAlignment="1" applyProtection="1">
      <alignment vertical="center"/>
      <protection hidden="1"/>
    </xf>
    <xf numFmtId="0" fontId="3" fillId="0" borderId="19" xfId="0" applyFont="1" applyFill="1" applyBorder="1" applyAlignment="1" applyProtection="1">
      <alignment vertical="center"/>
      <protection hidden="1"/>
    </xf>
    <xf numFmtId="0" fontId="3" fillId="0" borderId="20" xfId="0" applyFont="1" applyFill="1" applyBorder="1" applyAlignment="1" applyProtection="1">
      <alignment vertical="center"/>
      <protection hidden="1"/>
    </xf>
    <xf numFmtId="0" fontId="3" fillId="0" borderId="0" xfId="50" applyFont="1" applyFill="1" applyBorder="1" applyAlignment="1" applyProtection="1">
      <alignment horizontal="right" vertical="center" indent="1"/>
      <protection hidden="1"/>
    </xf>
    <xf numFmtId="0" fontId="3" fillId="0" borderId="0" xfId="51" applyFont="1" applyFill="1" applyBorder="1" applyAlignment="1" applyProtection="1">
      <alignment horizontal="left" vertical="center"/>
      <protection hidden="1"/>
    </xf>
    <xf numFmtId="0" fontId="3" fillId="0" borderId="0" xfId="51" applyFont="1" applyAlignment="1" applyProtection="1">
      <alignment vertical="center"/>
      <protection hidden="1"/>
    </xf>
    <xf numFmtId="0" fontId="6" fillId="0" borderId="13" xfId="51" applyFont="1" applyFill="1" applyBorder="1" applyAlignment="1" applyProtection="1">
      <alignment vertical="center"/>
      <protection hidden="1"/>
    </xf>
    <xf numFmtId="0" fontId="6" fillId="0" borderId="0" xfId="51" applyFont="1" applyFill="1" applyAlignment="1" applyProtection="1">
      <alignment vertical="center"/>
      <protection hidden="1"/>
    </xf>
    <xf numFmtId="49" fontId="9" fillId="0" borderId="0" xfId="51" applyNumberFormat="1" applyFont="1" applyFill="1" applyAlignment="1" applyProtection="1">
      <alignment horizontal="left" vertical="top"/>
    </xf>
    <xf numFmtId="49" fontId="4" fillId="0" borderId="0" xfId="51" applyNumberFormat="1" applyFont="1" applyFill="1" applyAlignment="1" applyProtection="1">
      <alignment horizontal="left" vertical="top"/>
    </xf>
    <xf numFmtId="49" fontId="4" fillId="0" borderId="0" xfId="51" applyNumberFormat="1" applyFont="1" applyFill="1" applyAlignment="1">
      <alignment vertical="top"/>
    </xf>
    <xf numFmtId="49" fontId="17" fillId="0" borderId="0" xfId="51" applyNumberFormat="1" applyFont="1" applyFill="1" applyAlignment="1">
      <alignment horizontal="right" vertical="top"/>
    </xf>
    <xf numFmtId="0" fontId="3" fillId="0" borderId="0" xfId="51" applyFont="1" applyFill="1" applyAlignment="1" applyProtection="1">
      <alignment vertical="center"/>
      <protection hidden="1"/>
    </xf>
    <xf numFmtId="0" fontId="3" fillId="0" borderId="0" xfId="0" applyFont="1" applyBorder="1" applyAlignment="1" applyProtection="1">
      <alignment vertical="center"/>
      <protection hidden="1"/>
    </xf>
    <xf numFmtId="49" fontId="3" fillId="0" borderId="0" xfId="0" applyNumberFormat="1" applyFont="1" applyFill="1" applyBorder="1" applyAlignment="1" applyProtection="1">
      <alignment vertical="center"/>
      <protection hidden="1"/>
    </xf>
    <xf numFmtId="49" fontId="3" fillId="0" borderId="0" xfId="0" applyNumberFormat="1" applyFont="1" applyFill="1" applyAlignment="1" applyProtection="1">
      <alignment vertical="center"/>
      <protection hidden="1"/>
    </xf>
    <xf numFmtId="0" fontId="3" fillId="0" borderId="15" xfId="0" applyFont="1" applyBorder="1" applyAlignment="1" applyProtection="1">
      <alignment horizontal="left" vertical="center" indent="1"/>
      <protection hidden="1"/>
    </xf>
    <xf numFmtId="0" fontId="5" fillId="0" borderId="0" xfId="0" applyFont="1" applyBorder="1" applyAlignment="1" applyProtection="1">
      <alignment horizontal="left" vertical="center" indent="1"/>
      <protection hidden="1"/>
    </xf>
    <xf numFmtId="0" fontId="3" fillId="0" borderId="14" xfId="51" applyFont="1" applyBorder="1" applyAlignment="1" applyProtection="1">
      <alignment vertical="center"/>
      <protection hidden="1"/>
    </xf>
    <xf numFmtId="0" fontId="3" fillId="0" borderId="14" xfId="0" applyFont="1" applyFill="1" applyBorder="1" applyAlignment="1" applyProtection="1">
      <alignment vertical="center"/>
      <protection hidden="1"/>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indent="1"/>
      <protection hidden="1"/>
    </xf>
    <xf numFmtId="0" fontId="3" fillId="0" borderId="0" xfId="0" applyNumberFormat="1" applyFont="1" applyFill="1" applyBorder="1" applyAlignment="1" applyProtection="1">
      <alignment horizontal="right" vertical="center"/>
      <protection hidden="1"/>
    </xf>
    <xf numFmtId="0" fontId="3" fillId="0" borderId="0" xfId="43" applyFont="1" applyFill="1" applyAlignment="1" applyProtection="1">
      <alignment vertical="center"/>
      <protection hidden="1"/>
    </xf>
    <xf numFmtId="0" fontId="3" fillId="0" borderId="0" xfId="47" applyFont="1" applyAlignment="1" applyProtection="1">
      <alignment vertical="center"/>
      <protection hidden="1"/>
    </xf>
    <xf numFmtId="0" fontId="3" fillId="0" borderId="0" xfId="47" applyFont="1" applyBorder="1" applyAlignment="1" applyProtection="1">
      <alignment vertical="center"/>
      <protection hidden="1"/>
    </xf>
    <xf numFmtId="0" fontId="3" fillId="0" borderId="14" xfId="47" applyFont="1" applyBorder="1" applyAlignment="1" applyProtection="1">
      <alignment vertical="center"/>
      <protection hidden="1"/>
    </xf>
    <xf numFmtId="49" fontId="3" fillId="0" borderId="0" xfId="43" applyNumberFormat="1" applyFont="1" applyFill="1" applyBorder="1" applyAlignment="1" applyProtection="1">
      <alignment vertical="center"/>
      <protection hidden="1"/>
    </xf>
    <xf numFmtId="0" fontId="3" fillId="0" borderId="0" xfId="43" applyFont="1" applyFill="1" applyBorder="1" applyAlignment="1" applyProtection="1">
      <alignment vertical="center"/>
      <protection hidden="1"/>
    </xf>
    <xf numFmtId="165" fontId="3" fillId="0" borderId="0" xfId="43" applyNumberFormat="1" applyFont="1" applyFill="1" applyAlignment="1" applyProtection="1">
      <alignment horizontal="center" vertical="center"/>
      <protection hidden="1"/>
    </xf>
    <xf numFmtId="0" fontId="3" fillId="0" borderId="0" xfId="43" applyFont="1" applyFill="1" applyBorder="1" applyAlignment="1" applyProtection="1">
      <alignment horizontal="center" vertical="center"/>
      <protection hidden="1"/>
    </xf>
    <xf numFmtId="0" fontId="4" fillId="0" borderId="0" xfId="47" applyFont="1" applyBorder="1" applyAlignment="1" applyProtection="1">
      <alignment vertical="center"/>
      <protection hidden="1"/>
    </xf>
    <xf numFmtId="0" fontId="3" fillId="0" borderId="0" xfId="47" applyFont="1" applyBorder="1" applyAlignment="1" applyProtection="1">
      <alignment vertical="top" wrapText="1"/>
      <protection hidden="1"/>
    </xf>
    <xf numFmtId="0" fontId="3" fillId="0" borderId="0" xfId="47" applyFont="1" applyBorder="1" applyAlignment="1" applyProtection="1">
      <alignment horizontal="left" vertical="center" wrapText="1" indent="1"/>
      <protection hidden="1"/>
    </xf>
    <xf numFmtId="0" fontId="3" fillId="0" borderId="0" xfId="47" applyFont="1" applyBorder="1" applyAlignment="1" applyProtection="1">
      <alignment horizontal="left" vertical="top" indent="1"/>
      <protection hidden="1"/>
    </xf>
    <xf numFmtId="0" fontId="3" fillId="0" borderId="14" xfId="0" applyFont="1" applyBorder="1" applyAlignment="1" applyProtection="1">
      <alignment vertical="center"/>
      <protection hidden="1"/>
    </xf>
    <xf numFmtId="0" fontId="3" fillId="0" borderId="15" xfId="0" applyFont="1" applyFill="1" applyBorder="1" applyAlignment="1" applyProtection="1">
      <alignment vertical="center"/>
      <protection hidden="1"/>
    </xf>
    <xf numFmtId="0" fontId="3" fillId="0" borderId="14" xfId="0" applyFont="1" applyFill="1" applyBorder="1" applyAlignment="1" applyProtection="1">
      <alignment horizontal="left" vertical="center" indent="1"/>
      <protection hidden="1"/>
    </xf>
    <xf numFmtId="0" fontId="3" fillId="0" borderId="14" xfId="43" applyFont="1" applyFill="1" applyBorder="1" applyAlignment="1" applyProtection="1">
      <alignment vertical="center"/>
      <protection hidden="1"/>
    </xf>
    <xf numFmtId="0" fontId="5" fillId="0" borderId="16" xfId="51" applyFont="1" applyFill="1" applyBorder="1" applyAlignment="1" applyProtection="1">
      <alignment horizontal="left" vertical="center" indent="1"/>
      <protection hidden="1"/>
    </xf>
    <xf numFmtId="0" fontId="3" fillId="0" borderId="15" xfId="51" applyFont="1" applyFill="1" applyBorder="1" applyAlignment="1" applyProtection="1">
      <alignment horizontal="left" vertical="center" indent="1"/>
      <protection hidden="1"/>
    </xf>
    <xf numFmtId="49" fontId="5" fillId="23" borderId="12" xfId="43" applyNumberFormat="1" applyFont="1" applyFill="1" applyBorder="1" applyAlignment="1" applyProtection="1">
      <alignment horizontal="left" vertical="center" indent="1"/>
      <protection hidden="1"/>
    </xf>
    <xf numFmtId="49" fontId="5" fillId="23" borderId="10" xfId="43" applyNumberFormat="1" applyFont="1" applyFill="1" applyBorder="1" applyAlignment="1" applyProtection="1">
      <alignment horizontal="left" vertical="center"/>
      <protection hidden="1"/>
    </xf>
    <xf numFmtId="49" fontId="5" fillId="23" borderId="11" xfId="43" applyNumberFormat="1" applyFont="1" applyFill="1" applyBorder="1" applyAlignment="1" applyProtection="1">
      <alignment horizontal="left" vertical="center"/>
      <protection hidden="1"/>
    </xf>
    <xf numFmtId="49" fontId="5" fillId="23" borderId="12" xfId="44" applyNumberFormat="1" applyFont="1" applyFill="1" applyBorder="1" applyAlignment="1" applyProtection="1">
      <alignment horizontal="left" vertical="center" indent="1"/>
      <protection hidden="1"/>
    </xf>
    <xf numFmtId="0" fontId="3" fillId="0" borderId="0" xfId="44" applyFont="1" applyFill="1" applyAlignment="1" applyProtection="1">
      <alignment vertical="center"/>
      <protection hidden="1"/>
    </xf>
    <xf numFmtId="0" fontId="3" fillId="22" borderId="12" xfId="51" applyFont="1" applyFill="1" applyBorder="1" applyAlignment="1" applyProtection="1">
      <alignment horizontal="left" vertical="center"/>
      <protection hidden="1"/>
    </xf>
    <xf numFmtId="0" fontId="3" fillId="22" borderId="10" xfId="51" applyFont="1" applyFill="1" applyBorder="1" applyAlignment="1" applyProtection="1">
      <alignment horizontal="left" vertical="center"/>
      <protection hidden="1"/>
    </xf>
    <xf numFmtId="0" fontId="3" fillId="22" borderId="11" xfId="51" applyFont="1" applyFill="1" applyBorder="1" applyAlignment="1" applyProtection="1">
      <alignment horizontal="left" vertical="center"/>
      <protection hidden="1"/>
    </xf>
    <xf numFmtId="0" fontId="5" fillId="23" borderId="12" xfId="44" applyFont="1" applyFill="1" applyBorder="1" applyAlignment="1" applyProtection="1">
      <alignment horizontal="left" vertical="center" indent="1"/>
      <protection hidden="1"/>
    </xf>
    <xf numFmtId="0" fontId="5" fillId="23" borderId="10" xfId="44" applyFont="1" applyFill="1" applyBorder="1" applyAlignment="1" applyProtection="1">
      <alignment horizontal="left" vertical="center" indent="1"/>
      <protection hidden="1"/>
    </xf>
    <xf numFmtId="0" fontId="5" fillId="23" borderId="11" xfId="44" applyFont="1" applyFill="1" applyBorder="1" applyAlignment="1" applyProtection="1">
      <alignment horizontal="left" vertical="center" indent="1"/>
      <protection hidden="1"/>
    </xf>
    <xf numFmtId="0" fontId="3" fillId="0" borderId="0" xfId="44" applyFont="1" applyFill="1" applyBorder="1" applyAlignment="1" applyProtection="1">
      <alignment vertical="center"/>
      <protection hidden="1"/>
    </xf>
    <xf numFmtId="49" fontId="5" fillId="0" borderId="0" xfId="44" applyNumberFormat="1" applyFont="1" applyFill="1" applyBorder="1" applyAlignment="1" applyProtection="1">
      <alignment horizontal="left" vertical="center" indent="1"/>
      <protection hidden="1"/>
    </xf>
    <xf numFmtId="0" fontId="3" fillId="0" borderId="13" xfId="0" applyFont="1" applyFill="1" applyBorder="1" applyAlignment="1" applyProtection="1">
      <alignment horizontal="right" vertical="center"/>
      <protection hidden="1"/>
    </xf>
    <xf numFmtId="0" fontId="5" fillId="0" borderId="17" xfId="0" applyFont="1" applyFill="1" applyBorder="1" applyAlignment="1" applyProtection="1">
      <alignment horizontal="center" vertical="center"/>
      <protection hidden="1"/>
    </xf>
    <xf numFmtId="0" fontId="3" fillId="0" borderId="13" xfId="0" applyFont="1" applyFill="1" applyBorder="1" applyAlignment="1" applyProtection="1">
      <alignment horizontal="left" vertical="center" indent="1"/>
      <protection hidden="1"/>
    </xf>
    <xf numFmtId="0" fontId="3" fillId="0" borderId="17" xfId="0" applyFont="1" applyFill="1" applyBorder="1" applyAlignment="1" applyProtection="1">
      <alignment horizontal="left" vertical="center" indent="1"/>
      <protection hidden="1"/>
    </xf>
    <xf numFmtId="0" fontId="12" fillId="0" borderId="14" xfId="0" applyFont="1" applyFill="1" applyBorder="1" applyAlignment="1" applyProtection="1">
      <alignment horizontal="left" vertical="center"/>
      <protection hidden="1"/>
    </xf>
    <xf numFmtId="0" fontId="5" fillId="0" borderId="14" xfId="0" applyFont="1" applyFill="1" applyBorder="1" applyAlignment="1" applyProtection="1">
      <alignment vertical="center"/>
      <protection hidden="1"/>
    </xf>
    <xf numFmtId="0" fontId="5" fillId="0" borderId="0" xfId="0" applyFont="1" applyFill="1" applyAlignment="1" applyProtection="1">
      <alignment vertical="center"/>
      <protection hidden="1"/>
    </xf>
    <xf numFmtId="49" fontId="3" fillId="0" borderId="0" xfId="43" applyNumberFormat="1" applyFont="1" applyFill="1" applyAlignment="1" applyProtection="1">
      <alignment vertical="center"/>
      <protection hidden="1"/>
    </xf>
    <xf numFmtId="0" fontId="3" fillId="0" borderId="0" xfId="43" applyFont="1" applyFill="1" applyBorder="1" applyAlignment="1" applyProtection="1">
      <alignment horizontal="right" vertical="center"/>
      <protection hidden="1"/>
    </xf>
    <xf numFmtId="0" fontId="3" fillId="0" borderId="0" xfId="43" applyNumberFormat="1" applyFont="1" applyFill="1" applyBorder="1" applyAlignment="1" applyProtection="1">
      <alignment horizontal="right" vertical="center"/>
      <protection hidden="1"/>
    </xf>
    <xf numFmtId="0" fontId="5" fillId="0" borderId="13" xfId="50" applyFont="1" applyFill="1" applyBorder="1" applyAlignment="1" applyProtection="1">
      <alignment horizontal="left" vertical="center"/>
      <protection hidden="1"/>
    </xf>
    <xf numFmtId="0" fontId="5" fillId="0" borderId="17" xfId="50" applyFont="1" applyFill="1" applyBorder="1" applyAlignment="1" applyProtection="1">
      <alignment horizontal="left" vertical="center"/>
      <protection hidden="1"/>
    </xf>
    <xf numFmtId="0" fontId="3" fillId="0" borderId="0" xfId="49" applyFont="1" applyFill="1" applyAlignment="1" applyProtection="1">
      <alignment vertical="center" wrapText="1"/>
      <protection hidden="1"/>
    </xf>
    <xf numFmtId="0" fontId="3" fillId="0" borderId="0" xfId="49" applyFont="1" applyFill="1" applyAlignment="1" applyProtection="1">
      <alignment vertical="center"/>
      <protection hidden="1"/>
    </xf>
    <xf numFmtId="0" fontId="3" fillId="0" borderId="0" xfId="49" applyFont="1" applyFill="1" applyBorder="1" applyAlignment="1" applyProtection="1">
      <alignment vertical="center"/>
      <protection hidden="1"/>
    </xf>
    <xf numFmtId="0" fontId="6" fillId="0" borderId="0" xfId="50" applyFont="1" applyFill="1" applyBorder="1" applyAlignment="1" applyProtection="1">
      <alignment vertical="center"/>
      <protection hidden="1"/>
    </xf>
    <xf numFmtId="0" fontId="6" fillId="0" borderId="0" xfId="50" applyFont="1" applyFill="1" applyAlignment="1" applyProtection="1">
      <alignment vertical="center"/>
      <protection hidden="1"/>
    </xf>
    <xf numFmtId="0" fontId="3" fillId="0" borderId="0" xfId="49" applyFont="1" applyAlignment="1" applyProtection="1">
      <alignment vertical="center"/>
      <protection hidden="1"/>
    </xf>
    <xf numFmtId="0" fontId="5" fillId="25" borderId="12" xfId="0" applyFont="1" applyFill="1" applyBorder="1" applyAlignment="1" applyProtection="1">
      <alignment horizontal="left" vertical="center" indent="1"/>
      <protection hidden="1"/>
    </xf>
    <xf numFmtId="0" fontId="3" fillId="0" borderId="0" xfId="0" applyFont="1" applyFill="1" applyAlignment="1" applyProtection="1">
      <alignment horizontal="right" vertical="center"/>
      <protection hidden="1"/>
    </xf>
    <xf numFmtId="49" fontId="3" fillId="0" borderId="18" xfId="0" applyNumberFormat="1" applyFont="1" applyFill="1" applyBorder="1" applyAlignment="1" applyProtection="1">
      <alignment vertical="center"/>
      <protection hidden="1"/>
    </xf>
    <xf numFmtId="3" fontId="3" fillId="0" borderId="0" xfId="0" applyNumberFormat="1" applyFont="1" applyFill="1" applyBorder="1" applyAlignment="1" applyProtection="1">
      <alignment vertical="center"/>
      <protection hidden="1"/>
    </xf>
    <xf numFmtId="3" fontId="3" fillId="0" borderId="0" xfId="0" applyNumberFormat="1" applyFont="1" applyFill="1" applyBorder="1" applyAlignment="1" applyProtection="1">
      <alignment horizontal="right" vertical="center"/>
      <protection hidden="1"/>
    </xf>
    <xf numFmtId="0" fontId="5" fillId="0" borderId="13" xfId="0" applyFont="1" applyFill="1" applyBorder="1" applyAlignment="1" applyProtection="1">
      <alignment horizontal="center" vertical="center"/>
      <protection hidden="1"/>
    </xf>
    <xf numFmtId="0" fontId="3" fillId="0" borderId="0" xfId="43" applyFont="1" applyFill="1" applyBorder="1" applyAlignment="1" applyProtection="1">
      <alignment horizontal="center" vertical="top"/>
      <protection hidden="1"/>
    </xf>
    <xf numFmtId="0" fontId="6" fillId="0" borderId="0" xfId="43" applyFont="1" applyFill="1" applyBorder="1" applyAlignment="1" applyProtection="1">
      <alignment vertical="top"/>
      <protection hidden="1"/>
    </xf>
    <xf numFmtId="0" fontId="4" fillId="0" borderId="16" xfId="50" applyFont="1" applyFill="1" applyBorder="1" applyAlignment="1" applyProtection="1">
      <alignment vertical="top"/>
      <protection hidden="1"/>
    </xf>
    <xf numFmtId="0" fontId="4" fillId="0" borderId="13" xfId="50" applyFont="1" applyFill="1" applyBorder="1" applyAlignment="1" applyProtection="1">
      <alignment vertical="top"/>
      <protection hidden="1"/>
    </xf>
    <xf numFmtId="0" fontId="4" fillId="0" borderId="15" xfId="50" applyFont="1" applyFill="1" applyBorder="1" applyAlignment="1" applyProtection="1">
      <alignment vertical="top"/>
      <protection hidden="1"/>
    </xf>
    <xf numFmtId="0" fontId="4" fillId="0" borderId="0" xfId="50" applyFont="1" applyFill="1" applyBorder="1" applyAlignment="1" applyProtection="1">
      <alignment vertical="top"/>
      <protection hidden="1"/>
    </xf>
    <xf numFmtId="0" fontId="4" fillId="0" borderId="18" xfId="50" applyFont="1" applyFill="1" applyBorder="1" applyAlignment="1" applyProtection="1">
      <alignment vertical="top"/>
      <protection hidden="1"/>
    </xf>
    <xf numFmtId="0" fontId="4" fillId="0" borderId="19" xfId="50" applyFont="1" applyFill="1" applyBorder="1" applyAlignment="1" applyProtection="1">
      <alignment vertical="top"/>
      <protection hidden="1"/>
    </xf>
    <xf numFmtId="0" fontId="3" fillId="0" borderId="0" xfId="51" applyFont="1" applyBorder="1" applyAlignment="1" applyProtection="1">
      <alignment vertical="center"/>
      <protection hidden="1"/>
    </xf>
    <xf numFmtId="0" fontId="3" fillId="0" borderId="15" xfId="51" applyFont="1" applyFill="1" applyBorder="1" applyAlignment="1" applyProtection="1">
      <alignment horizontal="right" vertical="center" indent="1"/>
      <protection hidden="1"/>
    </xf>
    <xf numFmtId="0" fontId="3" fillId="0" borderId="13" xfId="43" applyFont="1" applyFill="1" applyBorder="1" applyAlignment="1" applyProtection="1">
      <alignment vertical="center"/>
      <protection hidden="1"/>
    </xf>
    <xf numFmtId="49" fontId="3" fillId="0" borderId="13" xfId="43" applyNumberFormat="1" applyFont="1" applyFill="1" applyBorder="1" applyAlignment="1" applyProtection="1">
      <alignment vertical="center"/>
      <protection hidden="1"/>
    </xf>
    <xf numFmtId="0" fontId="5" fillId="0" borderId="14" xfId="0" applyFont="1" applyFill="1" applyBorder="1" applyAlignment="1" applyProtection="1">
      <alignment horizontal="center" vertical="center"/>
      <protection hidden="1"/>
    </xf>
    <xf numFmtId="165" fontId="3" fillId="0" borderId="0" xfId="43" applyNumberFormat="1" applyFont="1" applyFill="1" applyBorder="1" applyAlignment="1" applyProtection="1">
      <alignment horizontal="center" vertical="center"/>
      <protection hidden="1"/>
    </xf>
    <xf numFmtId="49" fontId="3" fillId="0" borderId="15" xfId="43" applyNumberFormat="1" applyFont="1" applyFill="1" applyBorder="1" applyAlignment="1" applyProtection="1">
      <alignment vertical="center"/>
      <protection hidden="1"/>
    </xf>
    <xf numFmtId="0" fontId="3" fillId="0" borderId="20" xfId="50" applyFont="1" applyBorder="1" applyAlignment="1" applyProtection="1">
      <alignment vertical="center"/>
      <protection hidden="1"/>
    </xf>
    <xf numFmtId="0" fontId="3" fillId="0" borderId="15" xfId="43" applyFont="1" applyFill="1" applyBorder="1" applyAlignment="1" applyProtection="1">
      <alignment vertical="center"/>
      <protection hidden="1"/>
    </xf>
    <xf numFmtId="0" fontId="3" fillId="0" borderId="0" xfId="0" applyFont="1" applyFill="1" applyBorder="1" applyAlignment="1" applyProtection="1">
      <alignment horizontal="right" vertical="center"/>
      <protection hidden="1"/>
    </xf>
    <xf numFmtId="0" fontId="3" fillId="26" borderId="0" xfId="0" applyFont="1" applyFill="1" applyBorder="1" applyAlignment="1" applyProtection="1">
      <alignment vertical="center"/>
      <protection hidden="1"/>
    </xf>
    <xf numFmtId="0" fontId="3" fillId="0" borderId="18" xfId="0" applyFont="1" applyFill="1" applyBorder="1" applyAlignment="1" applyProtection="1">
      <alignment vertical="center"/>
      <protection hidden="1"/>
    </xf>
    <xf numFmtId="0" fontId="3" fillId="0" borderId="20" xfId="0" applyFont="1" applyBorder="1" applyAlignment="1" applyProtection="1">
      <alignment vertical="center"/>
      <protection hidden="1"/>
    </xf>
    <xf numFmtId="0" fontId="4" fillId="26" borderId="0" xfId="0" applyFont="1" applyFill="1" applyBorder="1" applyAlignment="1" applyProtection="1">
      <alignment horizontal="left" vertical="center" indent="1"/>
      <protection hidden="1"/>
    </xf>
    <xf numFmtId="49" fontId="3" fillId="0" borderId="18" xfId="43" applyNumberFormat="1" applyFont="1" applyFill="1" applyBorder="1" applyAlignment="1" applyProtection="1">
      <alignment vertical="center"/>
      <protection hidden="1"/>
    </xf>
    <xf numFmtId="0" fontId="3" fillId="0" borderId="19" xfId="43" applyFont="1" applyFill="1" applyBorder="1" applyAlignment="1" applyProtection="1">
      <alignment vertical="center"/>
      <protection hidden="1"/>
    </xf>
    <xf numFmtId="0" fontId="3" fillId="0" borderId="20" xfId="43" applyFont="1" applyFill="1" applyBorder="1" applyAlignment="1" applyProtection="1">
      <alignment vertical="center"/>
      <protection hidden="1"/>
    </xf>
    <xf numFmtId="49" fontId="5" fillId="25" borderId="10" xfId="0" applyNumberFormat="1" applyFont="1" applyFill="1" applyBorder="1" applyAlignment="1" applyProtection="1">
      <alignment vertical="center"/>
      <protection hidden="1"/>
    </xf>
    <xf numFmtId="0" fontId="5" fillId="25" borderId="10" xfId="0" applyFont="1" applyFill="1" applyBorder="1" applyAlignment="1" applyProtection="1">
      <alignment vertical="center"/>
      <protection hidden="1"/>
    </xf>
    <xf numFmtId="0" fontId="5" fillId="25" borderId="11" xfId="0" applyFont="1" applyFill="1" applyBorder="1" applyAlignment="1" applyProtection="1">
      <alignment horizontal="left" vertical="center"/>
      <protection hidden="1"/>
    </xf>
    <xf numFmtId="49" fontId="5" fillId="0" borderId="0" xfId="0" applyNumberFormat="1" applyFont="1" applyFill="1" applyBorder="1" applyAlignment="1" applyProtection="1">
      <alignment vertical="center"/>
      <protection hidden="1"/>
    </xf>
    <xf numFmtId="0" fontId="5" fillId="0" borderId="0" xfId="0" applyFont="1" applyFill="1" applyBorder="1" applyAlignment="1" applyProtection="1">
      <alignment horizontal="left" vertical="center"/>
      <protection hidden="1"/>
    </xf>
    <xf numFmtId="0" fontId="5" fillId="0" borderId="14" xfId="0" applyFont="1" applyFill="1" applyBorder="1" applyAlignment="1" applyProtection="1">
      <alignment horizontal="left" vertical="center"/>
      <protection hidden="1"/>
    </xf>
    <xf numFmtId="49" fontId="5" fillId="0" borderId="15" xfId="0" applyNumberFormat="1" applyFont="1" applyFill="1" applyBorder="1" applyAlignment="1" applyProtection="1">
      <alignment horizontal="left" vertical="center" indent="1"/>
      <protection hidden="1"/>
    </xf>
    <xf numFmtId="49" fontId="5" fillId="0" borderId="16" xfId="0" applyNumberFormat="1" applyFont="1" applyFill="1" applyBorder="1" applyAlignment="1" applyProtection="1">
      <alignment horizontal="left" vertical="center" indent="1"/>
      <protection hidden="1"/>
    </xf>
    <xf numFmtId="49" fontId="5" fillId="0" borderId="13" xfId="0" applyNumberFormat="1" applyFont="1" applyFill="1" applyBorder="1" applyAlignment="1" applyProtection="1">
      <alignment vertical="center"/>
      <protection hidden="1"/>
    </xf>
    <xf numFmtId="0" fontId="5" fillId="0" borderId="13" xfId="0" applyFont="1" applyFill="1" applyBorder="1" applyAlignment="1" applyProtection="1">
      <alignment vertical="center"/>
      <protection hidden="1"/>
    </xf>
    <xf numFmtId="0" fontId="5" fillId="0" borderId="13" xfId="0" applyFont="1" applyFill="1" applyBorder="1" applyAlignment="1" applyProtection="1">
      <alignment horizontal="left" vertical="center"/>
      <protection hidden="1"/>
    </xf>
    <xf numFmtId="0" fontId="5" fillId="0" borderId="17" xfId="0" applyFont="1" applyFill="1" applyBorder="1" applyAlignment="1" applyProtection="1">
      <alignment horizontal="left" vertical="center"/>
      <protection hidden="1"/>
    </xf>
    <xf numFmtId="3" fontId="3" fillId="0" borderId="19" xfId="0" applyNumberFormat="1" applyFont="1" applyFill="1" applyBorder="1" applyAlignment="1" applyProtection="1">
      <alignment vertical="center"/>
      <protection hidden="1"/>
    </xf>
    <xf numFmtId="3" fontId="3" fillId="0" borderId="19" xfId="0" applyNumberFormat="1" applyFont="1" applyFill="1" applyBorder="1" applyAlignment="1" applyProtection="1">
      <alignment horizontal="right" vertical="center"/>
      <protection hidden="1"/>
    </xf>
    <xf numFmtId="0" fontId="15" fillId="0" borderId="0" xfId="0" applyFont="1" applyBorder="1" applyAlignment="1" applyProtection="1">
      <alignment horizontal="right"/>
      <protection hidden="1"/>
    </xf>
    <xf numFmtId="0" fontId="15" fillId="0" borderId="0" xfId="0" applyFont="1" applyBorder="1" applyAlignment="1" applyProtection="1">
      <alignment horizontal="right" vertical="top"/>
      <protection hidden="1"/>
    </xf>
    <xf numFmtId="0" fontId="3" fillId="0" borderId="0" xfId="45" applyFont="1" applyFill="1" applyAlignment="1" applyProtection="1">
      <alignment vertical="center"/>
    </xf>
    <xf numFmtId="0" fontId="3" fillId="0" borderId="0" xfId="45" applyFont="1" applyFill="1" applyAlignment="1" applyProtection="1">
      <alignment horizontal="right" vertical="center"/>
    </xf>
    <xf numFmtId="0" fontId="3" fillId="0" borderId="0" xfId="45" applyFont="1" applyAlignment="1">
      <alignment vertical="center"/>
    </xf>
    <xf numFmtId="0" fontId="3" fillId="0" borderId="0" xfId="0" applyFont="1" applyAlignment="1">
      <alignment vertical="center"/>
    </xf>
    <xf numFmtId="0" fontId="5" fillId="17" borderId="30" xfId="0" applyFont="1" applyFill="1" applyBorder="1" applyAlignment="1" applyProtection="1">
      <alignment vertical="center"/>
    </xf>
    <xf numFmtId="0" fontId="3" fillId="0" borderId="30" xfId="0" applyFont="1" applyBorder="1" applyAlignment="1">
      <alignment vertical="center"/>
    </xf>
    <xf numFmtId="0" fontId="5" fillId="0" borderId="0" xfId="50" applyFont="1" applyFill="1" applyBorder="1" applyAlignment="1" applyProtection="1">
      <alignment horizontal="left" vertical="center"/>
      <protection hidden="1"/>
    </xf>
    <xf numFmtId="0" fontId="5" fillId="0" borderId="14" xfId="50" applyFont="1" applyFill="1" applyBorder="1" applyAlignment="1" applyProtection="1">
      <alignment horizontal="left" vertical="center"/>
      <protection hidden="1"/>
    </xf>
    <xf numFmtId="0" fontId="3" fillId="0" borderId="15" xfId="50" applyFont="1" applyBorder="1" applyAlignment="1" applyProtection="1">
      <alignment horizontal="left" vertical="center" indent="1"/>
      <protection hidden="1"/>
    </xf>
    <xf numFmtId="0" fontId="3" fillId="0" borderId="18" xfId="50" applyFont="1" applyBorder="1" applyAlignment="1" applyProtection="1">
      <alignment horizontal="left" vertical="center" indent="1"/>
      <protection hidden="1"/>
    </xf>
    <xf numFmtId="0" fontId="3" fillId="0" borderId="19" xfId="50" applyFont="1" applyBorder="1" applyAlignment="1" applyProtection="1">
      <alignment vertical="center"/>
      <protection hidden="1"/>
    </xf>
    <xf numFmtId="49" fontId="3" fillId="0" borderId="15" xfId="50" applyNumberFormat="1" applyFont="1" applyFill="1" applyBorder="1" applyAlignment="1" applyProtection="1">
      <alignment horizontal="left" vertical="center" indent="1"/>
      <protection hidden="1"/>
    </xf>
    <xf numFmtId="49" fontId="3" fillId="0" borderId="15" xfId="50" applyNumberFormat="1" applyFont="1" applyBorder="1" applyAlignment="1" applyProtection="1">
      <alignment horizontal="left" vertical="center" indent="1"/>
      <protection hidden="1"/>
    </xf>
    <xf numFmtId="0" fontId="3" fillId="0" borderId="0" xfId="0" applyFont="1" applyAlignment="1" applyProtection="1">
      <alignment horizontal="center" vertical="center"/>
      <protection hidden="1"/>
    </xf>
    <xf numFmtId="0" fontId="3" fillId="0" borderId="0" xfId="45" applyFont="1" applyFill="1" applyAlignment="1" applyProtection="1">
      <alignment horizontal="right" vertical="center"/>
      <protection hidden="1"/>
    </xf>
    <xf numFmtId="4" fontId="3" fillId="17" borderId="0" xfId="0" applyNumberFormat="1" applyFont="1" applyFill="1" applyBorder="1" applyAlignment="1" applyProtection="1">
      <alignment horizontal="left" vertical="center"/>
      <protection hidden="1"/>
    </xf>
    <xf numFmtId="4" fontId="3" fillId="0" borderId="0" xfId="0" applyNumberFormat="1" applyFont="1" applyFill="1" applyBorder="1" applyAlignment="1" applyProtection="1">
      <alignment horizontal="left" vertical="center"/>
      <protection hidden="1"/>
    </xf>
    <xf numFmtId="0" fontId="5" fillId="0" borderId="0" xfId="0" applyFont="1" applyAlignment="1" applyProtection="1">
      <alignment vertical="center"/>
      <protection hidden="1"/>
    </xf>
    <xf numFmtId="0" fontId="3" fillId="0" borderId="0" xfId="48" applyFont="1" applyAlignment="1" applyProtection="1">
      <alignment vertical="center"/>
      <protection hidden="1"/>
    </xf>
    <xf numFmtId="0" fontId="3" fillId="22" borderId="12" xfId="50" applyFont="1" applyFill="1" applyBorder="1" applyAlignment="1" applyProtection="1">
      <alignment horizontal="left" vertical="center" indent="2"/>
      <protection hidden="1"/>
    </xf>
    <xf numFmtId="0" fontId="3" fillId="0" borderId="12" xfId="50" applyFont="1" applyFill="1" applyBorder="1" applyAlignment="1" applyProtection="1">
      <alignment horizontal="left" vertical="center" indent="2"/>
      <protection hidden="1"/>
    </xf>
    <xf numFmtId="0" fontId="3" fillId="17" borderId="12" xfId="50" applyNumberFormat="1" applyFont="1" applyFill="1" applyBorder="1" applyAlignment="1" applyProtection="1">
      <alignment horizontal="left" vertical="center" indent="2"/>
      <protection hidden="1"/>
    </xf>
    <xf numFmtId="0" fontId="3" fillId="0" borderId="0" xfId="46" applyFont="1" applyFill="1" applyAlignment="1" applyProtection="1">
      <alignment vertical="center"/>
      <protection hidden="1"/>
    </xf>
    <xf numFmtId="0" fontId="5" fillId="0" borderId="0" xfId="46" applyFont="1" applyFill="1" applyAlignment="1" applyProtection="1">
      <alignment vertical="center"/>
      <protection hidden="1"/>
    </xf>
    <xf numFmtId="0" fontId="3" fillId="0" borderId="0" xfId="46" applyFont="1" applyAlignment="1" applyProtection="1">
      <alignment vertical="center"/>
      <protection hidden="1"/>
    </xf>
    <xf numFmtId="0" fontId="3" fillId="0" borderId="0" xfId="46" applyFont="1" applyFill="1" applyAlignment="1" applyProtection="1">
      <alignment horizontal="right" vertical="center"/>
      <protection hidden="1"/>
    </xf>
    <xf numFmtId="0" fontId="5" fillId="0" borderId="38" xfId="46" applyFont="1" applyFill="1" applyBorder="1" applyAlignment="1" applyProtection="1">
      <alignment horizontal="left" vertical="center" indent="1"/>
      <protection hidden="1"/>
    </xf>
    <xf numFmtId="0" fontId="5" fillId="0" borderId="30" xfId="46" applyFont="1" applyFill="1" applyBorder="1" applyAlignment="1" applyProtection="1">
      <alignment horizontal="left" vertical="center" indent="1"/>
      <protection hidden="1"/>
    </xf>
    <xf numFmtId="0" fontId="3" fillId="0" borderId="0" xfId="46" applyFont="1" applyBorder="1" applyAlignment="1" applyProtection="1">
      <alignment vertical="center"/>
      <protection hidden="1"/>
    </xf>
    <xf numFmtId="0" fontId="3" fillId="0" borderId="0" xfId="46" applyFont="1" applyBorder="1" applyAlignment="1" applyProtection="1">
      <alignment horizontal="center" vertical="top" wrapText="1"/>
      <protection hidden="1"/>
    </xf>
    <xf numFmtId="0" fontId="3" fillId="0" borderId="30" xfId="46" applyFont="1" applyBorder="1" applyAlignment="1" applyProtection="1">
      <alignment vertical="center"/>
      <protection hidden="1"/>
    </xf>
    <xf numFmtId="0" fontId="5" fillId="0" borderId="13" xfId="51" applyFont="1" applyFill="1" applyBorder="1" applyAlignment="1" applyProtection="1">
      <alignment vertical="center"/>
      <protection hidden="1"/>
    </xf>
    <xf numFmtId="0" fontId="5" fillId="0" borderId="0" xfId="51" applyFont="1" applyFill="1" applyBorder="1" applyAlignment="1" applyProtection="1">
      <alignment vertical="center"/>
      <protection hidden="1"/>
    </xf>
    <xf numFmtId="0" fontId="5" fillId="0" borderId="17" xfId="51" applyFont="1" applyFill="1" applyBorder="1" applyAlignment="1" applyProtection="1">
      <alignment vertical="center"/>
      <protection hidden="1"/>
    </xf>
    <xf numFmtId="0" fontId="5" fillId="0" borderId="14" xfId="51" applyFont="1" applyFill="1" applyBorder="1" applyAlignment="1" applyProtection="1">
      <alignment vertical="center"/>
      <protection hidden="1"/>
    </xf>
    <xf numFmtId="0" fontId="5" fillId="0" borderId="15" xfId="51" applyFont="1" applyFill="1" applyBorder="1" applyAlignment="1" applyProtection="1">
      <alignment horizontal="left" vertical="center" indent="1"/>
      <protection hidden="1"/>
    </xf>
    <xf numFmtId="0" fontId="3" fillId="0" borderId="0" xfId="0" quotePrefix="1" applyFont="1" applyFill="1" applyBorder="1" applyAlignment="1" applyProtection="1">
      <alignment horizontal="left" vertical="center"/>
      <protection hidden="1"/>
    </xf>
    <xf numFmtId="0" fontId="15" fillId="0" borderId="0" xfId="43" applyFont="1" applyFill="1" applyBorder="1" applyAlignment="1" applyProtection="1">
      <alignment horizontal="left" vertical="center"/>
      <protection hidden="1"/>
    </xf>
    <xf numFmtId="49" fontId="3" fillId="0" borderId="18" xfId="50" applyNumberFormat="1" applyFont="1" applyFill="1" applyBorder="1" applyAlignment="1" applyProtection="1">
      <alignment horizontal="left" vertical="center"/>
      <protection hidden="1"/>
    </xf>
    <xf numFmtId="0" fontId="3" fillId="0" borderId="19" xfId="50" applyFont="1" applyFill="1" applyBorder="1" applyAlignment="1" applyProtection="1">
      <alignment horizontal="left" vertical="center"/>
      <protection hidden="1"/>
    </xf>
    <xf numFmtId="49" fontId="5" fillId="23" borderId="10" xfId="44" applyNumberFormat="1" applyFont="1" applyFill="1" applyBorder="1" applyAlignment="1" applyProtection="1">
      <alignment horizontal="left" vertical="center"/>
      <protection hidden="1"/>
    </xf>
    <xf numFmtId="49" fontId="5" fillId="23" borderId="11" xfId="44" applyNumberFormat="1" applyFont="1" applyFill="1" applyBorder="1" applyAlignment="1" applyProtection="1">
      <alignment horizontal="left" vertical="center"/>
      <protection hidden="1"/>
    </xf>
    <xf numFmtId="49" fontId="3" fillId="0" borderId="0" xfId="43" applyNumberFormat="1" applyFont="1" applyFill="1" applyAlignment="1" applyProtection="1">
      <alignment horizontal="left" vertical="center" indent="1"/>
      <protection hidden="1"/>
    </xf>
    <xf numFmtId="0" fontId="3" fillId="0" borderId="0" xfId="49" applyFont="1" applyAlignment="1" applyProtection="1">
      <alignment horizontal="left" vertical="center" indent="1"/>
      <protection hidden="1"/>
    </xf>
    <xf numFmtId="49" fontId="3" fillId="0" borderId="15" xfId="51" applyNumberFormat="1" applyFont="1" applyFill="1" applyBorder="1" applyAlignment="1" applyProtection="1">
      <alignment horizontal="left" vertical="center" indent="1"/>
      <protection hidden="1"/>
    </xf>
    <xf numFmtId="0" fontId="3" fillId="26" borderId="0" xfId="0" applyFont="1" applyFill="1" applyBorder="1" applyAlignment="1" applyProtection="1">
      <alignment horizontal="right" vertical="center" indent="1"/>
      <protection hidden="1"/>
    </xf>
    <xf numFmtId="0" fontId="4" fillId="26" borderId="0" xfId="0" applyFont="1" applyFill="1" applyBorder="1" applyAlignment="1" applyProtection="1">
      <alignment vertical="center"/>
      <protection hidden="1"/>
    </xf>
    <xf numFmtId="1" fontId="3" fillId="26" borderId="0" xfId="0" applyNumberFormat="1" applyFont="1" applyFill="1" applyBorder="1" applyAlignment="1" applyProtection="1">
      <alignment horizontal="right" vertical="center" indent="1"/>
      <protection hidden="1"/>
    </xf>
    <xf numFmtId="0" fontId="3" fillId="26" borderId="0" xfId="0" applyFont="1" applyFill="1" applyAlignment="1" applyProtection="1">
      <alignment vertical="center"/>
      <protection hidden="1"/>
    </xf>
    <xf numFmtId="0" fontId="5" fillId="25" borderId="10" xfId="0" applyFont="1" applyFill="1" applyBorder="1" applyAlignment="1" applyProtection="1">
      <alignment horizontal="center" vertical="center"/>
      <protection hidden="1"/>
    </xf>
    <xf numFmtId="0" fontId="11" fillId="0" borderId="0" xfId="0" applyFont="1" applyFill="1" applyAlignment="1" applyProtection="1">
      <alignment horizontal="left" indent="1"/>
    </xf>
    <xf numFmtId="0" fontId="3" fillId="0" borderId="0" xfId="0" applyFont="1" applyFill="1" applyAlignment="1" applyProtection="1">
      <alignment horizontal="left" indent="1"/>
    </xf>
    <xf numFmtId="0" fontId="3" fillId="0" borderId="0" xfId="0" applyFont="1" applyFill="1" applyProtection="1"/>
    <xf numFmtId="0" fontId="5" fillId="25" borderId="12" xfId="0" applyFont="1" applyFill="1" applyBorder="1" applyAlignment="1" applyProtection="1">
      <alignment horizontal="left" vertical="center" indent="1"/>
    </xf>
    <xf numFmtId="0" fontId="3" fillId="25" borderId="10" xfId="0" applyFont="1" applyFill="1" applyBorder="1" applyAlignment="1" applyProtection="1">
      <alignment horizontal="left" indent="1"/>
    </xf>
    <xf numFmtId="0" fontId="3" fillId="0" borderId="43" xfId="0" applyFont="1" applyFill="1" applyBorder="1" applyAlignment="1" applyProtection="1">
      <alignment horizontal="left" vertical="center" indent="1"/>
    </xf>
    <xf numFmtId="0" fontId="3" fillId="0" borderId="21" xfId="0" applyFont="1" applyFill="1" applyBorder="1" applyAlignment="1" applyProtection="1">
      <alignment horizontal="left" vertical="center" indent="1"/>
    </xf>
    <xf numFmtId="0" fontId="3" fillId="0" borderId="23" xfId="0" applyFont="1" applyFill="1" applyBorder="1" applyAlignment="1" applyProtection="1">
      <alignment horizontal="left" vertical="center" indent="1"/>
    </xf>
    <xf numFmtId="0" fontId="3" fillId="0" borderId="45" xfId="0" applyFont="1" applyFill="1" applyBorder="1" applyAlignment="1" applyProtection="1">
      <alignment horizontal="left" vertical="center" indent="1"/>
    </xf>
    <xf numFmtId="0" fontId="3" fillId="0" borderId="46" xfId="0" applyFont="1" applyFill="1" applyBorder="1" applyAlignment="1" applyProtection="1">
      <alignment horizontal="left" vertical="center" indent="1"/>
    </xf>
    <xf numFmtId="0" fontId="3" fillId="0" borderId="26" xfId="0" applyFont="1" applyFill="1" applyBorder="1" applyAlignment="1" applyProtection="1">
      <alignment horizontal="left" vertical="center" indent="1"/>
    </xf>
    <xf numFmtId="0" fontId="3" fillId="0" borderId="15" xfId="0" applyFont="1" applyFill="1" applyBorder="1" applyProtection="1"/>
    <xf numFmtId="0" fontId="3" fillId="0" borderId="18" xfId="0" applyFont="1" applyFill="1" applyBorder="1" applyProtection="1"/>
    <xf numFmtId="49" fontId="4" fillId="0" borderId="0" xfId="37" applyNumberFormat="1" applyFont="1" applyFill="1" applyAlignment="1">
      <alignment horizontal="left" vertical="top"/>
    </xf>
    <xf numFmtId="49" fontId="4" fillId="0" borderId="0" xfId="37" applyNumberFormat="1" applyFont="1" applyAlignment="1">
      <alignment horizontal="left" vertical="top"/>
    </xf>
    <xf numFmtId="0" fontId="45" fillId="0" borderId="15" xfId="0" applyFont="1" applyFill="1" applyBorder="1" applyAlignment="1" applyProtection="1">
      <alignment horizontal="left" vertical="top" wrapText="1" indent="1"/>
      <protection hidden="1"/>
    </xf>
    <xf numFmtId="0" fontId="45" fillId="0" borderId="0" xfId="0" applyFont="1" applyFill="1" applyBorder="1" applyAlignment="1" applyProtection="1">
      <alignment horizontal="left" vertical="top" wrapText="1" indent="1"/>
      <protection hidden="1"/>
    </xf>
    <xf numFmtId="0" fontId="5" fillId="0" borderId="0" xfId="0" applyNumberFormat="1" applyFont="1" applyFill="1" applyBorder="1" applyAlignment="1" applyProtection="1">
      <alignment vertical="center"/>
      <protection hidden="1"/>
    </xf>
    <xf numFmtId="0" fontId="3" fillId="0" borderId="19" xfId="0" applyFont="1" applyFill="1" applyBorder="1" applyAlignment="1" applyProtection="1">
      <alignment horizontal="left" vertical="center" indent="1"/>
      <protection hidden="1"/>
    </xf>
    <xf numFmtId="0" fontId="3" fillId="0" borderId="20" xfId="0" applyFont="1" applyFill="1" applyBorder="1" applyAlignment="1" applyProtection="1">
      <alignment horizontal="left" vertical="center" indent="1"/>
      <protection hidden="1"/>
    </xf>
    <xf numFmtId="165" fontId="3" fillId="0" borderId="19" xfId="43" applyNumberFormat="1" applyFont="1" applyFill="1" applyBorder="1" applyAlignment="1" applyProtection="1">
      <alignment horizontal="center" vertical="center"/>
      <protection hidden="1"/>
    </xf>
    <xf numFmtId="0" fontId="5" fillId="17" borderId="38" xfId="0" applyFont="1" applyFill="1" applyBorder="1" applyAlignment="1" applyProtection="1">
      <alignment horizontal="left" vertical="center" indent="1"/>
    </xf>
    <xf numFmtId="0" fontId="3" fillId="0" borderId="0" xfId="41" applyNumberFormat="1" applyAlignment="1" applyProtection="1">
      <alignment vertical="center"/>
      <protection hidden="1"/>
    </xf>
    <xf numFmtId="0" fontId="3" fillId="0" borderId="0" xfId="41" applyNumberFormat="1" applyAlignment="1" applyProtection="1">
      <alignment horizontal="center" vertical="center"/>
      <protection hidden="1"/>
    </xf>
    <xf numFmtId="0" fontId="3" fillId="0" borderId="0" xfId="41" applyNumberFormat="1" applyBorder="1" applyAlignment="1" applyProtection="1">
      <alignment vertical="center"/>
      <protection hidden="1"/>
    </xf>
    <xf numFmtId="0" fontId="3" fillId="0" borderId="0" xfId="50" applyFont="1" applyFill="1" applyBorder="1" applyAlignment="1" applyProtection="1">
      <alignment horizontal="left" vertical="center" indent="1"/>
      <protection hidden="1"/>
    </xf>
    <xf numFmtId="0" fontId="3" fillId="0" borderId="27" xfId="0" applyFont="1" applyFill="1" applyBorder="1" applyAlignment="1" applyProtection="1">
      <alignment horizontal="left" vertical="center" indent="1"/>
    </xf>
    <xf numFmtId="0" fontId="3" fillId="0" borderId="29" xfId="0" applyFont="1" applyFill="1" applyBorder="1" applyAlignment="1" applyProtection="1">
      <alignment horizontal="left" vertical="center" indent="1"/>
    </xf>
    <xf numFmtId="0" fontId="3" fillId="0" borderId="37" xfId="0" applyFont="1" applyFill="1" applyBorder="1" applyAlignment="1" applyProtection="1">
      <alignment horizontal="left" vertical="center" indent="1"/>
    </xf>
    <xf numFmtId="0" fontId="3" fillId="25" borderId="11" xfId="0" applyFont="1" applyFill="1" applyBorder="1" applyAlignment="1" applyProtection="1">
      <alignment horizontal="left" indent="1"/>
    </xf>
    <xf numFmtId="0" fontId="3" fillId="0" borderId="27" xfId="0" applyFont="1" applyFill="1" applyBorder="1" applyAlignment="1" applyProtection="1">
      <alignment horizontal="left" vertical="center" wrapText="1" indent="1"/>
    </xf>
    <xf numFmtId="0" fontId="3" fillId="0" borderId="37" xfId="0" applyFont="1" applyFill="1" applyBorder="1" applyAlignment="1" applyProtection="1">
      <alignment horizontal="left" vertical="center" wrapText="1" indent="1"/>
    </xf>
    <xf numFmtId="0" fontId="3" fillId="0" borderId="29" xfId="0" applyFont="1" applyFill="1" applyBorder="1" applyAlignment="1" applyProtection="1">
      <alignment horizontal="left" vertical="center" wrapText="1" indent="1"/>
    </xf>
    <xf numFmtId="0" fontId="45" fillId="0" borderId="0" xfId="0" applyFont="1" applyFill="1" applyBorder="1" applyAlignment="1" applyProtection="1">
      <alignment horizontal="right" vertical="center"/>
      <protection hidden="1"/>
    </xf>
    <xf numFmtId="0" fontId="3" fillId="0" borderId="0" xfId="43" applyFont="1" applyFill="1" applyAlignment="1" applyProtection="1">
      <alignment horizontal="left" vertical="center" indent="1"/>
      <protection hidden="1"/>
    </xf>
    <xf numFmtId="49" fontId="3" fillId="0" borderId="0" xfId="37" applyNumberFormat="1" applyFont="1" applyFill="1" applyAlignment="1">
      <alignment horizontal="left" vertical="top"/>
    </xf>
    <xf numFmtId="49" fontId="3" fillId="0" borderId="0" xfId="37" applyNumberFormat="1" applyFont="1" applyAlignment="1">
      <alignment horizontal="left" vertical="top"/>
    </xf>
    <xf numFmtId="0" fontId="3" fillId="0" borderId="0" xfId="51" applyNumberFormat="1" applyFont="1" applyFill="1" applyAlignment="1">
      <alignment vertical="top"/>
    </xf>
    <xf numFmtId="49" fontId="42" fillId="0" borderId="0" xfId="37" applyNumberFormat="1" applyFont="1" applyFill="1" applyAlignment="1">
      <alignment horizontal="left" vertical="top"/>
    </xf>
    <xf numFmtId="49" fontId="5" fillId="0" borderId="0" xfId="37" applyNumberFormat="1" applyFont="1" applyFill="1" applyAlignment="1">
      <alignment horizontal="left" vertical="top"/>
    </xf>
    <xf numFmtId="49" fontId="5" fillId="0" borderId="0" xfId="37" applyNumberFormat="1" applyFont="1" applyFill="1" applyAlignment="1">
      <alignment horizontal="center" vertical="top"/>
    </xf>
    <xf numFmtId="0" fontId="4" fillId="26" borderId="0" xfId="0" applyFont="1" applyFill="1" applyBorder="1" applyAlignment="1" applyProtection="1">
      <alignment horizontal="right" vertical="center" indent="1"/>
      <protection hidden="1"/>
    </xf>
    <xf numFmtId="1" fontId="4" fillId="26" borderId="0" xfId="0" applyNumberFormat="1" applyFont="1" applyFill="1" applyBorder="1" applyAlignment="1" applyProtection="1">
      <alignment horizontal="right" vertical="center" indent="1"/>
      <protection hidden="1"/>
    </xf>
    <xf numFmtId="0" fontId="46" fillId="0" borderId="15" xfId="0" applyFont="1" applyFill="1" applyBorder="1" applyAlignment="1" applyProtection="1">
      <alignment horizontal="left" vertical="top" wrapText="1" indent="1"/>
      <protection hidden="1"/>
    </xf>
    <xf numFmtId="0" fontId="46" fillId="0" borderId="0" xfId="0" applyFont="1" applyFill="1" applyBorder="1" applyAlignment="1" applyProtection="1">
      <alignment horizontal="left" vertical="top" wrapText="1" indent="1"/>
      <protection hidden="1"/>
    </xf>
    <xf numFmtId="0" fontId="47" fillId="0" borderId="0" xfId="0" applyFont="1" applyFill="1" applyBorder="1" applyAlignment="1" applyProtection="1">
      <alignment vertical="center"/>
      <protection hidden="1"/>
    </xf>
    <xf numFmtId="49" fontId="47" fillId="0" borderId="0" xfId="0" applyNumberFormat="1" applyFont="1" applyFill="1" applyBorder="1" applyAlignment="1" applyProtection="1">
      <alignment vertical="center"/>
      <protection hidden="1"/>
    </xf>
    <xf numFmtId="49" fontId="47" fillId="0" borderId="0" xfId="0" applyNumberFormat="1" applyFont="1" applyFill="1" applyBorder="1" applyAlignment="1" applyProtection="1">
      <protection hidden="1"/>
    </xf>
    <xf numFmtId="0" fontId="3" fillId="26" borderId="0" xfId="43" applyFont="1" applyFill="1" applyAlignment="1" applyProtection="1">
      <alignment vertical="center"/>
      <protection hidden="1"/>
    </xf>
    <xf numFmtId="0" fontId="3" fillId="26" borderId="0" xfId="0" applyFont="1" applyFill="1" applyBorder="1" applyAlignment="1" applyProtection="1">
      <alignment horizontal="center" vertical="center"/>
      <protection hidden="1"/>
    </xf>
    <xf numFmtId="0" fontId="3" fillId="26" borderId="0" xfId="50" applyFont="1" applyFill="1" applyAlignment="1" applyProtection="1">
      <alignment vertical="center"/>
      <protection hidden="1"/>
    </xf>
    <xf numFmtId="0" fontId="3" fillId="26" borderId="0" xfId="43" applyFont="1" applyFill="1" applyAlignment="1" applyProtection="1">
      <alignment horizontal="left" vertical="center" indent="1"/>
      <protection hidden="1"/>
    </xf>
    <xf numFmtId="0" fontId="3" fillId="26" borderId="0" xfId="0" applyFont="1" applyFill="1" applyAlignment="1" applyProtection="1">
      <alignment horizontal="left" vertical="center" indent="1"/>
      <protection hidden="1"/>
    </xf>
    <xf numFmtId="0" fontId="3" fillId="26" borderId="51" xfId="0" applyFont="1" applyFill="1" applyBorder="1" applyAlignment="1" applyProtection="1">
      <alignment horizontal="center" vertical="center"/>
      <protection hidden="1"/>
    </xf>
    <xf numFmtId="0" fontId="3" fillId="26" borderId="45" xfId="0" applyFont="1" applyFill="1" applyBorder="1" applyAlignment="1" applyProtection="1">
      <alignment horizontal="center" vertical="center"/>
      <protection hidden="1"/>
    </xf>
    <xf numFmtId="0" fontId="3" fillId="26" borderId="26" xfId="0" applyFont="1" applyFill="1" applyBorder="1" applyAlignment="1" applyProtection="1">
      <alignment horizontal="center" vertical="center"/>
      <protection hidden="1"/>
    </xf>
    <xf numFmtId="10" fontId="3" fillId="26" borderId="0" xfId="0" applyNumberFormat="1" applyFont="1" applyFill="1" applyAlignment="1" applyProtection="1">
      <alignment horizontal="center" vertical="center"/>
      <protection hidden="1"/>
    </xf>
    <xf numFmtId="0" fontId="3" fillId="26" borderId="0" xfId="51" applyFont="1" applyFill="1" applyAlignment="1" applyProtection="1">
      <alignment horizontal="center" vertical="center"/>
      <protection hidden="1"/>
    </xf>
    <xf numFmtId="0" fontId="3" fillId="26" borderId="0" xfId="43" applyFont="1" applyFill="1" applyAlignment="1" applyProtection="1">
      <alignment horizontal="center" vertical="center"/>
      <protection hidden="1"/>
    </xf>
    <xf numFmtId="0" fontId="3" fillId="0" borderId="18" xfId="0" applyFont="1" applyFill="1" applyBorder="1" applyAlignment="1" applyProtection="1">
      <alignment horizontal="left" vertical="center" indent="1"/>
      <protection hidden="1"/>
    </xf>
    <xf numFmtId="0" fontId="3" fillId="0" borderId="0" xfId="48" applyFont="1" applyBorder="1" applyAlignment="1" applyProtection="1">
      <alignment vertical="center"/>
      <protection hidden="1"/>
    </xf>
    <xf numFmtId="0" fontId="4" fillId="0" borderId="0" xfId="48" applyFont="1" applyBorder="1" applyAlignment="1" applyProtection="1">
      <alignment horizontal="left" vertical="center" indent="1"/>
      <protection hidden="1"/>
    </xf>
    <xf numFmtId="0" fontId="4" fillId="0" borderId="0" xfId="48" applyFont="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left" vertical="center" wrapText="1" indent="1"/>
      <protection hidden="1"/>
    </xf>
    <xf numFmtId="49" fontId="3" fillId="18" borderId="21" xfId="0" applyNumberFormat="1" applyFont="1" applyFill="1" applyBorder="1" applyAlignment="1" applyProtection="1">
      <alignment horizontal="left" vertical="center" indent="1"/>
      <protection locked="0"/>
    </xf>
    <xf numFmtId="0" fontId="3" fillId="26" borderId="0" xfId="0" applyFont="1" applyFill="1" applyAlignment="1" applyProtection="1">
      <alignment horizontal="center" vertical="center"/>
      <protection hidden="1"/>
    </xf>
    <xf numFmtId="4" fontId="3" fillId="24" borderId="35" xfId="0" applyNumberFormat="1" applyFont="1" applyFill="1" applyBorder="1" applyAlignment="1" applyProtection="1">
      <alignment horizontal="right" vertical="center" indent="1"/>
      <protection locked="0"/>
    </xf>
    <xf numFmtId="4" fontId="3" fillId="24" borderId="36" xfId="0" applyNumberFormat="1" applyFont="1" applyFill="1" applyBorder="1" applyAlignment="1" applyProtection="1">
      <alignment horizontal="right" vertical="center" indent="1"/>
      <protection locked="0"/>
    </xf>
    <xf numFmtId="49" fontId="3" fillId="18" borderId="21" xfId="46" applyNumberFormat="1" applyFont="1" applyFill="1" applyBorder="1" applyAlignment="1" applyProtection="1">
      <alignment horizontal="left" vertical="center" indent="1"/>
      <protection locked="0"/>
    </xf>
    <xf numFmtId="49" fontId="4" fillId="24" borderId="21" xfId="0" applyNumberFormat="1" applyFont="1" applyFill="1" applyBorder="1" applyAlignment="1" applyProtection="1">
      <alignment horizontal="left" vertical="center" indent="1"/>
      <protection locked="0"/>
    </xf>
    <xf numFmtId="4" fontId="3" fillId="24" borderId="21" xfId="0" applyNumberFormat="1" applyFont="1" applyFill="1" applyBorder="1" applyAlignment="1" applyProtection="1">
      <alignment horizontal="right" vertical="center" indent="1"/>
      <protection locked="0"/>
    </xf>
    <xf numFmtId="49" fontId="4" fillId="24" borderId="41" xfId="0" applyNumberFormat="1" applyFont="1" applyFill="1" applyBorder="1" applyAlignment="1" applyProtection="1">
      <alignment horizontal="left" vertical="center" indent="1"/>
      <protection locked="0"/>
    </xf>
    <xf numFmtId="4" fontId="3" fillId="24" borderId="34" xfId="0" applyNumberFormat="1" applyFont="1" applyFill="1" applyBorder="1" applyAlignment="1" applyProtection="1">
      <alignment horizontal="right" vertical="center" indent="1"/>
      <protection locked="0"/>
    </xf>
    <xf numFmtId="49" fontId="3" fillId="18" borderId="41" xfId="46" applyNumberFormat="1" applyFont="1" applyFill="1" applyBorder="1" applyAlignment="1" applyProtection="1">
      <alignment horizontal="left" vertical="center" indent="1"/>
      <protection locked="0"/>
    </xf>
    <xf numFmtId="4" fontId="3" fillId="24" borderId="33" xfId="0" applyNumberFormat="1" applyFont="1" applyFill="1" applyBorder="1" applyAlignment="1" applyProtection="1">
      <alignment horizontal="right" vertical="center" indent="1"/>
      <protection locked="0"/>
    </xf>
    <xf numFmtId="4" fontId="3" fillId="24" borderId="39" xfId="0" applyNumberFormat="1" applyFont="1" applyFill="1" applyBorder="1" applyAlignment="1" applyProtection="1">
      <alignment horizontal="right" vertical="center" indent="1"/>
      <protection locked="0"/>
    </xf>
    <xf numFmtId="9" fontId="3" fillId="0" borderId="30" xfId="46" applyNumberFormat="1" applyFont="1" applyBorder="1" applyAlignment="1" applyProtection="1">
      <alignment horizontal="right" vertical="center" indent="1"/>
      <protection hidden="1"/>
    </xf>
    <xf numFmtId="49" fontId="3" fillId="18" borderId="41" xfId="0" applyNumberFormat="1" applyFont="1" applyFill="1" applyBorder="1" applyAlignment="1" applyProtection="1">
      <alignment horizontal="left" vertical="center" indent="1"/>
      <protection locked="0"/>
    </xf>
    <xf numFmtId="0" fontId="3" fillId="0" borderId="19" xfId="0" applyFont="1" applyBorder="1" applyAlignment="1" applyProtection="1">
      <alignment vertical="center"/>
      <protection hidden="1"/>
    </xf>
    <xf numFmtId="0" fontId="5" fillId="0" borderId="20" xfId="0" applyFont="1" applyFill="1" applyBorder="1" applyAlignment="1" applyProtection="1">
      <alignment horizontal="center" vertical="center"/>
      <protection hidden="1"/>
    </xf>
    <xf numFmtId="16" fontId="3" fillId="0" borderId="67" xfId="51" applyNumberFormat="1" applyFont="1" applyFill="1" applyBorder="1" applyAlignment="1" applyProtection="1">
      <alignment horizontal="left" vertical="center" indent="1"/>
      <protection hidden="1"/>
    </xf>
    <xf numFmtId="0" fontId="3" fillId="0" borderId="68" xfId="51" applyFont="1" applyFill="1" applyBorder="1" applyAlignment="1" applyProtection="1">
      <alignment horizontal="left" vertical="center"/>
      <protection hidden="1"/>
    </xf>
    <xf numFmtId="0" fontId="3" fillId="0" borderId="69" xfId="51" applyFont="1" applyFill="1" applyBorder="1" applyAlignment="1" applyProtection="1">
      <alignment horizontal="left" vertical="center"/>
      <protection hidden="1"/>
    </xf>
    <xf numFmtId="0" fontId="3" fillId="22" borderId="66" xfId="51" applyFont="1" applyFill="1" applyBorder="1" applyAlignment="1" applyProtection="1">
      <alignment horizontal="left" vertical="center"/>
      <protection hidden="1"/>
    </xf>
    <xf numFmtId="0" fontId="3" fillId="0" borderId="19" xfId="0" applyFont="1" applyFill="1" applyBorder="1" applyAlignment="1" applyProtection="1">
      <alignment horizontal="right" vertical="center"/>
      <protection hidden="1"/>
    </xf>
    <xf numFmtId="0" fontId="3" fillId="0" borderId="68" xfId="0" applyFont="1" applyFill="1" applyBorder="1" applyAlignment="1" applyProtection="1">
      <alignment vertical="center"/>
      <protection hidden="1"/>
    </xf>
    <xf numFmtId="0" fontId="3" fillId="0" borderId="69" xfId="0" applyFont="1" applyFill="1" applyBorder="1" applyAlignment="1" applyProtection="1">
      <alignment vertical="center"/>
      <protection hidden="1"/>
    </xf>
    <xf numFmtId="0" fontId="3" fillId="0" borderId="67" xfId="0" applyFont="1" applyFill="1" applyBorder="1" applyAlignment="1" applyProtection="1">
      <alignment horizontal="left" vertical="center" indent="1"/>
      <protection hidden="1"/>
    </xf>
    <xf numFmtId="0" fontId="3" fillId="0" borderId="70" xfId="0" applyFont="1" applyFill="1" applyBorder="1" applyAlignment="1" applyProtection="1">
      <alignment horizontal="left" vertical="center" indent="1"/>
      <protection hidden="1"/>
    </xf>
    <xf numFmtId="0" fontId="3" fillId="0" borderId="71" xfId="0" applyFont="1" applyFill="1" applyBorder="1" applyAlignment="1" applyProtection="1">
      <alignment vertical="center"/>
      <protection hidden="1"/>
    </xf>
    <xf numFmtId="0" fontId="3" fillId="0" borderId="72" xfId="0" applyFont="1" applyFill="1" applyBorder="1" applyAlignment="1" applyProtection="1">
      <alignment vertical="center"/>
      <protection hidden="1"/>
    </xf>
    <xf numFmtId="0" fontId="3" fillId="0" borderId="73" xfId="0" applyFont="1" applyFill="1" applyBorder="1" applyAlignment="1" applyProtection="1">
      <alignment vertical="center"/>
      <protection hidden="1"/>
    </xf>
    <xf numFmtId="0" fontId="3" fillId="0" borderId="74" xfId="0" applyFont="1" applyFill="1" applyBorder="1" applyAlignment="1" applyProtection="1">
      <alignment vertical="center"/>
      <protection hidden="1"/>
    </xf>
    <xf numFmtId="0" fontId="3" fillId="0" borderId="75" xfId="0" applyFont="1" applyFill="1" applyBorder="1" applyAlignment="1" applyProtection="1">
      <alignment vertical="center"/>
      <protection hidden="1"/>
    </xf>
    <xf numFmtId="0" fontId="3" fillId="0" borderId="76" xfId="0" applyFont="1" applyFill="1" applyBorder="1" applyAlignment="1" applyProtection="1">
      <alignment vertical="center"/>
      <protection hidden="1"/>
    </xf>
    <xf numFmtId="0" fontId="3" fillId="0" borderId="77" xfId="0" applyFont="1" applyFill="1" applyBorder="1" applyAlignment="1" applyProtection="1">
      <alignment vertical="center"/>
      <protection hidden="1"/>
    </xf>
    <xf numFmtId="0" fontId="5" fillId="0" borderId="19" xfId="0" applyFont="1" applyFill="1" applyBorder="1" applyAlignment="1" applyProtection="1">
      <alignment horizontal="center" vertical="center"/>
      <protection hidden="1"/>
    </xf>
    <xf numFmtId="0" fontId="3" fillId="22" borderId="78" xfId="51" applyFont="1" applyFill="1" applyBorder="1" applyAlignment="1" applyProtection="1">
      <alignment horizontal="left" vertical="center"/>
      <protection hidden="1"/>
    </xf>
    <xf numFmtId="16" fontId="3" fillId="0" borderId="70" xfId="51" applyNumberFormat="1" applyFont="1" applyFill="1" applyBorder="1" applyAlignment="1" applyProtection="1">
      <alignment horizontal="left" vertical="center" indent="1"/>
      <protection hidden="1"/>
    </xf>
    <xf numFmtId="0" fontId="3" fillId="0" borderId="71" xfId="51" applyFont="1" applyFill="1" applyBorder="1" applyAlignment="1" applyProtection="1">
      <alignment horizontal="left" vertical="center"/>
      <protection hidden="1"/>
    </xf>
    <xf numFmtId="0" fontId="3" fillId="0" borderId="70" xfId="0" applyFont="1" applyFill="1" applyBorder="1" applyAlignment="1" applyProtection="1">
      <alignment vertical="center"/>
      <protection hidden="1"/>
    </xf>
    <xf numFmtId="0" fontId="5" fillId="0" borderId="72" xfId="0" applyFont="1" applyFill="1" applyBorder="1" applyAlignment="1" applyProtection="1">
      <alignment horizontal="center" vertical="center"/>
      <protection hidden="1"/>
    </xf>
    <xf numFmtId="0" fontId="5" fillId="0" borderId="74" xfId="0" applyFont="1" applyFill="1" applyBorder="1" applyAlignment="1" applyProtection="1">
      <alignment horizontal="center" vertical="center"/>
      <protection hidden="1"/>
    </xf>
    <xf numFmtId="0" fontId="5" fillId="0" borderId="77" xfId="0" applyFont="1" applyFill="1" applyBorder="1" applyAlignment="1" applyProtection="1">
      <alignment horizontal="center" vertical="center"/>
      <protection hidden="1"/>
    </xf>
    <xf numFmtId="0" fontId="3" fillId="0" borderId="13" xfId="0" applyFont="1" applyBorder="1" applyAlignment="1" applyProtection="1">
      <alignment vertical="center"/>
      <protection hidden="1"/>
    </xf>
    <xf numFmtId="0" fontId="3" fillId="0" borderId="18" xfId="48" applyFont="1" applyBorder="1" applyAlignment="1" applyProtection="1">
      <alignment vertical="center"/>
      <protection hidden="1"/>
    </xf>
    <xf numFmtId="0" fontId="3" fillId="0" borderId="19" xfId="48" applyFont="1" applyBorder="1" applyAlignment="1" applyProtection="1">
      <alignment vertical="center"/>
      <protection hidden="1"/>
    </xf>
    <xf numFmtId="0" fontId="4" fillId="0" borderId="19" xfId="48" applyFont="1" applyBorder="1" applyAlignment="1" applyProtection="1">
      <alignment vertical="center"/>
      <protection hidden="1"/>
    </xf>
    <xf numFmtId="0" fontId="3" fillId="0" borderId="20" xfId="48" applyFont="1" applyBorder="1" applyAlignment="1" applyProtection="1">
      <alignment vertical="center"/>
      <protection hidden="1"/>
    </xf>
    <xf numFmtId="4" fontId="5" fillId="0" borderId="0" xfId="0" applyNumberFormat="1" applyFont="1" applyBorder="1" applyAlignment="1" applyProtection="1">
      <alignment horizontal="right" vertical="center" indent="1"/>
    </xf>
    <xf numFmtId="0" fontId="5" fillId="0" borderId="0" xfId="0" applyFont="1" applyBorder="1" applyAlignment="1" applyProtection="1">
      <alignment horizontal="right" vertical="center" indent="1"/>
    </xf>
    <xf numFmtId="0" fontId="6" fillId="0" borderId="75" xfId="50" applyFont="1" applyFill="1" applyBorder="1" applyAlignment="1" applyProtection="1">
      <alignment horizontal="left" vertical="center" indent="1"/>
      <protection hidden="1"/>
    </xf>
    <xf numFmtId="0" fontId="6" fillId="0" borderId="76" xfId="50" applyFont="1" applyFill="1" applyBorder="1" applyAlignment="1" applyProtection="1">
      <alignment horizontal="left" vertical="center" indent="1"/>
      <protection hidden="1"/>
    </xf>
    <xf numFmtId="0" fontId="6" fillId="0" borderId="77" xfId="50" applyFont="1" applyFill="1" applyBorder="1" applyAlignment="1" applyProtection="1">
      <alignment horizontal="left" vertical="center" indent="1"/>
      <protection hidden="1"/>
    </xf>
    <xf numFmtId="164" fontId="6" fillId="0" borderId="75" xfId="50" applyNumberFormat="1" applyFont="1" applyFill="1" applyBorder="1" applyAlignment="1" applyProtection="1">
      <alignment horizontal="left" vertical="center" indent="1"/>
      <protection hidden="1"/>
    </xf>
    <xf numFmtId="164" fontId="6" fillId="0" borderId="76" xfId="50" applyNumberFormat="1" applyFont="1" applyFill="1" applyBorder="1" applyAlignment="1" applyProtection="1">
      <alignment horizontal="left" vertical="center" indent="1"/>
      <protection hidden="1"/>
    </xf>
    <xf numFmtId="0" fontId="6" fillId="0" borderId="83" xfId="50" applyFont="1" applyFill="1" applyBorder="1" applyAlignment="1" applyProtection="1">
      <alignment horizontal="left" vertical="center" indent="1"/>
      <protection hidden="1"/>
    </xf>
    <xf numFmtId="0" fontId="3" fillId="0" borderId="13" xfId="51" applyFont="1" applyFill="1" applyBorder="1" applyAlignment="1" applyProtection="1">
      <alignment vertical="center"/>
      <protection hidden="1"/>
    </xf>
    <xf numFmtId="0" fontId="3" fillId="0" borderId="0" xfId="51" applyFont="1" applyFill="1" applyBorder="1" applyAlignment="1" applyProtection="1">
      <alignment vertical="center"/>
      <protection hidden="1"/>
    </xf>
    <xf numFmtId="0" fontId="5" fillId="0" borderId="14" xfId="50" applyFont="1" applyFill="1" applyBorder="1" applyAlignment="1" applyProtection="1">
      <alignment vertical="center"/>
      <protection hidden="1"/>
    </xf>
    <xf numFmtId="0" fontId="5" fillId="0" borderId="18" xfId="50" applyFont="1" applyFill="1" applyBorder="1" applyAlignment="1" applyProtection="1">
      <alignment horizontal="left" vertical="center" indent="1"/>
      <protection hidden="1"/>
    </xf>
    <xf numFmtId="0" fontId="5" fillId="0" borderId="19" xfId="50" applyFont="1" applyFill="1" applyBorder="1" applyAlignment="1" applyProtection="1">
      <alignment vertical="center"/>
      <protection hidden="1"/>
    </xf>
    <xf numFmtId="0" fontId="3" fillId="0" borderId="18" xfId="0" applyFont="1" applyBorder="1" applyAlignment="1" applyProtection="1">
      <alignment vertical="center"/>
      <protection hidden="1"/>
    </xf>
    <xf numFmtId="0" fontId="3" fillId="0" borderId="71" xfId="0" applyFont="1" applyFill="1" applyBorder="1" applyAlignment="1" applyProtection="1">
      <alignment horizontal="left" vertical="center" indent="1"/>
      <protection hidden="1"/>
    </xf>
    <xf numFmtId="0" fontId="3" fillId="0" borderId="72" xfId="0" applyFont="1" applyFill="1" applyBorder="1" applyAlignment="1" applyProtection="1">
      <alignment horizontal="left" vertical="center" indent="1"/>
      <protection hidden="1"/>
    </xf>
    <xf numFmtId="0" fontId="3" fillId="22" borderId="67" xfId="51" applyFont="1" applyFill="1" applyBorder="1" applyAlignment="1" applyProtection="1">
      <alignment horizontal="left" vertical="center"/>
      <protection hidden="1"/>
    </xf>
    <xf numFmtId="0" fontId="3" fillId="22" borderId="68" xfId="51" applyNumberFormat="1" applyFont="1" applyFill="1" applyBorder="1" applyAlignment="1" applyProtection="1">
      <alignment horizontal="left" vertical="center"/>
      <protection hidden="1"/>
    </xf>
    <xf numFmtId="0" fontId="3" fillId="22" borderId="69" xfId="51" applyNumberFormat="1" applyFont="1" applyFill="1" applyBorder="1" applyAlignment="1" applyProtection="1">
      <alignment horizontal="left" vertical="center"/>
      <protection hidden="1"/>
    </xf>
    <xf numFmtId="0" fontId="3" fillId="0" borderId="19" xfId="43" applyNumberFormat="1" applyFont="1" applyFill="1" applyBorder="1" applyAlignment="1" applyProtection="1">
      <alignment horizontal="right" vertical="center"/>
      <protection hidden="1"/>
    </xf>
    <xf numFmtId="3" fontId="5" fillId="0" borderId="120" xfId="0" applyNumberFormat="1" applyFont="1" applyBorder="1" applyAlignment="1" applyProtection="1">
      <alignment horizontal="left" vertical="center" indent="1"/>
      <protection hidden="1"/>
    </xf>
    <xf numFmtId="0" fontId="3" fillId="0" borderId="121" xfId="43" applyFont="1" applyFill="1" applyBorder="1" applyAlignment="1" applyProtection="1">
      <alignment vertical="center"/>
      <protection hidden="1"/>
    </xf>
    <xf numFmtId="49" fontId="3" fillId="0" borderId="16" xfId="43" applyNumberFormat="1" applyFont="1" applyFill="1" applyBorder="1" applyAlignment="1" applyProtection="1">
      <alignment vertical="center"/>
      <protection hidden="1"/>
    </xf>
    <xf numFmtId="0" fontId="3" fillId="0" borderId="13" xfId="43" applyNumberFormat="1" applyFont="1" applyFill="1" applyBorder="1" applyAlignment="1" applyProtection="1">
      <alignment horizontal="right" vertical="center"/>
      <protection hidden="1"/>
    </xf>
    <xf numFmtId="165" fontId="3" fillId="0" borderId="13" xfId="43" applyNumberFormat="1" applyFont="1" applyFill="1" applyBorder="1" applyAlignment="1" applyProtection="1">
      <alignment horizontal="center" vertical="center"/>
      <protection hidden="1"/>
    </xf>
    <xf numFmtId="0" fontId="3" fillId="0" borderId="17" xfId="43" applyFont="1" applyFill="1" applyBorder="1" applyAlignment="1" applyProtection="1">
      <alignment vertical="center"/>
      <protection hidden="1"/>
    </xf>
    <xf numFmtId="0" fontId="3" fillId="0" borderId="0" xfId="0" applyFont="1" applyProtection="1">
      <protection hidden="1"/>
    </xf>
    <xf numFmtId="49" fontId="14" fillId="0" borderId="15" xfId="0" applyNumberFormat="1" applyFont="1" applyFill="1" applyBorder="1" applyAlignment="1" applyProtection="1">
      <alignment horizontal="left" vertical="center" indent="1"/>
      <protection hidden="1"/>
    </xf>
    <xf numFmtId="0" fontId="14" fillId="0" borderId="0" xfId="0" applyFont="1" applyFill="1" applyBorder="1" applyAlignment="1" applyProtection="1">
      <alignment vertical="center"/>
      <protection hidden="1"/>
    </xf>
    <xf numFmtId="49" fontId="3" fillId="0" borderId="15" xfId="0" applyNumberFormat="1" applyFont="1" applyFill="1" applyBorder="1" applyAlignment="1" applyProtection="1">
      <alignment horizontal="left" vertical="center" indent="1"/>
      <protection hidden="1"/>
    </xf>
    <xf numFmtId="3" fontId="5" fillId="0" borderId="0" xfId="0" applyNumberFormat="1" applyFont="1" applyFill="1" applyBorder="1" applyAlignment="1" applyProtection="1">
      <alignment vertical="center"/>
      <protection hidden="1"/>
    </xf>
    <xf numFmtId="0" fontId="3" fillId="0" borderId="15" xfId="0" applyNumberFormat="1" applyFont="1" applyFill="1" applyBorder="1" applyAlignment="1" applyProtection="1">
      <alignment horizontal="left" vertical="center" indent="1"/>
      <protection hidden="1"/>
    </xf>
    <xf numFmtId="0" fontId="3" fillId="0" borderId="26" xfId="0" applyFont="1" applyBorder="1" applyProtection="1">
      <protection hidden="1"/>
    </xf>
    <xf numFmtId="0" fontId="3" fillId="0" borderId="14" xfId="0" applyFont="1" applyBorder="1" applyProtection="1">
      <protection hidden="1"/>
    </xf>
    <xf numFmtId="0" fontId="4" fillId="0" borderId="13" xfId="51" applyFont="1" applyFill="1" applyBorder="1" applyAlignment="1" applyProtection="1">
      <alignment vertical="center"/>
      <protection hidden="1"/>
    </xf>
    <xf numFmtId="0" fontId="4" fillId="0" borderId="0" xfId="50" applyFont="1" applyFill="1" applyBorder="1" applyAlignment="1" applyProtection="1">
      <alignment vertical="center"/>
      <protection hidden="1"/>
    </xf>
    <xf numFmtId="167" fontId="3" fillId="28" borderId="27" xfId="0" applyNumberFormat="1" applyFont="1" applyFill="1" applyBorder="1" applyAlignment="1" applyProtection="1">
      <alignment horizontal="right" vertical="center" indent="1"/>
      <protection hidden="1"/>
    </xf>
    <xf numFmtId="167" fontId="3" fillId="0" borderId="28" xfId="0" applyNumberFormat="1" applyFont="1" applyFill="1" applyBorder="1" applyAlignment="1" applyProtection="1">
      <alignment horizontal="right" vertical="center" indent="1"/>
      <protection hidden="1"/>
    </xf>
    <xf numFmtId="167" fontId="5" fillId="17" borderId="56" xfId="0" applyNumberFormat="1" applyFont="1" applyFill="1" applyBorder="1" applyAlignment="1" applyProtection="1">
      <alignment horizontal="right" vertical="center" indent="1"/>
      <protection hidden="1"/>
    </xf>
    <xf numFmtId="1" fontId="3" fillId="0" borderId="51" xfId="45" applyNumberFormat="1" applyFont="1" applyFill="1" applyBorder="1" applyAlignment="1" applyProtection="1">
      <alignment horizontal="center" vertical="center"/>
      <protection hidden="1"/>
    </xf>
    <xf numFmtId="0" fontId="4" fillId="31" borderId="46" xfId="0" applyFont="1" applyFill="1" applyBorder="1" applyAlignment="1" applyProtection="1">
      <alignment horizontal="center" vertical="center" wrapText="1"/>
    </xf>
    <xf numFmtId="4" fontId="3" fillId="18" borderId="28" xfId="46" applyNumberFormat="1" applyFont="1" applyFill="1" applyBorder="1" applyAlignment="1" applyProtection="1">
      <alignment horizontal="right" vertical="center" indent="1"/>
      <protection locked="0"/>
    </xf>
    <xf numFmtId="4" fontId="3" fillId="18" borderId="29" xfId="46" applyNumberFormat="1" applyFont="1" applyFill="1" applyBorder="1" applyAlignment="1" applyProtection="1">
      <alignment horizontal="right" vertical="center" indent="1"/>
      <protection locked="0"/>
    </xf>
    <xf numFmtId="167" fontId="5" fillId="17" borderId="56" xfId="0" applyNumberFormat="1" applyFont="1" applyFill="1" applyBorder="1" applyAlignment="1" applyProtection="1">
      <alignment horizontal="right" vertical="center" indent="1"/>
    </xf>
    <xf numFmtId="49" fontId="3" fillId="24" borderId="27" xfId="37" applyNumberFormat="1" applyFont="1" applyFill="1" applyBorder="1" applyAlignment="1" applyProtection="1">
      <alignment horizontal="left" vertical="center" wrapText="1" indent="1"/>
      <protection locked="0"/>
    </xf>
    <xf numFmtId="167" fontId="3" fillId="0" borderId="27" xfId="37" applyNumberFormat="1" applyFont="1" applyFill="1" applyBorder="1" applyAlignment="1" applyProtection="1">
      <alignment horizontal="right" vertical="center" indent="1"/>
      <protection hidden="1"/>
    </xf>
    <xf numFmtId="49" fontId="3" fillId="24" borderId="28" xfId="37" applyNumberFormat="1" applyFont="1" applyFill="1" applyBorder="1" applyAlignment="1" applyProtection="1">
      <alignment horizontal="left" vertical="center" wrapText="1" indent="1"/>
      <protection locked="0"/>
    </xf>
    <xf numFmtId="167" fontId="3" fillId="0" borderId="28" xfId="37" applyNumberFormat="1" applyFont="1" applyFill="1" applyBorder="1" applyAlignment="1" applyProtection="1">
      <alignment horizontal="right" vertical="center" indent="1"/>
      <protection hidden="1"/>
    </xf>
    <xf numFmtId="3" fontId="3" fillId="24" borderId="47" xfId="37" applyNumberFormat="1" applyFont="1" applyFill="1" applyBorder="1" applyAlignment="1" applyProtection="1">
      <alignment horizontal="right" vertical="center" indent="1"/>
      <protection locked="0"/>
    </xf>
    <xf numFmtId="4" fontId="3" fillId="24" borderId="49" xfId="0" applyNumberFormat="1" applyFont="1" applyFill="1" applyBorder="1" applyAlignment="1" applyProtection="1">
      <alignment horizontal="right" vertical="center" indent="1"/>
      <protection locked="0"/>
    </xf>
    <xf numFmtId="3" fontId="3" fillId="24" borderId="33" xfId="37" applyNumberFormat="1" applyFont="1" applyFill="1" applyBorder="1" applyAlignment="1" applyProtection="1">
      <alignment horizontal="right" vertical="center" indent="1"/>
      <protection locked="0"/>
    </xf>
    <xf numFmtId="167" fontId="3" fillId="0" borderId="27" xfId="0" applyNumberFormat="1" applyFont="1" applyFill="1" applyBorder="1" applyAlignment="1" applyProtection="1">
      <alignment horizontal="right" vertical="center" indent="1"/>
      <protection hidden="1"/>
    </xf>
    <xf numFmtId="167" fontId="3" fillId="0" borderId="46" xfId="0" applyNumberFormat="1" applyFont="1" applyFill="1" applyBorder="1" applyAlignment="1" applyProtection="1">
      <alignment horizontal="right" vertical="center" indent="1"/>
      <protection hidden="1"/>
    </xf>
    <xf numFmtId="167" fontId="3" fillId="0" borderId="51" xfId="0" applyNumberFormat="1" applyFont="1" applyFill="1" applyBorder="1" applyAlignment="1" applyProtection="1">
      <alignment horizontal="right" vertical="center" indent="1"/>
      <protection hidden="1"/>
    </xf>
    <xf numFmtId="0" fontId="3" fillId="26" borderId="124" xfId="0" applyFont="1" applyFill="1" applyBorder="1" applyAlignment="1" applyProtection="1">
      <alignment horizontal="right" vertical="center" indent="1"/>
      <protection hidden="1"/>
    </xf>
    <xf numFmtId="0" fontId="3" fillId="26" borderId="58" xfId="0" applyFont="1" applyFill="1" applyBorder="1" applyAlignment="1" applyProtection="1">
      <alignment horizontal="right" vertical="center" indent="1"/>
      <protection hidden="1"/>
    </xf>
    <xf numFmtId="4" fontId="3" fillId="26" borderId="58" xfId="0" applyNumberFormat="1" applyFont="1" applyFill="1" applyBorder="1" applyAlignment="1" applyProtection="1">
      <alignment horizontal="right" vertical="center" indent="1"/>
      <protection hidden="1"/>
    </xf>
    <xf numFmtId="4" fontId="5" fillId="26" borderId="58" xfId="0" applyNumberFormat="1" applyFont="1" applyFill="1" applyBorder="1" applyAlignment="1" applyProtection="1">
      <alignment horizontal="right" vertical="center" indent="1"/>
      <protection hidden="1"/>
    </xf>
    <xf numFmtId="0" fontId="3" fillId="26" borderId="58" xfId="0" applyFont="1" applyFill="1" applyBorder="1" applyAlignment="1" applyProtection="1">
      <alignment horizontal="center" vertical="center"/>
      <protection hidden="1"/>
    </xf>
    <xf numFmtId="0" fontId="3" fillId="26" borderId="59" xfId="0" applyFont="1" applyFill="1" applyBorder="1" applyAlignment="1" applyProtection="1">
      <alignment horizontal="center" vertical="center"/>
      <protection hidden="1"/>
    </xf>
    <xf numFmtId="167" fontId="3" fillId="28" borderId="37" xfId="0" applyNumberFormat="1" applyFont="1" applyFill="1" applyBorder="1" applyAlignment="1" applyProtection="1">
      <alignment horizontal="right" vertical="center" indent="1"/>
      <protection hidden="1"/>
    </xf>
    <xf numFmtId="167" fontId="5" fillId="17" borderId="38" xfId="0" applyNumberFormat="1" applyFont="1" applyFill="1" applyBorder="1" applyAlignment="1" applyProtection="1">
      <alignment horizontal="right" vertical="center" indent="1"/>
      <protection hidden="1"/>
    </xf>
    <xf numFmtId="4" fontId="3" fillId="18" borderId="27" xfId="0" applyNumberFormat="1" applyFont="1" applyFill="1" applyBorder="1" applyAlignment="1" applyProtection="1">
      <alignment horizontal="right" vertical="center" indent="1"/>
      <protection locked="0"/>
    </xf>
    <xf numFmtId="4" fontId="3" fillId="18" borderId="29" xfId="0" applyNumberFormat="1" applyFont="1" applyFill="1" applyBorder="1" applyAlignment="1" applyProtection="1">
      <alignment horizontal="right" vertical="center" indent="1"/>
      <protection locked="0"/>
    </xf>
    <xf numFmtId="4" fontId="3" fillId="18" borderId="37" xfId="0" applyNumberFormat="1" applyFont="1" applyFill="1" applyBorder="1" applyAlignment="1" applyProtection="1">
      <alignment horizontal="right" vertical="center" indent="1"/>
      <protection locked="0"/>
    </xf>
    <xf numFmtId="167" fontId="45" fillId="0" borderId="0" xfId="0" applyNumberFormat="1" applyFont="1" applyFill="1" applyAlignment="1" applyProtection="1">
      <alignment horizontal="right" vertical="center" indent="1"/>
      <protection hidden="1"/>
    </xf>
    <xf numFmtId="167" fontId="5" fillId="0" borderId="56" xfId="0" applyNumberFormat="1" applyFont="1" applyFill="1" applyBorder="1" applyAlignment="1" applyProtection="1">
      <alignment horizontal="right" vertical="center" indent="1"/>
      <protection hidden="1"/>
    </xf>
    <xf numFmtId="0" fontId="3" fillId="0" borderId="0" xfId="0" applyFont="1" applyBorder="1" applyProtection="1">
      <protection hidden="1"/>
    </xf>
    <xf numFmtId="3" fontId="50" fillId="0" borderId="0" xfId="0" applyNumberFormat="1" applyFont="1" applyFill="1" applyBorder="1" applyAlignment="1" applyProtection="1">
      <alignment horizontal="right" vertical="center" indent="1"/>
      <protection hidden="1"/>
    </xf>
    <xf numFmtId="0" fontId="49" fillId="0" borderId="0" xfId="0" applyFont="1" applyFill="1" applyBorder="1" applyAlignment="1" applyProtection="1">
      <alignment horizontal="right" vertical="center" indent="1"/>
      <protection hidden="1"/>
    </xf>
    <xf numFmtId="4" fontId="5" fillId="18" borderId="56" xfId="0" applyNumberFormat="1" applyFont="1" applyFill="1" applyBorder="1" applyAlignment="1" applyProtection="1">
      <alignment horizontal="right" vertical="center" indent="1"/>
      <protection locked="0"/>
    </xf>
    <xf numFmtId="0" fontId="5" fillId="30" borderId="10" xfId="0" applyFont="1" applyFill="1" applyBorder="1" applyAlignment="1" applyProtection="1">
      <alignment vertical="center"/>
      <protection hidden="1"/>
    </xf>
    <xf numFmtId="0" fontId="3" fillId="30" borderId="10" xfId="0" applyFont="1" applyFill="1" applyBorder="1" applyAlignment="1" applyProtection="1">
      <alignment vertical="center"/>
      <protection hidden="1"/>
    </xf>
    <xf numFmtId="0" fontId="3" fillId="30" borderId="11" xfId="0" applyFont="1" applyFill="1" applyBorder="1" applyAlignment="1" applyProtection="1">
      <alignment vertical="center"/>
      <protection hidden="1"/>
    </xf>
    <xf numFmtId="0" fontId="5" fillId="30" borderId="12" xfId="0" applyFont="1" applyFill="1" applyBorder="1" applyAlignment="1" applyProtection="1">
      <alignment horizontal="left" vertical="center" indent="1"/>
      <protection hidden="1"/>
    </xf>
    <xf numFmtId="4" fontId="3" fillId="0" borderId="13" xfId="0" applyNumberFormat="1" applyFont="1" applyFill="1" applyBorder="1" applyAlignment="1" applyProtection="1">
      <alignment horizontal="left" vertical="center"/>
      <protection hidden="1"/>
    </xf>
    <xf numFmtId="0" fontId="3" fillId="0" borderId="31" xfId="42" applyFont="1" applyFill="1" applyBorder="1" applyAlignment="1" applyProtection="1">
      <alignment horizontal="left" vertical="center" indent="1"/>
      <protection hidden="1"/>
    </xf>
    <xf numFmtId="0" fontId="3" fillId="0" borderId="22" xfId="42" applyFont="1" applyFill="1" applyBorder="1" applyAlignment="1" applyProtection="1">
      <alignment horizontal="left" vertical="center" indent="1"/>
      <protection hidden="1"/>
    </xf>
    <xf numFmtId="0" fontId="3" fillId="0" borderId="22" xfId="43" applyFont="1" applyFill="1" applyBorder="1" applyAlignment="1" applyProtection="1">
      <alignment horizontal="left" vertical="center" indent="1"/>
      <protection hidden="1"/>
    </xf>
    <xf numFmtId="0" fontId="3" fillId="0" borderId="42" xfId="42" applyFont="1" applyFill="1" applyBorder="1" applyAlignment="1" applyProtection="1">
      <alignment horizontal="left" vertical="center" wrapText="1" indent="1"/>
      <protection hidden="1"/>
    </xf>
    <xf numFmtId="0" fontId="3" fillId="0" borderId="31" xfId="43" applyFont="1" applyFill="1" applyBorder="1" applyAlignment="1" applyProtection="1">
      <alignment horizontal="left" vertical="center" indent="1"/>
      <protection hidden="1"/>
    </xf>
    <xf numFmtId="0" fontId="3" fillId="0" borderId="24" xfId="42" applyFont="1" applyFill="1" applyBorder="1" applyAlignment="1" applyProtection="1">
      <alignment horizontal="left" vertical="center" indent="1"/>
      <protection hidden="1"/>
    </xf>
    <xf numFmtId="0" fontId="3" fillId="0" borderId="24" xfId="43" applyFont="1" applyFill="1" applyBorder="1" applyAlignment="1" applyProtection="1">
      <alignment horizontal="left" vertical="center" indent="1"/>
      <protection hidden="1"/>
    </xf>
    <xf numFmtId="1" fontId="3" fillId="0" borderId="24" xfId="42" applyNumberFormat="1" applyFont="1" applyFill="1" applyBorder="1" applyAlignment="1" applyProtection="1">
      <alignment horizontal="right" vertical="center" wrapText="1" indent="1"/>
      <protection hidden="1"/>
    </xf>
    <xf numFmtId="1" fontId="3" fillId="0" borderId="0" xfId="46" applyNumberFormat="1" applyFont="1" applyFill="1" applyAlignment="1" applyProtection="1">
      <alignment vertical="center"/>
      <protection hidden="1"/>
    </xf>
    <xf numFmtId="0" fontId="5" fillId="0" borderId="0" xfId="46" applyFont="1" applyFill="1" applyAlignment="1" applyProtection="1">
      <alignment horizontal="left" vertical="center" indent="1"/>
      <protection hidden="1"/>
    </xf>
    <xf numFmtId="0" fontId="5" fillId="0" borderId="0" xfId="0" applyFont="1" applyAlignment="1" applyProtection="1">
      <alignment horizontal="left" vertical="center" indent="1"/>
      <protection hidden="1"/>
    </xf>
    <xf numFmtId="0" fontId="5" fillId="0" borderId="0" xfId="46" applyFont="1" applyAlignment="1" applyProtection="1">
      <alignment horizontal="left" vertical="center" indent="1"/>
      <protection hidden="1"/>
    </xf>
    <xf numFmtId="3" fontId="5" fillId="0" borderId="38" xfId="46" applyNumberFormat="1" applyFont="1" applyBorder="1" applyAlignment="1" applyProtection="1">
      <alignment horizontal="left" vertical="center" indent="1"/>
      <protection hidden="1"/>
    </xf>
    <xf numFmtId="0" fontId="3" fillId="26" borderId="0" xfId="43" applyFont="1" applyFill="1" applyAlignment="1" applyProtection="1">
      <alignment vertical="center"/>
      <protection locked="0"/>
    </xf>
    <xf numFmtId="0" fontId="3" fillId="0" borderId="41" xfId="42" applyFont="1" applyFill="1" applyBorder="1" applyAlignment="1" applyProtection="1">
      <alignment horizontal="left" vertical="center" indent="1"/>
      <protection hidden="1"/>
    </xf>
    <xf numFmtId="0" fontId="3" fillId="0" borderId="21" xfId="42" applyFont="1" applyFill="1" applyBorder="1" applyAlignment="1" applyProtection="1">
      <alignment horizontal="left" vertical="center" indent="1"/>
      <protection hidden="1"/>
    </xf>
    <xf numFmtId="1" fontId="3" fillId="0" borderId="23" xfId="42" applyNumberFormat="1" applyFont="1" applyFill="1" applyBorder="1" applyAlignment="1" applyProtection="1">
      <alignment horizontal="left" vertical="center" indent="1"/>
      <protection hidden="1"/>
    </xf>
    <xf numFmtId="1" fontId="3" fillId="0" borderId="41" xfId="42" applyNumberFormat="1" applyFont="1" applyFill="1" applyBorder="1" applyAlignment="1" applyProtection="1">
      <alignment horizontal="left" vertical="center" indent="1"/>
      <protection hidden="1"/>
    </xf>
    <xf numFmtId="1" fontId="3" fillId="0" borderId="31" xfId="42" applyNumberFormat="1" applyFont="1" applyFill="1" applyBorder="1" applyAlignment="1" applyProtection="1">
      <alignment horizontal="right" vertical="center" wrapText="1" indent="1"/>
      <protection hidden="1"/>
    </xf>
    <xf numFmtId="0" fontId="3" fillId="0" borderId="32" xfId="43" applyFont="1" applyFill="1" applyBorder="1" applyAlignment="1" applyProtection="1">
      <alignment vertical="center"/>
      <protection hidden="1"/>
    </xf>
    <xf numFmtId="0" fontId="3" fillId="0" borderId="43" xfId="42" applyFont="1" applyFill="1" applyBorder="1" applyAlignment="1" applyProtection="1">
      <alignment horizontal="left" vertical="center" indent="1"/>
      <protection hidden="1"/>
    </xf>
    <xf numFmtId="0" fontId="3" fillId="0" borderId="125" xfId="42" applyFont="1" applyFill="1" applyBorder="1" applyAlignment="1" applyProtection="1">
      <alignment horizontal="left" vertical="center" wrapText="1" indent="1"/>
      <protection hidden="1"/>
    </xf>
    <xf numFmtId="0" fontId="3" fillId="0" borderId="50" xfId="43" applyFont="1" applyFill="1" applyBorder="1" applyAlignment="1" applyProtection="1">
      <alignment horizontal="left" vertical="center" indent="1"/>
      <protection hidden="1"/>
    </xf>
    <xf numFmtId="0" fontId="3" fillId="0" borderId="126" xfId="43" applyFont="1" applyFill="1" applyBorder="1" applyAlignment="1" applyProtection="1">
      <alignment horizontal="left" vertical="center" indent="1"/>
      <protection hidden="1"/>
    </xf>
    <xf numFmtId="0" fontId="3" fillId="0" borderId="50" xfId="42" applyFont="1" applyFill="1" applyBorder="1" applyAlignment="1" applyProtection="1">
      <alignment horizontal="left" vertical="center" indent="1"/>
      <protection hidden="1"/>
    </xf>
    <xf numFmtId="0" fontId="3" fillId="0" borderId="15" xfId="0" applyFont="1" applyFill="1" applyBorder="1" applyAlignment="1" applyProtection="1">
      <alignment horizontal="left" vertical="top" wrapText="1" indent="1"/>
      <protection hidden="1"/>
    </xf>
    <xf numFmtId="0" fontId="3" fillId="0" borderId="0" xfId="0" applyFont="1" applyFill="1" applyBorder="1" applyAlignment="1" applyProtection="1">
      <alignment horizontal="left" vertical="top" wrapText="1" indent="1"/>
      <protection hidden="1"/>
    </xf>
    <xf numFmtId="0" fontId="3" fillId="0" borderId="31" xfId="42" applyFont="1" applyFill="1" applyBorder="1" applyAlignment="1" applyProtection="1">
      <alignment horizontal="left" vertical="center" wrapText="1" indent="1"/>
      <protection hidden="1"/>
    </xf>
    <xf numFmtId="0" fontId="3" fillId="0" borderId="126" xfId="42" applyFont="1" applyFill="1" applyBorder="1" applyAlignment="1" applyProtection="1">
      <alignment horizontal="left" vertical="center" wrapText="1" indent="1"/>
      <protection hidden="1"/>
    </xf>
    <xf numFmtId="49" fontId="3" fillId="0" borderId="19" xfId="43" applyNumberFormat="1" applyFont="1" applyFill="1" applyBorder="1" applyAlignment="1" applyProtection="1">
      <alignment vertical="center"/>
      <protection hidden="1"/>
    </xf>
    <xf numFmtId="14" fontId="3" fillId="0" borderId="51" xfId="50" applyNumberFormat="1" applyFont="1" applyFill="1" applyBorder="1" applyAlignment="1" applyProtection="1">
      <alignment horizontal="left" vertical="center" indent="1"/>
      <protection hidden="1"/>
    </xf>
    <xf numFmtId="1" fontId="3" fillId="0" borderId="51" xfId="50" applyNumberFormat="1" applyFont="1" applyFill="1" applyBorder="1" applyAlignment="1" applyProtection="1">
      <alignment horizontal="left" vertical="center" indent="1"/>
      <protection hidden="1"/>
    </xf>
    <xf numFmtId="4" fontId="3" fillId="24" borderId="51" xfId="0" applyNumberFormat="1" applyFont="1" applyFill="1" applyBorder="1" applyAlignment="1" applyProtection="1">
      <alignment horizontal="right" vertical="center" indent="1"/>
      <protection locked="0"/>
    </xf>
    <xf numFmtId="0" fontId="4" fillId="0" borderId="17" xfId="50" applyFont="1" applyFill="1" applyBorder="1" applyAlignment="1" applyProtection="1">
      <alignment vertical="top"/>
      <protection hidden="1"/>
    </xf>
    <xf numFmtId="0" fontId="4" fillId="0" borderId="14" xfId="50" applyFont="1" applyFill="1" applyBorder="1" applyAlignment="1" applyProtection="1">
      <alignment vertical="top"/>
      <protection hidden="1"/>
    </xf>
    <xf numFmtId="0" fontId="4" fillId="0" borderId="20" xfId="50" applyFont="1" applyFill="1" applyBorder="1" applyAlignment="1" applyProtection="1">
      <alignment vertical="top"/>
      <protection hidden="1"/>
    </xf>
    <xf numFmtId="0" fontId="3" fillId="22" borderId="68" xfId="51" applyFont="1" applyFill="1" applyBorder="1" applyAlignment="1" applyProtection="1">
      <alignment horizontal="left" vertical="center"/>
      <protection hidden="1"/>
    </xf>
    <xf numFmtId="0" fontId="3" fillId="24" borderId="68" xfId="47" applyFont="1" applyFill="1" applyBorder="1" applyAlignment="1" applyProtection="1">
      <alignment horizontal="left" vertical="center" wrapText="1" indent="1"/>
      <protection hidden="1"/>
    </xf>
    <xf numFmtId="0" fontId="3" fillId="24" borderId="68" xfId="47" applyFont="1" applyFill="1" applyBorder="1" applyAlignment="1" applyProtection="1">
      <alignment vertical="top" wrapText="1"/>
      <protection hidden="1"/>
    </xf>
    <xf numFmtId="0" fontId="4" fillId="24" borderId="68" xfId="47" applyFont="1" applyFill="1" applyBorder="1" applyAlignment="1" applyProtection="1">
      <alignment vertical="center"/>
      <protection hidden="1"/>
    </xf>
    <xf numFmtId="0" fontId="4" fillId="24" borderId="69" xfId="47" applyFont="1" applyFill="1" applyBorder="1" applyAlignment="1" applyProtection="1">
      <alignment vertical="center"/>
      <protection hidden="1"/>
    </xf>
    <xf numFmtId="0" fontId="4" fillId="26" borderId="0" xfId="0" applyNumberFormat="1" applyFont="1" applyFill="1" applyBorder="1" applyAlignment="1" applyProtection="1">
      <alignment horizontal="left" vertical="top" indent="1"/>
      <protection hidden="1"/>
    </xf>
    <xf numFmtId="0" fontId="3" fillId="26" borderId="0" xfId="0" applyFont="1" applyFill="1" applyBorder="1" applyAlignment="1" applyProtection="1">
      <alignment horizontal="right" vertical="center"/>
      <protection hidden="1"/>
    </xf>
    <xf numFmtId="0" fontId="3" fillId="0" borderId="0" xfId="0" applyFont="1" applyBorder="1" applyAlignment="1" applyProtection="1">
      <alignment horizontal="left" vertical="center" wrapText="1" indent="1"/>
      <protection hidden="1"/>
    </xf>
    <xf numFmtId="0" fontId="3" fillId="26" borderId="0" xfId="0" applyFont="1" applyFill="1" applyAlignment="1" applyProtection="1">
      <alignment horizontal="center" vertical="center"/>
      <protection hidden="1"/>
    </xf>
    <xf numFmtId="0" fontId="51" fillId="31" borderId="57" xfId="48" applyFont="1" applyFill="1" applyBorder="1" applyAlignment="1" applyProtection="1">
      <alignment horizontal="center" vertical="center" wrapText="1"/>
      <protection hidden="1"/>
    </xf>
    <xf numFmtId="0" fontId="4" fillId="31" borderId="35" xfId="37" applyFont="1" applyFill="1" applyBorder="1" applyAlignment="1" applyProtection="1">
      <alignment horizontal="center" vertical="center" wrapText="1"/>
      <protection hidden="1"/>
    </xf>
    <xf numFmtId="1" fontId="3" fillId="0" borderId="0" xfId="42" applyNumberFormat="1" applyFont="1" applyFill="1" applyBorder="1" applyAlignment="1" applyProtection="1">
      <alignment horizontal="right" vertical="center" wrapText="1" indent="1"/>
      <protection hidden="1"/>
    </xf>
    <xf numFmtId="0" fontId="5" fillId="0" borderId="16" xfId="0" applyFont="1" applyFill="1" applyBorder="1" applyAlignment="1" applyProtection="1">
      <alignment horizontal="left" vertical="center" indent="1"/>
      <protection hidden="1"/>
    </xf>
    <xf numFmtId="0" fontId="3" fillId="0" borderId="131" xfId="51" applyFont="1" applyFill="1" applyBorder="1" applyAlignment="1" applyProtection="1">
      <alignment horizontal="left" vertical="center"/>
      <protection hidden="1"/>
    </xf>
    <xf numFmtId="0" fontId="47" fillId="0" borderId="76" xfId="0" applyFont="1" applyFill="1" applyBorder="1" applyAlignment="1" applyProtection="1">
      <alignment horizontal="left" vertical="center" wrapText="1" indent="1"/>
      <protection hidden="1"/>
    </xf>
    <xf numFmtId="0" fontId="42" fillId="0" borderId="41" xfId="42" applyFont="1" applyFill="1" applyBorder="1" applyAlignment="1" applyProtection="1">
      <alignment horizontal="left" vertical="center" indent="1"/>
      <protection hidden="1"/>
    </xf>
    <xf numFmtId="0" fontId="42" fillId="0" borderId="21" xfId="42" applyFont="1" applyFill="1" applyBorder="1" applyAlignment="1" applyProtection="1">
      <alignment horizontal="left" vertical="center" indent="1"/>
      <protection hidden="1"/>
    </xf>
    <xf numFmtId="1" fontId="3" fillId="0" borderId="22" xfId="42" applyNumberFormat="1" applyFont="1" applyFill="1" applyBorder="1" applyAlignment="1" applyProtection="1">
      <alignment horizontal="right" vertical="center" wrapText="1" indent="1"/>
      <protection hidden="1"/>
    </xf>
    <xf numFmtId="1" fontId="3" fillId="0" borderId="48" xfId="42" applyNumberFormat="1" applyFont="1" applyFill="1" applyBorder="1" applyAlignment="1" applyProtection="1">
      <alignment horizontal="right" vertical="center" wrapText="1" indent="1"/>
      <protection hidden="1"/>
    </xf>
    <xf numFmtId="1" fontId="3" fillId="0" borderId="14" xfId="42" applyNumberFormat="1" applyFont="1" applyFill="1" applyBorder="1" applyAlignment="1" applyProtection="1">
      <alignment horizontal="right" vertical="center" wrapText="1" indent="1"/>
      <protection hidden="1"/>
    </xf>
    <xf numFmtId="1" fontId="3" fillId="0" borderId="25" xfId="42" applyNumberFormat="1" applyFont="1" applyFill="1" applyBorder="1" applyAlignment="1" applyProtection="1">
      <alignment horizontal="right" vertical="center" wrapText="1" indent="1"/>
      <protection hidden="1"/>
    </xf>
    <xf numFmtId="0" fontId="3" fillId="0" borderId="21" xfId="42" applyFont="1" applyFill="1" applyBorder="1" applyAlignment="1" applyProtection="1">
      <alignment horizontal="left" vertical="center" indent="3"/>
      <protection hidden="1"/>
    </xf>
    <xf numFmtId="0" fontId="3" fillId="0" borderId="22" xfId="42" applyFont="1" applyFill="1" applyBorder="1" applyAlignment="1" applyProtection="1">
      <alignment horizontal="left" vertical="center" indent="3"/>
      <protection hidden="1"/>
    </xf>
    <xf numFmtId="0" fontId="3" fillId="0" borderId="22" xfId="43" applyFont="1" applyFill="1" applyBorder="1" applyAlignment="1" applyProtection="1">
      <alignment horizontal="left" vertical="center" indent="3"/>
      <protection hidden="1"/>
    </xf>
    <xf numFmtId="0" fontId="3" fillId="0" borderId="50" xfId="43" applyFont="1" applyFill="1" applyBorder="1" applyAlignment="1" applyProtection="1">
      <alignment horizontal="left" vertical="center" indent="3"/>
      <protection hidden="1"/>
    </xf>
    <xf numFmtId="0" fontId="3" fillId="0" borderId="28" xfId="46" applyFont="1" applyFill="1" applyBorder="1" applyAlignment="1" applyProtection="1">
      <alignment horizontal="center" vertical="center"/>
      <protection hidden="1"/>
    </xf>
    <xf numFmtId="0" fontId="3" fillId="0" borderId="29" xfId="46" applyFont="1" applyFill="1" applyBorder="1" applyAlignment="1" applyProtection="1">
      <alignment horizontal="center" vertical="center"/>
      <protection hidden="1"/>
    </xf>
    <xf numFmtId="1" fontId="3" fillId="0" borderId="51" xfId="46" applyNumberFormat="1" applyFont="1" applyFill="1" applyBorder="1" applyAlignment="1" applyProtection="1">
      <alignment horizontal="center" vertical="center"/>
      <protection hidden="1"/>
    </xf>
    <xf numFmtId="0" fontId="4" fillId="31" borderId="46" xfId="46" applyFont="1" applyFill="1" applyBorder="1" applyAlignment="1" applyProtection="1">
      <alignment horizontal="center" vertical="center" wrapText="1"/>
    </xf>
    <xf numFmtId="167" fontId="5" fillId="0" borderId="56" xfId="46" applyNumberFormat="1" applyFont="1" applyFill="1" applyBorder="1" applyAlignment="1" applyProtection="1">
      <alignment horizontal="right" vertical="center" indent="1"/>
      <protection hidden="1"/>
    </xf>
    <xf numFmtId="167" fontId="5" fillId="17" borderId="56" xfId="46" applyNumberFormat="1" applyFont="1" applyFill="1" applyBorder="1" applyAlignment="1" applyProtection="1">
      <alignment horizontal="right" vertical="center" indent="1"/>
      <protection hidden="1"/>
    </xf>
    <xf numFmtId="0" fontId="3" fillId="0" borderId="28" xfId="45" applyFont="1" applyFill="1" applyBorder="1" applyAlignment="1" applyProtection="1">
      <alignment horizontal="center" vertical="center"/>
    </xf>
    <xf numFmtId="0" fontId="3" fillId="0" borderId="29" xfId="45" applyFont="1" applyFill="1" applyBorder="1" applyAlignment="1" applyProtection="1">
      <alignment horizontal="center" vertical="center"/>
    </xf>
    <xf numFmtId="14" fontId="3" fillId="24" borderId="27" xfId="37" applyNumberFormat="1" applyFont="1" applyFill="1" applyBorder="1" applyAlignment="1" applyProtection="1">
      <alignment horizontal="center" vertical="center" wrapText="1"/>
      <protection locked="0"/>
    </xf>
    <xf numFmtId="14" fontId="3" fillId="24" borderId="28" xfId="37" applyNumberFormat="1" applyFont="1" applyFill="1" applyBorder="1" applyAlignment="1" applyProtection="1">
      <alignment horizontal="center" vertical="center" wrapText="1"/>
      <protection locked="0"/>
    </xf>
    <xf numFmtId="49" fontId="3" fillId="18" borderId="33" xfId="0" applyNumberFormat="1" applyFont="1" applyFill="1" applyBorder="1" applyAlignment="1" applyProtection="1">
      <alignment horizontal="left" vertical="center" indent="1"/>
      <protection hidden="1"/>
    </xf>
    <xf numFmtId="49" fontId="3" fillId="18" borderId="39" xfId="0" applyNumberFormat="1" applyFont="1" applyFill="1" applyBorder="1" applyAlignment="1" applyProtection="1">
      <alignment horizontal="left" vertical="center" indent="1"/>
      <protection hidden="1"/>
    </xf>
    <xf numFmtId="49" fontId="3" fillId="18" borderId="35" xfId="0" applyNumberFormat="1" applyFont="1" applyFill="1" applyBorder="1" applyAlignment="1" applyProtection="1">
      <alignment horizontal="left" vertical="center" indent="1"/>
      <protection hidden="1"/>
    </xf>
    <xf numFmtId="49" fontId="3" fillId="18" borderId="40" xfId="0" applyNumberFormat="1" applyFont="1" applyFill="1" applyBorder="1" applyAlignment="1" applyProtection="1">
      <alignment horizontal="left" vertical="center" indent="1"/>
      <protection hidden="1"/>
    </xf>
    <xf numFmtId="0" fontId="3" fillId="26" borderId="0" xfId="51" applyFont="1" applyFill="1" applyAlignment="1" applyProtection="1">
      <alignment vertical="center"/>
      <protection hidden="1"/>
    </xf>
    <xf numFmtId="0" fontId="3" fillId="26" borderId="0" xfId="50" applyFont="1" applyFill="1" applyProtection="1">
      <protection hidden="1"/>
    </xf>
    <xf numFmtId="0" fontId="3" fillId="26" borderId="0" xfId="50" applyFont="1" applyFill="1" applyAlignment="1" applyProtection="1">
      <alignment vertical="center"/>
      <protection locked="0"/>
    </xf>
    <xf numFmtId="0" fontId="3" fillId="26" borderId="19" xfId="0" applyFont="1" applyFill="1" applyBorder="1" applyAlignment="1" applyProtection="1">
      <alignment horizontal="center" vertical="center"/>
      <protection hidden="1"/>
    </xf>
    <xf numFmtId="0" fontId="3" fillId="26" borderId="132" xfId="0" applyFont="1" applyFill="1" applyBorder="1" applyAlignment="1" applyProtection="1">
      <alignment horizontal="center" vertical="center"/>
      <protection hidden="1"/>
    </xf>
    <xf numFmtId="0" fontId="3" fillId="26" borderId="63" xfId="0" applyFont="1" applyFill="1" applyBorder="1" applyAlignment="1" applyProtection="1">
      <alignment horizontal="center" vertical="center"/>
      <protection hidden="1"/>
    </xf>
    <xf numFmtId="9" fontId="3" fillId="26" borderId="63" xfId="0" applyNumberFormat="1" applyFont="1" applyFill="1" applyBorder="1" applyAlignment="1" applyProtection="1">
      <alignment horizontal="center" vertical="center"/>
      <protection hidden="1"/>
    </xf>
    <xf numFmtId="0" fontId="3" fillId="26" borderId="46" xfId="0" applyFont="1" applyFill="1" applyBorder="1" applyAlignment="1" applyProtection="1">
      <alignment horizontal="center" vertical="center"/>
      <protection hidden="1"/>
    </xf>
    <xf numFmtId="9" fontId="3" fillId="26" borderId="15" xfId="0" applyNumberFormat="1" applyFont="1" applyFill="1" applyBorder="1" applyAlignment="1" applyProtection="1">
      <alignment horizontal="center" vertical="center"/>
      <protection hidden="1"/>
    </xf>
    <xf numFmtId="0" fontId="3" fillId="27" borderId="0" xfId="0" applyFont="1" applyFill="1" applyAlignment="1" applyProtection="1">
      <alignment horizontal="left" vertical="center" indent="1"/>
      <protection hidden="1"/>
    </xf>
    <xf numFmtId="0" fontId="4" fillId="26" borderId="0" xfId="0" applyFont="1" applyFill="1" applyBorder="1" applyAlignment="1" applyProtection="1">
      <alignment horizontal="left" vertical="center"/>
      <protection hidden="1"/>
    </xf>
    <xf numFmtId="0" fontId="3" fillId="26" borderId="0" xfId="0" applyFont="1" applyFill="1" applyAlignment="1" applyProtection="1">
      <alignment horizontal="center" vertical="center"/>
      <protection hidden="1"/>
    </xf>
    <xf numFmtId="0" fontId="3" fillId="0" borderId="67" xfId="0" applyFont="1" applyFill="1" applyBorder="1" applyAlignment="1" applyProtection="1">
      <alignment horizontal="left" vertical="center" indent="1"/>
      <protection hidden="1"/>
    </xf>
    <xf numFmtId="0" fontId="3" fillId="0" borderId="68" xfId="0" applyFont="1" applyFill="1" applyBorder="1" applyAlignment="1" applyProtection="1">
      <alignment horizontal="left" vertical="center" indent="1"/>
      <protection hidden="1"/>
    </xf>
    <xf numFmtId="0" fontId="46" fillId="0" borderId="0" xfId="0" applyFont="1" applyFill="1" applyBorder="1" applyAlignment="1" applyProtection="1">
      <alignment horizontal="right" vertical="center" indent="1"/>
      <protection hidden="1"/>
    </xf>
    <xf numFmtId="0" fontId="3" fillId="27" borderId="0" xfId="43" applyFont="1" applyFill="1" applyAlignment="1" applyProtection="1">
      <alignment vertical="center"/>
    </xf>
    <xf numFmtId="0" fontId="3" fillId="27" borderId="0" xfId="43" quotePrefix="1" applyFont="1" applyFill="1" applyAlignment="1" applyProtection="1">
      <alignment horizontal="left" vertical="center" indent="1"/>
    </xf>
    <xf numFmtId="0" fontId="53" fillId="0" borderId="0" xfId="0" applyFont="1" applyFill="1" applyAlignment="1" applyProtection="1">
      <alignment vertical="center" wrapText="1"/>
      <protection hidden="1"/>
    </xf>
    <xf numFmtId="0" fontId="3" fillId="0" borderId="0" xfId="0" applyFont="1" applyAlignment="1" applyProtection="1">
      <alignment horizontal="left" vertical="center" indent="1"/>
      <protection hidden="1"/>
    </xf>
    <xf numFmtId="0" fontId="47" fillId="0" borderId="0" xfId="0" applyFont="1" applyFill="1" applyAlignment="1" applyProtection="1">
      <alignment vertical="top"/>
      <protection hidden="1"/>
    </xf>
    <xf numFmtId="0" fontId="3" fillId="26" borderId="0" xfId="0" applyFont="1" applyFill="1" applyAlignment="1" applyProtection="1">
      <alignment horizontal="center" vertical="center"/>
      <protection hidden="1"/>
    </xf>
    <xf numFmtId="0" fontId="3" fillId="0" borderId="67" xfId="0" applyFont="1" applyFill="1" applyBorder="1" applyAlignment="1" applyProtection="1">
      <alignment horizontal="left" vertical="center" indent="1"/>
      <protection hidden="1"/>
    </xf>
    <xf numFmtId="0" fontId="3" fillId="0" borderId="68" xfId="0" applyFont="1" applyFill="1" applyBorder="1" applyAlignment="1" applyProtection="1">
      <alignment horizontal="left" vertical="center" indent="1"/>
      <protection hidden="1"/>
    </xf>
    <xf numFmtId="0" fontId="3" fillId="0" borderId="69" xfId="0" applyFont="1" applyFill="1" applyBorder="1" applyAlignment="1" applyProtection="1">
      <alignment horizontal="right" vertical="center" indent="1"/>
      <protection hidden="1"/>
    </xf>
    <xf numFmtId="0" fontId="3" fillId="0" borderId="13" xfId="51" applyFont="1" applyFill="1" applyBorder="1" applyAlignment="1" applyProtection="1">
      <alignment horizontal="left" vertical="center"/>
      <protection hidden="1"/>
    </xf>
    <xf numFmtId="0" fontId="3" fillId="0" borderId="17" xfId="51" applyFont="1" applyFill="1" applyBorder="1" applyAlignment="1" applyProtection="1">
      <alignment vertical="center"/>
      <protection hidden="1"/>
    </xf>
    <xf numFmtId="0" fontId="45" fillId="0" borderId="0" xfId="51" applyFont="1" applyFill="1" applyBorder="1" applyAlignment="1" applyProtection="1">
      <alignment horizontal="left" vertical="center"/>
      <protection hidden="1"/>
    </xf>
    <xf numFmtId="0" fontId="3" fillId="0" borderId="14" xfId="51" applyFont="1" applyFill="1" applyBorder="1" applyAlignment="1" applyProtection="1">
      <alignment vertical="center"/>
      <protection hidden="1"/>
    </xf>
    <xf numFmtId="0" fontId="3" fillId="0" borderId="18" xfId="51" applyFont="1" applyFill="1" applyBorder="1" applyAlignment="1" applyProtection="1">
      <alignment vertical="center"/>
      <protection hidden="1"/>
    </xf>
    <xf numFmtId="0" fontId="3" fillId="0" borderId="19" xfId="51" applyFont="1" applyFill="1" applyBorder="1" applyAlignment="1" applyProtection="1">
      <alignment vertical="center"/>
      <protection hidden="1"/>
    </xf>
    <xf numFmtId="0" fontId="3" fillId="0" borderId="20" xfId="51" applyFont="1" applyFill="1" applyBorder="1" applyAlignment="1" applyProtection="1">
      <alignment vertical="center"/>
      <protection hidden="1"/>
    </xf>
    <xf numFmtId="0" fontId="3" fillId="0" borderId="15" xfId="0" applyFont="1" applyFill="1" applyBorder="1" applyAlignment="1" applyProtection="1">
      <alignment horizontal="left" vertical="top" wrapText="1" indent="1"/>
      <protection hidden="1"/>
    </xf>
    <xf numFmtId="0" fontId="3" fillId="0" borderId="0" xfId="0" applyFont="1" applyFill="1" applyBorder="1" applyAlignment="1" applyProtection="1">
      <alignment horizontal="left" vertical="top" wrapText="1" indent="1"/>
      <protection hidden="1"/>
    </xf>
    <xf numFmtId="0" fontId="3" fillId="26" borderId="0" xfId="0" applyFont="1" applyFill="1" applyAlignment="1" applyProtection="1">
      <alignment horizontal="center" vertical="center"/>
      <protection hidden="1"/>
    </xf>
    <xf numFmtId="0" fontId="4" fillId="26" borderId="0" xfId="43" applyNumberFormat="1" applyFont="1" applyFill="1" applyBorder="1" applyAlignment="1" applyProtection="1">
      <alignment horizontal="left" vertical="top" indent="1"/>
      <protection hidden="1"/>
    </xf>
    <xf numFmtId="49" fontId="3" fillId="26" borderId="0" xfId="43" applyNumberFormat="1" applyFont="1" applyFill="1" applyBorder="1" applyAlignment="1" applyProtection="1">
      <alignment horizontal="left" vertical="top" indent="1"/>
      <protection hidden="1"/>
    </xf>
    <xf numFmtId="0" fontId="44" fillId="33" borderId="0" xfId="0" applyFont="1" applyFill="1" applyAlignment="1" applyProtection="1">
      <alignment horizontal="right" vertical="center"/>
      <protection hidden="1"/>
    </xf>
    <xf numFmtId="0" fontId="44" fillId="33" borderId="0" xfId="0" applyFont="1" applyFill="1" applyAlignment="1" applyProtection="1">
      <alignment horizontal="left" vertical="center" indent="1"/>
      <protection hidden="1"/>
    </xf>
    <xf numFmtId="0" fontId="3" fillId="26" borderId="0" xfId="0" applyFont="1" applyFill="1" applyBorder="1" applyAlignment="1" applyProtection="1">
      <alignment horizontal="left" vertical="center" indent="1"/>
      <protection hidden="1"/>
    </xf>
    <xf numFmtId="0" fontId="3" fillId="26" borderId="0" xfId="43" applyFont="1" applyFill="1" applyBorder="1" applyAlignment="1" applyProtection="1">
      <alignment vertical="center"/>
      <protection hidden="1"/>
    </xf>
    <xf numFmtId="0" fontId="3" fillId="26" borderId="0" xfId="0" applyFont="1" applyFill="1" applyBorder="1" applyAlignment="1" applyProtection="1">
      <alignment horizontal="left" vertical="center"/>
      <protection hidden="1"/>
    </xf>
    <xf numFmtId="0" fontId="15" fillId="26" borderId="0" xfId="50" applyNumberFormat="1" applyFont="1" applyFill="1" applyAlignment="1" applyProtection="1">
      <alignment horizontal="right" vertical="center"/>
      <protection hidden="1"/>
    </xf>
    <xf numFmtId="0" fontId="15" fillId="26" borderId="0" xfId="50" applyFont="1" applyFill="1" applyAlignment="1" applyProtection="1">
      <alignment horizontal="right" vertical="center"/>
      <protection hidden="1"/>
    </xf>
    <xf numFmtId="0" fontId="3" fillId="26" borderId="0" xfId="0" applyFont="1" applyFill="1" applyBorder="1" applyAlignment="1" applyProtection="1">
      <alignment vertical="center"/>
      <protection locked="0" hidden="1"/>
    </xf>
    <xf numFmtId="0" fontId="3" fillId="0" borderId="15" xfId="0" applyFont="1" applyBorder="1" applyProtection="1">
      <protection hidden="1"/>
    </xf>
    <xf numFmtId="0" fontId="3" fillId="0" borderId="29" xfId="0" applyFont="1" applyBorder="1" applyAlignment="1" applyProtection="1">
      <alignment horizontal="left" vertical="center" indent="1"/>
      <protection hidden="1"/>
    </xf>
    <xf numFmtId="0" fontId="3" fillId="0" borderId="28" xfId="0" applyFont="1" applyBorder="1" applyAlignment="1" applyProtection="1">
      <alignment horizontal="left" vertical="center" indent="1"/>
      <protection hidden="1"/>
    </xf>
    <xf numFmtId="0" fontId="4" fillId="31" borderId="54" xfId="0" applyFont="1" applyFill="1" applyBorder="1" applyAlignment="1" applyProtection="1">
      <alignment horizontal="center" textRotation="90" wrapText="1"/>
      <protection hidden="1"/>
    </xf>
    <xf numFmtId="0" fontId="4" fillId="31" borderId="59" xfId="0" applyFont="1" applyFill="1" applyBorder="1" applyAlignment="1" applyProtection="1">
      <alignment horizontal="center" textRotation="90"/>
      <protection hidden="1"/>
    </xf>
    <xf numFmtId="167" fontId="5" fillId="17" borderId="51" xfId="0" applyNumberFormat="1" applyFont="1" applyFill="1" applyBorder="1" applyAlignment="1" applyProtection="1">
      <alignment horizontal="right" vertical="center" indent="1"/>
      <protection hidden="1"/>
    </xf>
    <xf numFmtId="167" fontId="3" fillId="0" borderId="28" xfId="0" applyNumberFormat="1" applyFont="1" applyBorder="1" applyAlignment="1" applyProtection="1">
      <alignment horizontal="right" vertical="center" indent="1"/>
      <protection hidden="1"/>
    </xf>
    <xf numFmtId="167" fontId="3" fillId="0" borderId="29" xfId="0" applyNumberFormat="1" applyFont="1" applyBorder="1" applyAlignment="1" applyProtection="1">
      <alignment horizontal="right" vertical="center" indent="1"/>
      <protection hidden="1"/>
    </xf>
    <xf numFmtId="0" fontId="5" fillId="0" borderId="15" xfId="0" applyNumberFormat="1" applyFont="1" applyFill="1" applyBorder="1" applyAlignment="1" applyProtection="1">
      <alignment horizontal="left" vertical="center" indent="1"/>
      <protection hidden="1"/>
    </xf>
    <xf numFmtId="0" fontId="47" fillId="0" borderId="0" xfId="50" applyFont="1" applyFill="1" applyBorder="1" applyAlignment="1" applyProtection="1">
      <alignment horizontal="right" vertical="center" indent="1"/>
      <protection hidden="1"/>
    </xf>
    <xf numFmtId="0" fontId="3" fillId="26" borderId="0" xfId="43" applyFont="1" applyFill="1" applyAlignment="1" applyProtection="1">
      <alignment horizontal="left" vertical="center" indent="1"/>
      <protection locked="0"/>
    </xf>
    <xf numFmtId="0" fontId="3" fillId="26" borderId="0" xfId="43" applyFont="1" applyFill="1" applyAlignment="1" applyProtection="1">
      <alignment horizontal="center" vertical="center"/>
      <protection locked="0"/>
    </xf>
    <xf numFmtId="0" fontId="42" fillId="0" borderId="15" xfId="50" applyFont="1" applyFill="1" applyBorder="1" applyAlignment="1" applyProtection="1">
      <alignment horizontal="left" vertical="center" indent="2"/>
      <protection hidden="1"/>
    </xf>
    <xf numFmtId="167" fontId="3" fillId="0" borderId="29" xfId="37" applyNumberFormat="1" applyFont="1" applyFill="1" applyBorder="1" applyAlignment="1" applyProtection="1">
      <alignment horizontal="right" vertical="center" indent="1"/>
      <protection hidden="1"/>
    </xf>
    <xf numFmtId="0" fontId="3" fillId="26" borderId="0" xfId="43" applyFont="1" applyFill="1" applyAlignment="1" applyProtection="1">
      <alignment horizontal="right" vertical="center" indent="1"/>
      <protection locked="0"/>
    </xf>
    <xf numFmtId="0" fontId="3" fillId="0" borderId="71" xfId="0" applyFont="1" applyFill="1" applyBorder="1" applyAlignment="1" applyProtection="1">
      <alignment horizontal="left" vertical="center" indent="1"/>
      <protection hidden="1"/>
    </xf>
    <xf numFmtId="0" fontId="3" fillId="0" borderId="0" xfId="0" applyFont="1" applyFill="1" applyBorder="1" applyAlignment="1" applyProtection="1">
      <alignment horizontal="left" vertical="center" indent="1"/>
      <protection hidden="1"/>
    </xf>
    <xf numFmtId="0" fontId="5" fillId="26" borderId="0" xfId="0" applyFont="1" applyFill="1" applyAlignment="1" applyProtection="1">
      <alignment vertical="center"/>
      <protection hidden="1"/>
    </xf>
    <xf numFmtId="0" fontId="3" fillId="0" borderId="134" xfId="43" applyFont="1" applyFill="1" applyBorder="1" applyAlignment="1" applyProtection="1">
      <alignment horizontal="center" vertical="center"/>
      <protection hidden="1"/>
    </xf>
    <xf numFmtId="49" fontId="3" fillId="0" borderId="15" xfId="43" applyNumberFormat="1" applyFont="1" applyFill="1" applyBorder="1" applyAlignment="1" applyProtection="1">
      <alignment horizontal="left" vertical="center" indent="1"/>
      <protection hidden="1"/>
    </xf>
    <xf numFmtId="0" fontId="47" fillId="0" borderId="15" xfId="0" applyFont="1" applyFill="1" applyBorder="1" applyAlignment="1" applyProtection="1">
      <alignment horizontal="left" vertical="center" indent="1"/>
      <protection hidden="1"/>
    </xf>
    <xf numFmtId="3" fontId="4" fillId="19" borderId="118" xfId="0" applyNumberFormat="1" applyFont="1" applyFill="1" applyBorder="1" applyAlignment="1" applyProtection="1">
      <alignment horizontal="right" vertical="center" indent="1"/>
      <protection locked="0"/>
    </xf>
    <xf numFmtId="3" fontId="4" fillId="19" borderId="112" xfId="0" applyNumberFormat="1" applyFont="1" applyFill="1" applyBorder="1" applyAlignment="1" applyProtection="1">
      <alignment horizontal="right" vertical="center" indent="1"/>
      <protection locked="0"/>
    </xf>
    <xf numFmtId="3" fontId="4" fillId="19" borderId="119" xfId="0" applyNumberFormat="1" applyFont="1" applyFill="1" applyBorder="1" applyAlignment="1" applyProtection="1">
      <alignment horizontal="right" vertical="center" indent="1"/>
      <protection locked="0"/>
    </xf>
    <xf numFmtId="168" fontId="3" fillId="0" borderId="33" xfId="37" applyNumberFormat="1" applyFont="1" applyFill="1" applyBorder="1" applyAlignment="1" applyProtection="1">
      <alignment horizontal="right" vertical="center" indent="1"/>
      <protection hidden="1"/>
    </xf>
    <xf numFmtId="168" fontId="3" fillId="0" borderId="35" xfId="37" applyNumberFormat="1" applyFont="1" applyFill="1" applyBorder="1" applyAlignment="1" applyProtection="1">
      <alignment horizontal="right" vertical="center" indent="1"/>
      <protection hidden="1"/>
    </xf>
    <xf numFmtId="9" fontId="3" fillId="26" borderId="0" xfId="0" applyNumberFormat="1" applyFont="1" applyFill="1" applyAlignment="1" applyProtection="1">
      <alignment horizontal="center" vertical="center"/>
      <protection hidden="1"/>
    </xf>
    <xf numFmtId="49" fontId="5" fillId="0" borderId="0" xfId="0" applyNumberFormat="1"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38" fillId="0" borderId="0" xfId="0" applyFont="1" applyBorder="1" applyAlignment="1" applyProtection="1">
      <alignment vertical="center"/>
      <protection hidden="1"/>
    </xf>
    <xf numFmtId="0" fontId="38" fillId="0" borderId="14" xfId="0" applyFont="1" applyBorder="1" applyAlignment="1" applyProtection="1">
      <alignment vertical="center"/>
      <protection hidden="1"/>
    </xf>
    <xf numFmtId="172" fontId="3" fillId="24" borderId="136" xfId="0" applyNumberFormat="1" applyFont="1" applyFill="1" applyBorder="1" applyAlignment="1" applyProtection="1">
      <alignment horizontal="right" vertical="center" indent="1"/>
      <protection locked="0"/>
    </xf>
    <xf numFmtId="172" fontId="3" fillId="24" borderId="34" xfId="0" applyNumberFormat="1" applyFont="1" applyFill="1" applyBorder="1" applyAlignment="1" applyProtection="1">
      <alignment horizontal="right" vertical="center" indent="1"/>
      <protection locked="0"/>
    </xf>
    <xf numFmtId="173" fontId="3" fillId="0" borderId="39" xfId="37" applyNumberFormat="1" applyFont="1" applyFill="1" applyBorder="1" applyAlignment="1" applyProtection="1">
      <alignment horizontal="right" vertical="center" indent="1"/>
      <protection hidden="1"/>
    </xf>
    <xf numFmtId="0" fontId="4" fillId="31" borderId="133" xfId="0" applyFont="1" applyFill="1" applyBorder="1" applyAlignment="1" applyProtection="1">
      <alignment horizontal="center" textRotation="90" wrapText="1"/>
      <protection hidden="1"/>
    </xf>
    <xf numFmtId="0" fontId="3" fillId="26" borderId="0" xfId="0" applyFont="1" applyFill="1" applyProtection="1">
      <protection hidden="1"/>
    </xf>
    <xf numFmtId="4" fontId="3" fillId="26" borderId="0" xfId="0" applyNumberFormat="1" applyFont="1" applyFill="1" applyAlignment="1" applyProtection="1">
      <alignment horizontal="right" vertical="center" indent="1"/>
      <protection hidden="1"/>
    </xf>
    <xf numFmtId="0" fontId="3" fillId="26" borderId="0" xfId="0" applyFont="1" applyFill="1" applyAlignment="1" applyProtection="1">
      <alignment horizontal="center"/>
      <protection hidden="1"/>
    </xf>
    <xf numFmtId="4" fontId="5" fillId="26" borderId="0" xfId="0" applyNumberFormat="1" applyFont="1" applyFill="1" applyAlignment="1" applyProtection="1">
      <alignment horizontal="right" vertical="center" indent="1"/>
      <protection hidden="1"/>
    </xf>
    <xf numFmtId="0" fontId="5" fillId="23" borderId="10" xfId="0" applyFont="1" applyFill="1" applyBorder="1" applyAlignment="1" applyProtection="1">
      <alignment vertical="center"/>
      <protection hidden="1"/>
    </xf>
    <xf numFmtId="0" fontId="42" fillId="0" borderId="0" xfId="50" applyFont="1" applyFill="1" applyBorder="1" applyAlignment="1" applyProtection="1">
      <alignment vertical="center"/>
      <protection hidden="1"/>
    </xf>
    <xf numFmtId="4" fontId="3" fillId="18" borderId="27" xfId="37" applyNumberFormat="1" applyFont="1" applyFill="1" applyBorder="1" applyAlignment="1" applyProtection="1">
      <alignment horizontal="right" vertical="center" indent="1"/>
      <protection locked="0"/>
    </xf>
    <xf numFmtId="4" fontId="3" fillId="18" borderId="29" xfId="37" applyNumberFormat="1" applyFont="1" applyFill="1" applyBorder="1" applyAlignment="1" applyProtection="1">
      <alignment horizontal="right" vertical="center" indent="1"/>
      <protection locked="0"/>
    </xf>
    <xf numFmtId="167" fontId="5" fillId="17" borderId="51" xfId="37" applyNumberFormat="1" applyFont="1" applyFill="1" applyBorder="1" applyAlignment="1" applyProtection="1">
      <alignment horizontal="right" vertical="center" indent="1"/>
      <protection hidden="1"/>
    </xf>
    <xf numFmtId="14" fontId="3" fillId="0" borderId="0" xfId="37" applyNumberFormat="1" applyFont="1" applyFill="1" applyBorder="1" applyAlignment="1" applyProtection="1">
      <alignment horizontal="center" vertical="center"/>
      <protection hidden="1"/>
    </xf>
    <xf numFmtId="0" fontId="5" fillId="0" borderId="0" xfId="37" applyFont="1" applyFill="1" applyBorder="1" applyAlignment="1" applyProtection="1">
      <alignment vertical="center"/>
      <protection hidden="1"/>
    </xf>
    <xf numFmtId="49" fontId="5" fillId="0" borderId="38" xfId="0" applyNumberFormat="1" applyFont="1" applyBorder="1" applyAlignment="1" applyProtection="1">
      <alignment horizontal="left" vertical="center" indent="1"/>
      <protection hidden="1"/>
    </xf>
    <xf numFmtId="0" fontId="5" fillId="0" borderId="30" xfId="0" applyFont="1" applyBorder="1" applyAlignment="1" applyProtection="1">
      <alignment horizontal="center" vertical="center"/>
      <protection hidden="1"/>
    </xf>
    <xf numFmtId="0" fontId="3" fillId="0" borderId="30" xfId="0" applyFont="1" applyBorder="1" applyAlignment="1" applyProtection="1">
      <alignment vertical="center"/>
      <protection hidden="1"/>
    </xf>
    <xf numFmtId="0" fontId="38" fillId="0" borderId="30" xfId="0" applyFont="1" applyBorder="1" applyAlignment="1" applyProtection="1">
      <alignment vertical="center"/>
      <protection hidden="1"/>
    </xf>
    <xf numFmtId="173" fontId="5" fillId="17" borderId="30" xfId="0" applyNumberFormat="1" applyFont="1" applyFill="1" applyBorder="1" applyAlignment="1" applyProtection="1">
      <alignment horizontal="right" vertical="center" indent="1"/>
      <protection hidden="1"/>
    </xf>
    <xf numFmtId="167" fontId="5" fillId="17" borderId="137" xfId="0" applyNumberFormat="1" applyFont="1" applyFill="1" applyBorder="1" applyAlignment="1" applyProtection="1">
      <alignment horizontal="right" vertical="center" indent="1"/>
      <protection hidden="1"/>
    </xf>
    <xf numFmtId="49" fontId="5" fillId="0" borderId="0" xfId="0" applyNumberFormat="1" applyFont="1" applyBorder="1" applyAlignment="1" applyProtection="1">
      <alignment vertical="center"/>
      <protection hidden="1"/>
    </xf>
    <xf numFmtId="2" fontId="3" fillId="0" borderId="0" xfId="0" applyNumberFormat="1" applyFont="1" applyBorder="1" applyAlignment="1" applyProtection="1">
      <alignment horizontal="right" vertical="center" indent="1"/>
      <protection hidden="1"/>
    </xf>
    <xf numFmtId="0" fontId="47" fillId="0" borderId="0" xfId="0" applyFont="1" applyBorder="1" applyAlignment="1" applyProtection="1">
      <alignment horizontal="left" vertical="center" indent="1"/>
      <protection hidden="1"/>
    </xf>
    <xf numFmtId="4" fontId="3" fillId="18" borderId="138" xfId="37" applyNumberFormat="1" applyFont="1" applyFill="1" applyBorder="1" applyAlignment="1" applyProtection="1">
      <alignment horizontal="right" vertical="center" indent="1"/>
      <protection locked="0"/>
    </xf>
    <xf numFmtId="4" fontId="3" fillId="18" borderId="51" xfId="37" applyNumberFormat="1" applyFont="1" applyFill="1" applyBorder="1" applyAlignment="1" applyProtection="1">
      <alignment horizontal="right" vertical="center" indent="1"/>
      <protection locked="0"/>
    </xf>
    <xf numFmtId="0" fontId="3" fillId="0" borderId="15" xfId="0" applyFont="1" applyBorder="1" applyAlignment="1" applyProtection="1">
      <alignment horizontal="left" vertical="center" wrapText="1" indent="1"/>
      <protection hidden="1"/>
    </xf>
    <xf numFmtId="0" fontId="3" fillId="0" borderId="0" xfId="0" applyFont="1" applyBorder="1" applyAlignment="1" applyProtection="1">
      <alignment horizontal="left" vertical="center" wrapText="1" indent="1"/>
      <protection hidden="1"/>
    </xf>
    <xf numFmtId="0" fontId="3" fillId="0" borderId="0" xfId="0" applyFont="1" applyFill="1" applyBorder="1" applyAlignment="1" applyProtection="1">
      <alignment horizontal="left" vertical="center" indent="1"/>
      <protection hidden="1"/>
    </xf>
    <xf numFmtId="0" fontId="5" fillId="0" borderId="15" xfId="0" applyFont="1" applyFill="1" applyBorder="1" applyAlignment="1" applyProtection="1">
      <alignment vertical="center"/>
      <protection hidden="1"/>
    </xf>
    <xf numFmtId="0" fontId="3" fillId="0" borderId="14" xfId="48" applyFont="1" applyBorder="1" applyAlignment="1" applyProtection="1">
      <alignment vertical="center"/>
      <protection hidden="1"/>
    </xf>
    <xf numFmtId="167" fontId="5" fillId="25" borderId="10" xfId="0" applyNumberFormat="1" applyFont="1" applyFill="1" applyBorder="1" applyAlignment="1" applyProtection="1">
      <alignment horizontal="right" vertical="center" indent="1"/>
      <protection hidden="1"/>
    </xf>
    <xf numFmtId="0" fontId="5" fillId="0" borderId="15" xfId="0" applyFont="1" applyBorder="1" applyAlignment="1" applyProtection="1">
      <alignment horizontal="left" vertical="center" indent="1"/>
    </xf>
    <xf numFmtId="0" fontId="3" fillId="0" borderId="0" xfId="0" applyFont="1" applyFill="1" applyBorder="1" applyAlignment="1" applyProtection="1">
      <alignment vertical="center"/>
    </xf>
    <xf numFmtId="0" fontId="3" fillId="0" borderId="31" xfId="0" applyFont="1" applyBorder="1" applyAlignment="1" applyProtection="1">
      <alignment horizontal="left" vertical="center" indent="1"/>
    </xf>
    <xf numFmtId="0" fontId="3" fillId="0" borderId="31" xfId="0" applyFont="1" applyFill="1" applyBorder="1" applyAlignment="1" applyProtection="1">
      <alignment vertical="center"/>
    </xf>
    <xf numFmtId="0" fontId="3" fillId="0" borderId="0" xfId="0" applyFont="1" applyBorder="1" applyAlignment="1" applyProtection="1">
      <alignment horizontal="left" vertical="center" indent="1"/>
    </xf>
    <xf numFmtId="0" fontId="3" fillId="0" borderId="0" xfId="0" applyFont="1" applyFill="1" applyBorder="1" applyAlignment="1" applyProtection="1">
      <alignment horizontal="left" vertical="center"/>
    </xf>
    <xf numFmtId="0" fontId="3" fillId="0" borderId="19" xfId="48" applyFont="1" applyBorder="1" applyAlignment="1" applyProtection="1">
      <alignment horizontal="left" vertical="center" wrapText="1" indent="1"/>
      <protection hidden="1"/>
    </xf>
    <xf numFmtId="0" fontId="3" fillId="0" borderId="19" xfId="48" applyFont="1" applyBorder="1" applyAlignment="1" applyProtection="1">
      <alignment horizontal="left" vertical="top" indent="1"/>
      <protection hidden="1"/>
    </xf>
    <xf numFmtId="0" fontId="3" fillId="0" borderId="19" xfId="48" applyFont="1" applyBorder="1" applyAlignment="1" applyProtection="1">
      <alignment vertical="top" wrapText="1"/>
      <protection hidden="1"/>
    </xf>
    <xf numFmtId="0" fontId="40" fillId="0" borderId="0" xfId="41" applyNumberFormat="1" applyFont="1" applyBorder="1" applyAlignment="1" applyProtection="1">
      <alignment vertical="center"/>
      <protection hidden="1"/>
    </xf>
    <xf numFmtId="49" fontId="4" fillId="0" borderId="0" xfId="60" applyNumberFormat="1" applyFont="1" applyFill="1" applyAlignment="1" applyProtection="1">
      <alignment horizontal="left" vertical="top"/>
    </xf>
    <xf numFmtId="49" fontId="4" fillId="0" borderId="0" xfId="61" applyNumberFormat="1" applyFont="1" applyFill="1" applyAlignment="1" applyProtection="1">
      <alignment horizontal="left" vertical="top"/>
    </xf>
    <xf numFmtId="49" fontId="9" fillId="0" borderId="0" xfId="60" applyNumberFormat="1" applyFont="1" applyFill="1" applyAlignment="1" applyProtection="1">
      <alignment horizontal="left" vertical="top"/>
    </xf>
    <xf numFmtId="49" fontId="4" fillId="0" borderId="0" xfId="60" applyNumberFormat="1" applyFont="1" applyFill="1" applyAlignment="1" applyProtection="1">
      <alignment horizontal="left" vertical="top" indent="1"/>
    </xf>
    <xf numFmtId="0" fontId="55" fillId="0" borderId="0" xfId="41" applyNumberFormat="1" applyFont="1" applyBorder="1" applyAlignment="1" applyProtection="1">
      <alignment vertical="center"/>
      <protection hidden="1"/>
    </xf>
    <xf numFmtId="0" fontId="56" fillId="31" borderId="139" xfId="41" applyNumberFormat="1" applyFont="1" applyFill="1" applyBorder="1" applyAlignment="1" applyProtection="1">
      <alignment horizontal="left" indent="1"/>
      <protection hidden="1"/>
    </xf>
    <xf numFmtId="0" fontId="3" fillId="31" borderId="65" xfId="41" applyNumberFormat="1" applyFont="1" applyFill="1" applyBorder="1" applyAlignment="1" applyProtection="1">
      <alignment vertical="center"/>
      <protection hidden="1"/>
    </xf>
    <xf numFmtId="0" fontId="3" fillId="31" borderId="140" xfId="41" applyNumberFormat="1" applyFont="1" applyFill="1" applyBorder="1" applyAlignment="1" applyProtection="1">
      <alignment vertical="center"/>
      <protection hidden="1"/>
    </xf>
    <xf numFmtId="0" fontId="56" fillId="31" borderId="141" xfId="41" applyNumberFormat="1" applyFont="1" applyFill="1" applyBorder="1" applyAlignment="1" applyProtection="1">
      <alignment horizontal="left" vertical="top" indent="1"/>
      <protection hidden="1"/>
    </xf>
    <xf numFmtId="0" fontId="3" fillId="31" borderId="64" xfId="41" applyNumberFormat="1" applyFont="1" applyFill="1" applyBorder="1" applyAlignment="1" applyProtection="1">
      <alignment vertical="center"/>
      <protection hidden="1"/>
    </xf>
    <xf numFmtId="0" fontId="3" fillId="31" borderId="142" xfId="41" applyNumberFormat="1" applyFont="1" applyFill="1" applyBorder="1" applyAlignment="1" applyProtection="1">
      <alignment vertical="center"/>
      <protection hidden="1"/>
    </xf>
    <xf numFmtId="0" fontId="20" fillId="0" borderId="0" xfId="41" quotePrefix="1" applyNumberFormat="1" applyFont="1" applyBorder="1" applyAlignment="1" applyProtection="1">
      <alignment horizontal="left" vertical="center"/>
      <protection hidden="1"/>
    </xf>
    <xf numFmtId="0" fontId="5" fillId="34" borderId="67" xfId="41" applyNumberFormat="1" applyFont="1" applyFill="1" applyBorder="1" applyAlignment="1" applyProtection="1">
      <alignment horizontal="left" vertical="center" indent="1"/>
      <protection hidden="1"/>
    </xf>
    <xf numFmtId="0" fontId="3" fillId="34" borderId="68" xfId="41" applyNumberFormat="1" applyFill="1" applyBorder="1" applyAlignment="1" applyProtection="1">
      <alignment horizontal="center" vertical="center"/>
      <protection hidden="1"/>
    </xf>
    <xf numFmtId="0" fontId="3" fillId="34" borderId="69" xfId="41" applyNumberFormat="1" applyFill="1" applyBorder="1" applyAlignment="1" applyProtection="1">
      <alignment vertical="center"/>
      <protection hidden="1"/>
    </xf>
    <xf numFmtId="0" fontId="5" fillId="23" borderId="66" xfId="41" applyNumberFormat="1" applyFont="1" applyFill="1" applyBorder="1" applyAlignment="1">
      <alignment horizontal="left" vertical="center" indent="1"/>
    </xf>
    <xf numFmtId="0" fontId="5" fillId="23" borderId="66" xfId="41" applyNumberFormat="1" applyFont="1" applyFill="1" applyBorder="1" applyAlignment="1">
      <alignment horizontal="center" vertical="center"/>
    </xf>
    <xf numFmtId="165" fontId="3" fillId="0" borderId="66" xfId="41" applyNumberFormat="1" applyBorder="1" applyAlignment="1" applyProtection="1">
      <alignment horizontal="left" vertical="center" indent="1"/>
      <protection hidden="1"/>
    </xf>
    <xf numFmtId="165" fontId="3" fillId="0" borderId="66" xfId="41" applyNumberFormat="1" applyFont="1" applyBorder="1" applyAlignment="1" applyProtection="1">
      <alignment horizontal="center" vertical="center"/>
      <protection hidden="1"/>
    </xf>
    <xf numFmtId="0" fontId="3" fillId="0" borderId="66" xfId="41" applyNumberFormat="1" applyFont="1" applyBorder="1" applyAlignment="1" applyProtection="1">
      <alignment horizontal="left" vertical="center" wrapText="1" indent="1"/>
      <protection hidden="1"/>
    </xf>
    <xf numFmtId="165" fontId="3" fillId="0" borderId="66" xfId="0" applyNumberFormat="1" applyFont="1" applyBorder="1" applyAlignment="1" applyProtection="1">
      <alignment horizontal="center" vertical="center"/>
      <protection hidden="1"/>
    </xf>
    <xf numFmtId="0" fontId="3" fillId="0" borderId="66" xfId="0" applyNumberFormat="1" applyFont="1" applyBorder="1" applyAlignment="1" applyProtection="1">
      <alignment horizontal="left" vertical="center" wrapText="1" indent="1"/>
      <protection hidden="1"/>
    </xf>
    <xf numFmtId="0" fontId="3" fillId="0" borderId="0" xfId="41" applyNumberFormat="1" applyAlignment="1" applyProtection="1">
      <alignment horizontal="left" vertical="center" indent="1"/>
      <protection hidden="1"/>
    </xf>
    <xf numFmtId="165" fontId="3" fillId="0" borderId="66" xfId="41" applyNumberFormat="1" applyFont="1" applyBorder="1" applyAlignment="1">
      <alignment horizontal="left" vertical="center" indent="1"/>
    </xf>
    <xf numFmtId="165" fontId="3" fillId="0" borderId="66" xfId="60" applyNumberFormat="1" applyFont="1" applyBorder="1" applyAlignment="1">
      <alignment horizontal="center" vertical="center"/>
    </xf>
    <xf numFmtId="0" fontId="3" fillId="0" borderId="66" xfId="41" applyNumberFormat="1" applyFont="1" applyBorder="1" applyAlignment="1">
      <alignment horizontal="left" vertical="center" wrapText="1" indent="1"/>
    </xf>
    <xf numFmtId="165" fontId="3" fillId="0" borderId="66" xfId="41" applyNumberFormat="1" applyFont="1" applyBorder="1" applyAlignment="1">
      <alignment horizontal="center" vertical="center"/>
    </xf>
    <xf numFmtId="0" fontId="15" fillId="0" borderId="0" xfId="41" quotePrefix="1" applyNumberFormat="1" applyFont="1" applyAlignment="1" applyProtection="1">
      <alignment vertical="center"/>
      <protection hidden="1"/>
    </xf>
    <xf numFmtId="0" fontId="3" fillId="0" borderId="0" xfId="0" applyFont="1" applyFill="1" applyAlignment="1" applyProtection="1">
      <alignment vertical="top" wrapText="1"/>
      <protection hidden="1"/>
    </xf>
    <xf numFmtId="49" fontId="3" fillId="22" borderId="67" xfId="51" applyNumberFormat="1" applyFont="1" applyFill="1" applyBorder="1" applyAlignment="1" applyProtection="1">
      <alignment horizontal="left" vertical="center" wrapText="1" indent="1"/>
      <protection locked="0"/>
    </xf>
    <xf numFmtId="49" fontId="3" fillId="22" borderId="68" xfId="51" applyNumberFormat="1" applyFont="1" applyFill="1" applyBorder="1" applyAlignment="1" applyProtection="1">
      <alignment horizontal="left" vertical="center" wrapText="1" indent="1"/>
      <protection locked="0"/>
    </xf>
    <xf numFmtId="49" fontId="3" fillId="22" borderId="69" xfId="51" applyNumberFormat="1" applyFont="1" applyFill="1" applyBorder="1" applyAlignment="1" applyProtection="1">
      <alignment horizontal="left" vertical="center" wrapText="1" indent="1"/>
      <protection locked="0"/>
    </xf>
    <xf numFmtId="0" fontId="3" fillId="18" borderId="81" xfId="50" applyFont="1" applyFill="1" applyBorder="1" applyAlignment="1" applyProtection="1">
      <alignment horizontal="left" vertical="center" indent="1"/>
      <protection locked="0"/>
    </xf>
    <xf numFmtId="0" fontId="3" fillId="18" borderId="79" xfId="50" applyFont="1" applyFill="1" applyBorder="1" applyAlignment="1" applyProtection="1">
      <alignment horizontal="left" vertical="center" indent="1"/>
      <protection locked="0"/>
    </xf>
    <xf numFmtId="0" fontId="3" fillId="18" borderId="82" xfId="50" applyFont="1" applyFill="1" applyBorder="1" applyAlignment="1" applyProtection="1">
      <alignment horizontal="left" vertical="center" indent="1"/>
      <protection locked="0"/>
    </xf>
    <xf numFmtId="0" fontId="3" fillId="0" borderId="15" xfId="50" applyFont="1" applyFill="1" applyBorder="1" applyAlignment="1" applyProtection="1">
      <alignment horizontal="left" vertical="top" wrapText="1" indent="1"/>
      <protection hidden="1"/>
    </xf>
    <xf numFmtId="0" fontId="3" fillId="0" borderId="0" xfId="50" applyFont="1" applyFill="1" applyBorder="1" applyAlignment="1" applyProtection="1">
      <alignment horizontal="left" vertical="top" wrapText="1" indent="1"/>
      <protection hidden="1"/>
    </xf>
    <xf numFmtId="49" fontId="3" fillId="22" borderId="67" xfId="50" applyNumberFormat="1" applyFont="1" applyFill="1" applyBorder="1" applyAlignment="1" applyProtection="1">
      <alignment horizontal="left" vertical="center" wrapText="1" indent="1"/>
      <protection locked="0"/>
    </xf>
    <xf numFmtId="49" fontId="3" fillId="22" borderId="68" xfId="50" applyNumberFormat="1" applyFont="1" applyFill="1" applyBorder="1" applyAlignment="1" applyProtection="1">
      <alignment horizontal="left" vertical="center" wrapText="1" indent="1"/>
      <protection locked="0"/>
    </xf>
    <xf numFmtId="49" fontId="3" fillId="22" borderId="69" xfId="50" applyNumberFormat="1" applyFont="1" applyFill="1" applyBorder="1" applyAlignment="1" applyProtection="1">
      <alignment horizontal="left" vertical="center" wrapText="1" indent="1"/>
      <protection locked="0"/>
    </xf>
    <xf numFmtId="0" fontId="37" fillId="22" borderId="67" xfId="33" applyFont="1" applyFill="1" applyBorder="1" applyAlignment="1" applyProtection="1">
      <alignment horizontal="left" vertical="center" wrapText="1" indent="1"/>
      <protection locked="0"/>
    </xf>
    <xf numFmtId="0" fontId="37" fillId="22" borderId="68" xfId="33" applyFont="1" applyFill="1" applyBorder="1" applyAlignment="1" applyProtection="1">
      <alignment horizontal="left" vertical="center" wrapText="1" indent="1"/>
      <protection locked="0"/>
    </xf>
    <xf numFmtId="0" fontId="37" fillId="22" borderId="69" xfId="33" applyFont="1" applyFill="1" applyBorder="1" applyAlignment="1" applyProtection="1">
      <alignment horizontal="left" vertical="center" wrapText="1" indent="1"/>
      <protection locked="0"/>
    </xf>
    <xf numFmtId="49" fontId="6" fillId="20" borderId="16" xfId="50" applyNumberFormat="1" applyFont="1" applyFill="1" applyBorder="1" applyAlignment="1" applyProtection="1">
      <alignment horizontal="left" vertical="top" wrapText="1" indent="1"/>
      <protection hidden="1"/>
    </xf>
    <xf numFmtId="49" fontId="6" fillId="20" borderId="13" xfId="50" applyNumberFormat="1" applyFont="1" applyFill="1" applyBorder="1" applyAlignment="1" applyProtection="1">
      <alignment horizontal="left" vertical="top" wrapText="1" indent="1"/>
      <protection hidden="1"/>
    </xf>
    <xf numFmtId="49" fontId="6" fillId="20" borderId="17" xfId="50" applyNumberFormat="1" applyFont="1" applyFill="1" applyBorder="1" applyAlignment="1" applyProtection="1">
      <alignment horizontal="left" vertical="top" wrapText="1" indent="1"/>
      <protection hidden="1"/>
    </xf>
    <xf numFmtId="49" fontId="6" fillId="20" borderId="15" xfId="50" applyNumberFormat="1" applyFont="1" applyFill="1" applyBorder="1" applyAlignment="1" applyProtection="1">
      <alignment horizontal="left" vertical="top" wrapText="1" indent="1"/>
      <protection hidden="1"/>
    </xf>
    <xf numFmtId="49" fontId="6" fillId="20" borderId="0" xfId="50" applyNumberFormat="1" applyFont="1" applyFill="1" applyBorder="1" applyAlignment="1" applyProtection="1">
      <alignment horizontal="left" vertical="top" wrapText="1" indent="1"/>
      <protection hidden="1"/>
    </xf>
    <xf numFmtId="49" fontId="6" fillId="20" borderId="14" xfId="50" applyNumberFormat="1" applyFont="1" applyFill="1" applyBorder="1" applyAlignment="1" applyProtection="1">
      <alignment horizontal="left" vertical="top" wrapText="1" indent="1"/>
      <protection hidden="1"/>
    </xf>
    <xf numFmtId="49" fontId="6" fillId="20" borderId="18" xfId="50" applyNumberFormat="1" applyFont="1" applyFill="1" applyBorder="1" applyAlignment="1" applyProtection="1">
      <alignment horizontal="left" vertical="top" wrapText="1" indent="1"/>
      <protection hidden="1"/>
    </xf>
    <xf numFmtId="49" fontId="6" fillId="20" borderId="19" xfId="50" applyNumberFormat="1" applyFont="1" applyFill="1" applyBorder="1" applyAlignment="1" applyProtection="1">
      <alignment horizontal="left" vertical="top" wrapText="1" indent="1"/>
      <protection hidden="1"/>
    </xf>
    <xf numFmtId="49" fontId="6" fillId="20" borderId="20" xfId="50" applyNumberFormat="1" applyFont="1" applyFill="1" applyBorder="1" applyAlignment="1" applyProtection="1">
      <alignment horizontal="left" vertical="top" wrapText="1" indent="1"/>
      <protection hidden="1"/>
    </xf>
    <xf numFmtId="14" fontId="3" fillId="29" borderId="12" xfId="50" applyNumberFormat="1" applyFont="1" applyFill="1" applyBorder="1" applyAlignment="1" applyProtection="1">
      <alignment horizontal="left" vertical="center" indent="1"/>
      <protection locked="0" hidden="1"/>
    </xf>
    <xf numFmtId="14" fontId="3" fillId="29" borderId="10" xfId="50" applyNumberFormat="1" applyFont="1" applyFill="1" applyBorder="1" applyAlignment="1" applyProtection="1">
      <alignment horizontal="left" vertical="center" indent="1"/>
      <protection locked="0" hidden="1"/>
    </xf>
    <xf numFmtId="14" fontId="3" fillId="29" borderId="11" xfId="50" applyNumberFormat="1" applyFont="1" applyFill="1" applyBorder="1" applyAlignment="1" applyProtection="1">
      <alignment horizontal="left" vertical="center" indent="1"/>
      <protection locked="0" hidden="1"/>
    </xf>
    <xf numFmtId="49" fontId="3" fillId="22" borderId="12" xfId="50" applyNumberFormat="1" applyFont="1" applyFill="1" applyBorder="1" applyAlignment="1" applyProtection="1">
      <alignment horizontal="left" vertical="center" indent="1"/>
      <protection locked="0"/>
    </xf>
    <xf numFmtId="49" fontId="3" fillId="22" borderId="10" xfId="50" applyNumberFormat="1" applyFont="1" applyFill="1" applyBorder="1" applyAlignment="1" applyProtection="1">
      <alignment horizontal="left" vertical="center" indent="1"/>
      <protection locked="0"/>
    </xf>
    <xf numFmtId="49" fontId="3" fillId="22" borderId="11" xfId="50" applyNumberFormat="1" applyFont="1" applyFill="1" applyBorder="1" applyAlignment="1" applyProtection="1">
      <alignment horizontal="left" vertical="center" indent="1"/>
      <protection locked="0"/>
    </xf>
    <xf numFmtId="49" fontId="3" fillId="18" borderId="70" xfId="50" applyNumberFormat="1" applyFont="1" applyFill="1" applyBorder="1" applyAlignment="1" applyProtection="1">
      <alignment horizontal="left" vertical="center" wrapText="1" indent="1"/>
      <protection locked="0"/>
    </xf>
    <xf numFmtId="49" fontId="3" fillId="18" borderId="71" xfId="50" applyNumberFormat="1" applyFont="1" applyFill="1" applyBorder="1" applyAlignment="1" applyProtection="1">
      <alignment horizontal="left" vertical="center" wrapText="1" indent="1"/>
      <protection locked="0"/>
    </xf>
    <xf numFmtId="49" fontId="3" fillId="18" borderId="72" xfId="50" applyNumberFormat="1" applyFont="1" applyFill="1" applyBorder="1" applyAlignment="1" applyProtection="1">
      <alignment horizontal="left" vertical="center" wrapText="1" indent="1"/>
      <protection locked="0"/>
    </xf>
    <xf numFmtId="49" fontId="3" fillId="18" borderId="75" xfId="50" applyNumberFormat="1" applyFont="1" applyFill="1" applyBorder="1" applyAlignment="1" applyProtection="1">
      <alignment horizontal="left" vertical="center" wrapText="1" indent="1"/>
      <protection locked="0"/>
    </xf>
    <xf numFmtId="49" fontId="3" fillId="18" borderId="76" xfId="50" applyNumberFormat="1" applyFont="1" applyFill="1" applyBorder="1" applyAlignment="1" applyProtection="1">
      <alignment horizontal="left" vertical="center" wrapText="1" indent="1"/>
      <protection locked="0"/>
    </xf>
    <xf numFmtId="49" fontId="3" fillId="18" borderId="77" xfId="50" applyNumberFormat="1" applyFont="1" applyFill="1" applyBorder="1" applyAlignment="1" applyProtection="1">
      <alignment horizontal="left" vertical="center" wrapText="1" indent="1"/>
      <protection locked="0"/>
    </xf>
    <xf numFmtId="0" fontId="3" fillId="18" borderId="67" xfId="50" applyFont="1" applyFill="1" applyBorder="1" applyAlignment="1" applyProtection="1">
      <alignment horizontal="left" vertical="center" indent="1"/>
      <protection locked="0"/>
    </xf>
    <xf numFmtId="0" fontId="3" fillId="18" borderId="68" xfId="50" applyFont="1" applyFill="1" applyBorder="1" applyAlignment="1" applyProtection="1">
      <alignment horizontal="left" vertical="center" indent="1"/>
      <protection locked="0"/>
    </xf>
    <xf numFmtId="0" fontId="3" fillId="18" borderId="69" xfId="50" applyFont="1" applyFill="1" applyBorder="1" applyAlignment="1" applyProtection="1">
      <alignment horizontal="left" vertical="center" indent="1"/>
      <protection locked="0"/>
    </xf>
    <xf numFmtId="0" fontId="20" fillId="32" borderId="16" xfId="50" applyFont="1" applyFill="1" applyBorder="1" applyAlignment="1" applyProtection="1">
      <alignment horizontal="center" vertical="center" wrapText="1"/>
      <protection hidden="1"/>
    </xf>
    <xf numFmtId="0" fontId="20" fillId="32" borderId="13" xfId="50" applyFont="1" applyFill="1" applyBorder="1" applyAlignment="1" applyProtection="1">
      <alignment horizontal="center" vertical="center" wrapText="1"/>
      <protection hidden="1"/>
    </xf>
    <xf numFmtId="0" fontId="20" fillId="32" borderId="17" xfId="50" applyFont="1" applyFill="1" applyBorder="1" applyAlignment="1" applyProtection="1">
      <alignment horizontal="center" vertical="center" wrapText="1"/>
      <protection hidden="1"/>
    </xf>
    <xf numFmtId="0" fontId="20" fillId="32" borderId="15" xfId="50" applyFont="1" applyFill="1" applyBorder="1" applyAlignment="1" applyProtection="1">
      <alignment horizontal="center" vertical="center" wrapText="1"/>
      <protection hidden="1"/>
    </xf>
    <xf numFmtId="0" fontId="20" fillId="32" borderId="0" xfId="50" applyFont="1" applyFill="1" applyBorder="1" applyAlignment="1" applyProtection="1">
      <alignment horizontal="center" vertical="center" wrapText="1"/>
      <protection hidden="1"/>
    </xf>
    <xf numFmtId="0" fontId="20" fillId="32" borderId="14" xfId="50" applyFont="1" applyFill="1" applyBorder="1" applyAlignment="1" applyProtection="1">
      <alignment horizontal="center" vertical="center" wrapText="1"/>
      <protection hidden="1"/>
    </xf>
    <xf numFmtId="0" fontId="20" fillId="32" borderId="18" xfId="50" applyFont="1" applyFill="1" applyBorder="1" applyAlignment="1" applyProtection="1">
      <alignment horizontal="center" vertical="center" wrapText="1"/>
      <protection hidden="1"/>
    </xf>
    <xf numFmtId="0" fontId="20" fillId="32" borderId="19" xfId="50" applyFont="1" applyFill="1" applyBorder="1" applyAlignment="1" applyProtection="1">
      <alignment horizontal="center" vertical="center" wrapText="1"/>
      <protection hidden="1"/>
    </xf>
    <xf numFmtId="0" fontId="20" fillId="32" borderId="20" xfId="50" applyFont="1" applyFill="1" applyBorder="1" applyAlignment="1" applyProtection="1">
      <alignment horizontal="center" vertical="center" wrapText="1"/>
      <protection hidden="1"/>
    </xf>
    <xf numFmtId="167" fontId="5" fillId="0" borderId="67" xfId="0" applyNumberFormat="1" applyFont="1" applyBorder="1" applyAlignment="1" applyProtection="1">
      <alignment horizontal="right" vertical="center" indent="1"/>
    </xf>
    <xf numFmtId="167" fontId="5" fillId="0" borderId="68" xfId="0" applyNumberFormat="1" applyFont="1" applyBorder="1" applyAlignment="1" applyProtection="1">
      <alignment horizontal="right" vertical="center" indent="1"/>
    </xf>
    <xf numFmtId="167" fontId="5" fillId="0" borderId="69" xfId="0" applyNumberFormat="1" applyFont="1" applyBorder="1" applyAlignment="1" applyProtection="1">
      <alignment horizontal="right" vertical="center" indent="1"/>
    </xf>
    <xf numFmtId="164" fontId="3" fillId="18" borderId="81" xfId="50" applyNumberFormat="1" applyFont="1" applyFill="1" applyBorder="1" applyAlignment="1" applyProtection="1">
      <alignment horizontal="left" vertical="center" indent="1"/>
      <protection locked="0"/>
    </xf>
    <xf numFmtId="164" fontId="3" fillId="18" borderId="79" xfId="50" applyNumberFormat="1" applyFont="1" applyFill="1" applyBorder="1" applyAlignment="1" applyProtection="1">
      <alignment horizontal="left" vertical="center" indent="1"/>
      <protection locked="0"/>
    </xf>
    <xf numFmtId="0" fontId="3" fillId="19" borderId="84" xfId="50" applyFont="1" applyFill="1" applyBorder="1" applyAlignment="1" applyProtection="1">
      <alignment horizontal="left" vertical="center" indent="1"/>
      <protection locked="0"/>
    </xf>
    <xf numFmtId="0" fontId="3" fillId="19" borderId="79" xfId="50" applyFont="1" applyFill="1" applyBorder="1" applyAlignment="1" applyProtection="1">
      <alignment horizontal="left" vertical="center" indent="1"/>
      <protection locked="0"/>
    </xf>
    <xf numFmtId="0" fontId="3" fillId="19" borderId="82" xfId="50" applyFont="1" applyFill="1" applyBorder="1" applyAlignment="1" applyProtection="1">
      <alignment horizontal="left" vertical="center" indent="1"/>
      <protection locked="0"/>
    </xf>
    <xf numFmtId="14" fontId="3" fillId="18" borderId="67" xfId="50" applyNumberFormat="1" applyFont="1" applyFill="1" applyBorder="1" applyAlignment="1" applyProtection="1">
      <alignment horizontal="left" vertical="center" indent="1"/>
      <protection locked="0"/>
    </xf>
    <xf numFmtId="14" fontId="3" fillId="18" borderId="68" xfId="50" applyNumberFormat="1" applyFont="1" applyFill="1" applyBorder="1" applyAlignment="1" applyProtection="1">
      <alignment horizontal="left" vertical="center" indent="1"/>
      <protection locked="0"/>
    </xf>
    <xf numFmtId="14" fontId="3" fillId="18" borderId="69" xfId="50" applyNumberFormat="1" applyFont="1" applyFill="1" applyBorder="1" applyAlignment="1" applyProtection="1">
      <alignment horizontal="left" vertical="center" indent="1"/>
      <protection locked="0"/>
    </xf>
    <xf numFmtId="0" fontId="3" fillId="18" borderId="70" xfId="50" applyFont="1" applyFill="1" applyBorder="1" applyAlignment="1" applyProtection="1">
      <alignment horizontal="left" vertical="center" wrapText="1" indent="1"/>
      <protection locked="0"/>
    </xf>
    <xf numFmtId="0" fontId="3" fillId="18" borderId="71" xfId="50" applyFont="1" applyFill="1" applyBorder="1" applyAlignment="1" applyProtection="1">
      <alignment horizontal="left" vertical="center" wrapText="1" indent="1"/>
      <protection locked="0"/>
    </xf>
    <xf numFmtId="0" fontId="3" fillId="18" borderId="72" xfId="50" applyFont="1" applyFill="1" applyBorder="1" applyAlignment="1" applyProtection="1">
      <alignment horizontal="left" vertical="center" wrapText="1" indent="1"/>
      <protection locked="0"/>
    </xf>
    <xf numFmtId="0" fontId="3" fillId="18" borderId="75" xfId="50" applyFont="1" applyFill="1" applyBorder="1" applyAlignment="1" applyProtection="1">
      <alignment horizontal="left" vertical="center" wrapText="1" indent="1"/>
      <protection locked="0"/>
    </xf>
    <xf numFmtId="0" fontId="3" fillId="18" borderId="76" xfId="50" applyFont="1" applyFill="1" applyBorder="1" applyAlignment="1" applyProtection="1">
      <alignment horizontal="left" vertical="center" wrapText="1" indent="1"/>
      <protection locked="0"/>
    </xf>
    <xf numFmtId="0" fontId="3" fillId="18" borderId="77" xfId="50" applyFont="1" applyFill="1" applyBorder="1" applyAlignment="1" applyProtection="1">
      <alignment horizontal="left" vertical="center" wrapText="1" indent="1"/>
      <protection locked="0"/>
    </xf>
    <xf numFmtId="0" fontId="3" fillId="0" borderId="15" xfId="0" applyFont="1" applyBorder="1" applyAlignment="1" applyProtection="1">
      <alignment horizontal="left" vertical="top" wrapText="1" indent="1"/>
      <protection hidden="1"/>
    </xf>
    <xf numFmtId="0" fontId="3" fillId="0" borderId="0" xfId="0" applyFont="1" applyBorder="1" applyAlignment="1" applyProtection="1">
      <alignment horizontal="left" vertical="top" wrapText="1" indent="1"/>
      <protection hidden="1"/>
    </xf>
    <xf numFmtId="0" fontId="3" fillId="0" borderId="18" xfId="0" applyFont="1" applyBorder="1" applyAlignment="1" applyProtection="1">
      <alignment horizontal="left" vertical="top" wrapText="1" indent="1"/>
      <protection hidden="1"/>
    </xf>
    <xf numFmtId="0" fontId="3" fillId="0" borderId="19" xfId="0" applyFont="1" applyBorder="1" applyAlignment="1" applyProtection="1">
      <alignment horizontal="left" vertical="top" wrapText="1" indent="1"/>
      <protection hidden="1"/>
    </xf>
    <xf numFmtId="0" fontId="3" fillId="0" borderId="15" xfId="0" applyFont="1" applyFill="1" applyBorder="1" applyAlignment="1" applyProtection="1">
      <alignment horizontal="left" vertical="top" wrapText="1" indent="1"/>
      <protection hidden="1"/>
    </xf>
    <xf numFmtId="0" fontId="3" fillId="0" borderId="0" xfId="0" applyFont="1" applyFill="1" applyBorder="1" applyAlignment="1" applyProtection="1">
      <alignment horizontal="left" vertical="top" wrapText="1" indent="1"/>
      <protection hidden="1"/>
    </xf>
    <xf numFmtId="0" fontId="3" fillId="0" borderId="0" xfId="0" applyFont="1" applyFill="1" applyBorder="1" applyAlignment="1" applyProtection="1">
      <alignment horizontal="left" vertical="top" indent="1"/>
      <protection hidden="1"/>
    </xf>
    <xf numFmtId="0" fontId="3" fillId="0" borderId="15" xfId="0" applyFont="1" applyFill="1" applyBorder="1" applyAlignment="1" applyProtection="1">
      <alignment horizontal="left" vertical="top" indent="1"/>
      <protection hidden="1"/>
    </xf>
    <xf numFmtId="0" fontId="3" fillId="0" borderId="15" xfId="0" applyFont="1" applyBorder="1" applyAlignment="1" applyProtection="1">
      <alignment horizontal="left" vertical="center" wrapText="1" indent="1"/>
      <protection hidden="1"/>
    </xf>
    <xf numFmtId="0" fontId="3" fillId="0" borderId="0" xfId="0" applyFont="1" applyBorder="1" applyAlignment="1" applyProtection="1">
      <alignment horizontal="left" vertical="center" wrapText="1" indent="1"/>
      <protection hidden="1"/>
    </xf>
    <xf numFmtId="49" fontId="3" fillId="22" borderId="67" xfId="0" applyNumberFormat="1" applyFont="1" applyFill="1" applyBorder="1" applyAlignment="1" applyProtection="1">
      <alignment horizontal="left" vertical="center" indent="1"/>
      <protection locked="0"/>
    </xf>
    <xf numFmtId="49" fontId="3" fillId="22" borderId="68" xfId="0" applyNumberFormat="1" applyFont="1" applyFill="1" applyBorder="1" applyAlignment="1" applyProtection="1">
      <alignment horizontal="left" vertical="center" indent="1"/>
      <protection locked="0"/>
    </xf>
    <xf numFmtId="49" fontId="3" fillId="22" borderId="69" xfId="0" applyNumberFormat="1" applyFont="1" applyFill="1" applyBorder="1" applyAlignment="1" applyProtection="1">
      <alignment horizontal="left" vertical="center" indent="1"/>
      <protection locked="0"/>
    </xf>
    <xf numFmtId="0" fontId="3" fillId="0" borderId="15" xfId="0" applyFont="1" applyBorder="1" applyAlignment="1" applyProtection="1">
      <alignment horizontal="left" vertical="center" wrapText="1" indent="1"/>
    </xf>
    <xf numFmtId="0" fontId="3" fillId="0" borderId="0" xfId="0" applyFont="1" applyBorder="1" applyAlignment="1" applyProtection="1">
      <alignment horizontal="left" vertical="center" wrapText="1" indent="1"/>
    </xf>
    <xf numFmtId="1" fontId="3" fillId="0" borderId="12" xfId="0" applyNumberFormat="1" applyFont="1" applyFill="1" applyBorder="1" applyAlignment="1" applyProtection="1">
      <alignment horizontal="center" vertical="center"/>
      <protection hidden="1"/>
    </xf>
    <xf numFmtId="1" fontId="3" fillId="0" borderId="10" xfId="0" applyNumberFormat="1"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49" fontId="3" fillId="22" borderId="67" xfId="51" applyNumberFormat="1" applyFont="1" applyFill="1" applyBorder="1" applyAlignment="1" applyProtection="1">
      <alignment horizontal="left" vertical="center" indent="1"/>
      <protection locked="0"/>
    </xf>
    <xf numFmtId="49" fontId="3" fillId="22" borderId="68" xfId="51" applyNumberFormat="1" applyFont="1" applyFill="1" applyBorder="1" applyAlignment="1" applyProtection="1">
      <alignment horizontal="left" vertical="center" indent="1"/>
      <protection locked="0"/>
    </xf>
    <xf numFmtId="49" fontId="3" fillId="22" borderId="69" xfId="51" applyNumberFormat="1" applyFont="1" applyFill="1" applyBorder="1" applyAlignment="1" applyProtection="1">
      <alignment horizontal="left" vertical="center" indent="1"/>
      <protection locked="0"/>
    </xf>
    <xf numFmtId="10" fontId="3" fillId="19" borderId="67" xfId="0" applyNumberFormat="1" applyFont="1" applyFill="1" applyBorder="1" applyAlignment="1" applyProtection="1">
      <alignment horizontal="right" vertical="center" indent="1"/>
      <protection locked="0"/>
    </xf>
    <xf numFmtId="10" fontId="3" fillId="19" borderId="68" xfId="0" applyNumberFormat="1" applyFont="1" applyFill="1" applyBorder="1" applyAlignment="1" applyProtection="1">
      <alignment horizontal="right" vertical="center" indent="1"/>
      <protection locked="0"/>
    </xf>
    <xf numFmtId="10" fontId="3" fillId="19" borderId="69" xfId="0" applyNumberFormat="1" applyFont="1" applyFill="1" applyBorder="1" applyAlignment="1" applyProtection="1">
      <alignment horizontal="right" vertical="center" indent="1"/>
      <protection locked="0"/>
    </xf>
    <xf numFmtId="0" fontId="3" fillId="27" borderId="0" xfId="0" applyFont="1" applyFill="1" applyBorder="1" applyAlignment="1" applyProtection="1">
      <alignment horizontal="left" vertical="center" wrapText="1" indent="1"/>
      <protection hidden="1"/>
    </xf>
    <xf numFmtId="0" fontId="5" fillId="0" borderId="16" xfId="0" applyFont="1" applyFill="1" applyBorder="1" applyAlignment="1" applyProtection="1">
      <alignment horizontal="left" vertical="center" wrapText="1" indent="1"/>
      <protection hidden="1"/>
    </xf>
    <xf numFmtId="0" fontId="5" fillId="0" borderId="13" xfId="0" applyFont="1" applyFill="1" applyBorder="1" applyAlignment="1" applyProtection="1">
      <alignment horizontal="left" vertical="center" wrapText="1" indent="1"/>
      <protection hidden="1"/>
    </xf>
    <xf numFmtId="0" fontId="5" fillId="0" borderId="17" xfId="0" applyFont="1" applyFill="1" applyBorder="1" applyAlignment="1" applyProtection="1">
      <alignment horizontal="left" vertical="center" wrapText="1" indent="1"/>
      <protection hidden="1"/>
    </xf>
    <xf numFmtId="0" fontId="5" fillId="0" borderId="15" xfId="0" applyFont="1" applyFill="1" applyBorder="1" applyAlignment="1" applyProtection="1">
      <alignment horizontal="left" vertical="center" wrapText="1" indent="1"/>
      <protection hidden="1"/>
    </xf>
    <xf numFmtId="0" fontId="5" fillId="0" borderId="0" xfId="0" applyFont="1" applyFill="1" applyBorder="1" applyAlignment="1" applyProtection="1">
      <alignment horizontal="left" vertical="center" wrapText="1" indent="1"/>
      <protection hidden="1"/>
    </xf>
    <xf numFmtId="0" fontId="5" fillId="0" borderId="14" xfId="0" applyFont="1" applyFill="1" applyBorder="1" applyAlignment="1" applyProtection="1">
      <alignment horizontal="left" vertical="center" wrapText="1" indent="1"/>
      <protection hidden="1"/>
    </xf>
    <xf numFmtId="0" fontId="3" fillId="26" borderId="0" xfId="0" applyFont="1" applyFill="1" applyAlignment="1" applyProtection="1">
      <alignment horizontal="left" vertical="center" wrapText="1" indent="1"/>
      <protection hidden="1"/>
    </xf>
    <xf numFmtId="0" fontId="3" fillId="27" borderId="0" xfId="0" applyFont="1" applyFill="1" applyAlignment="1" applyProtection="1">
      <alignment horizontal="left" vertical="center" wrapText="1" indent="1"/>
      <protection hidden="1"/>
    </xf>
    <xf numFmtId="49" fontId="3" fillId="22" borderId="70" xfId="0" applyNumberFormat="1" applyFont="1" applyFill="1" applyBorder="1" applyAlignment="1" applyProtection="1">
      <alignment horizontal="left" vertical="center" wrapText="1" indent="1"/>
      <protection locked="0"/>
    </xf>
    <xf numFmtId="49" fontId="3" fillId="22" borderId="71" xfId="0" applyNumberFormat="1" applyFont="1" applyFill="1" applyBorder="1" applyAlignment="1" applyProtection="1">
      <alignment horizontal="left" vertical="center" wrapText="1" indent="1"/>
      <protection locked="0"/>
    </xf>
    <xf numFmtId="49" fontId="3" fillId="22" borderId="72" xfId="0" applyNumberFormat="1" applyFont="1" applyFill="1" applyBorder="1" applyAlignment="1" applyProtection="1">
      <alignment horizontal="left" vertical="center" wrapText="1" indent="1"/>
      <protection locked="0"/>
    </xf>
    <xf numFmtId="49" fontId="3" fillId="22" borderId="73" xfId="0" applyNumberFormat="1" applyFont="1" applyFill="1" applyBorder="1" applyAlignment="1" applyProtection="1">
      <alignment horizontal="left" vertical="center" wrapText="1" indent="1"/>
      <protection locked="0"/>
    </xf>
    <xf numFmtId="49" fontId="3" fillId="22" borderId="0" xfId="0" applyNumberFormat="1" applyFont="1" applyFill="1" applyBorder="1" applyAlignment="1" applyProtection="1">
      <alignment horizontal="left" vertical="center" wrapText="1" indent="1"/>
      <protection locked="0"/>
    </xf>
    <xf numFmtId="49" fontId="3" fillId="22" borderId="74" xfId="0" applyNumberFormat="1" applyFont="1" applyFill="1" applyBorder="1" applyAlignment="1" applyProtection="1">
      <alignment horizontal="left" vertical="center" wrapText="1" indent="1"/>
      <protection locked="0"/>
    </xf>
    <xf numFmtId="49" fontId="3" fillId="22" borderId="75" xfId="0" applyNumberFormat="1" applyFont="1" applyFill="1" applyBorder="1" applyAlignment="1" applyProtection="1">
      <alignment horizontal="left" vertical="center" wrapText="1" indent="1"/>
      <protection locked="0"/>
    </xf>
    <xf numFmtId="49" fontId="3" fillId="22" borderId="76" xfId="0" applyNumberFormat="1" applyFont="1" applyFill="1" applyBorder="1" applyAlignment="1" applyProtection="1">
      <alignment horizontal="left" vertical="center" wrapText="1" indent="1"/>
      <protection locked="0"/>
    </xf>
    <xf numFmtId="49" fontId="3" fillId="22" borderId="77" xfId="0" applyNumberFormat="1" applyFont="1" applyFill="1" applyBorder="1" applyAlignment="1" applyProtection="1">
      <alignment horizontal="left" vertical="center" wrapText="1" indent="1"/>
      <protection locked="0"/>
    </xf>
    <xf numFmtId="0" fontId="3" fillId="22" borderId="67" xfId="0" applyNumberFormat="1" applyFont="1" applyFill="1" applyBorder="1" applyAlignment="1" applyProtection="1">
      <alignment horizontal="left" vertical="center" indent="1"/>
      <protection locked="0"/>
    </xf>
    <xf numFmtId="0" fontId="3" fillId="22" borderId="68" xfId="0" applyNumberFormat="1" applyFont="1" applyFill="1" applyBorder="1" applyAlignment="1" applyProtection="1">
      <alignment horizontal="left" vertical="center" indent="1"/>
      <protection locked="0"/>
    </xf>
    <xf numFmtId="0" fontId="3" fillId="22" borderId="69" xfId="0" applyNumberFormat="1" applyFont="1" applyFill="1" applyBorder="1" applyAlignment="1" applyProtection="1">
      <alignment horizontal="left" vertical="center" indent="1"/>
      <protection locked="0"/>
    </xf>
    <xf numFmtId="0" fontId="3" fillId="0" borderId="70" xfId="0" applyFont="1" applyFill="1" applyBorder="1" applyAlignment="1" applyProtection="1">
      <alignment horizontal="left" vertical="center" indent="1"/>
      <protection hidden="1"/>
    </xf>
    <xf numFmtId="0" fontId="3" fillId="0" borderId="71" xfId="0" applyFont="1" applyFill="1" applyBorder="1" applyAlignment="1" applyProtection="1">
      <alignment horizontal="left" vertical="center" indent="1"/>
      <protection hidden="1"/>
    </xf>
    <xf numFmtId="0" fontId="3" fillId="0" borderId="73" xfId="0" applyFont="1" applyFill="1" applyBorder="1" applyAlignment="1" applyProtection="1">
      <alignment horizontal="left" vertical="center" indent="1"/>
      <protection hidden="1"/>
    </xf>
    <xf numFmtId="0" fontId="3" fillId="0" borderId="0" xfId="0" applyFont="1" applyFill="1" applyBorder="1" applyAlignment="1" applyProtection="1">
      <alignment horizontal="left" vertical="center" indent="1"/>
      <protection hidden="1"/>
    </xf>
    <xf numFmtId="0" fontId="3" fillId="0" borderId="75" xfId="0" applyFont="1" applyFill="1" applyBorder="1" applyAlignment="1" applyProtection="1">
      <alignment horizontal="left" vertical="center" indent="1"/>
      <protection hidden="1"/>
    </xf>
    <xf numFmtId="0" fontId="3" fillId="0" borderId="76" xfId="0" applyFont="1" applyFill="1" applyBorder="1" applyAlignment="1" applyProtection="1">
      <alignment horizontal="left" vertical="center" indent="1"/>
      <protection hidden="1"/>
    </xf>
    <xf numFmtId="0" fontId="4" fillId="27" borderId="0" xfId="0" applyFont="1" applyFill="1" applyBorder="1" applyAlignment="1" applyProtection="1">
      <alignment horizontal="left" vertical="top" wrapText="1" indent="1"/>
      <protection hidden="1"/>
    </xf>
    <xf numFmtId="0" fontId="46" fillId="30" borderId="129" xfId="0" applyFont="1" applyFill="1" applyBorder="1" applyAlignment="1" applyProtection="1">
      <alignment horizontal="left" vertical="center" wrapText="1" indent="1"/>
      <protection hidden="1"/>
    </xf>
    <xf numFmtId="0" fontId="46" fillId="30" borderId="71" xfId="0" applyFont="1" applyFill="1" applyBorder="1" applyAlignment="1" applyProtection="1">
      <alignment horizontal="left" vertical="center" wrapText="1" indent="1"/>
      <protection hidden="1"/>
    </xf>
    <xf numFmtId="0" fontId="46" fillId="30" borderId="72" xfId="0" applyFont="1" applyFill="1" applyBorder="1" applyAlignment="1" applyProtection="1">
      <alignment horizontal="left" vertical="center" wrapText="1" indent="1"/>
      <protection hidden="1"/>
    </xf>
    <xf numFmtId="0" fontId="46" fillId="30" borderId="15" xfId="0" applyFont="1" applyFill="1" applyBorder="1" applyAlignment="1" applyProtection="1">
      <alignment horizontal="left" vertical="center" wrapText="1" indent="1"/>
      <protection hidden="1"/>
    </xf>
    <xf numFmtId="0" fontId="46" fillId="30" borderId="0" xfId="0" applyFont="1" applyFill="1" applyBorder="1" applyAlignment="1" applyProtection="1">
      <alignment horizontal="left" vertical="center" wrapText="1" indent="1"/>
      <protection hidden="1"/>
    </xf>
    <xf numFmtId="0" fontId="46" fillId="30" borderId="74" xfId="0" applyFont="1" applyFill="1" applyBorder="1" applyAlignment="1" applyProtection="1">
      <alignment horizontal="left" vertical="center" wrapText="1" indent="1"/>
      <protection hidden="1"/>
    </xf>
    <xf numFmtId="0" fontId="46" fillId="30" borderId="130" xfId="0" applyFont="1" applyFill="1" applyBorder="1" applyAlignment="1" applyProtection="1">
      <alignment horizontal="left" vertical="center" wrapText="1" indent="1"/>
      <protection hidden="1"/>
    </xf>
    <xf numFmtId="0" fontId="46" fillId="30" borderId="76" xfId="0" applyFont="1" applyFill="1" applyBorder="1" applyAlignment="1" applyProtection="1">
      <alignment horizontal="left" vertical="center" wrapText="1" indent="1"/>
      <protection hidden="1"/>
    </xf>
    <xf numFmtId="0" fontId="46" fillId="30" borderId="77" xfId="0" applyFont="1" applyFill="1" applyBorder="1" applyAlignment="1" applyProtection="1">
      <alignment horizontal="left" vertical="center" wrapText="1" indent="1"/>
      <protection hidden="1"/>
    </xf>
    <xf numFmtId="0" fontId="47" fillId="0" borderId="15" xfId="0" applyFont="1" applyFill="1" applyBorder="1" applyAlignment="1" applyProtection="1">
      <alignment horizontal="left" vertical="top" wrapText="1" indent="1"/>
      <protection hidden="1"/>
    </xf>
    <xf numFmtId="0" fontId="3" fillId="0" borderId="70" xfId="0" applyFont="1" applyFill="1" applyBorder="1" applyAlignment="1" applyProtection="1">
      <alignment horizontal="left" vertical="center" wrapText="1" indent="1"/>
      <protection hidden="1"/>
    </xf>
    <xf numFmtId="0" fontId="3" fillId="0" borderId="71" xfId="0" applyFont="1" applyFill="1" applyBorder="1" applyAlignment="1" applyProtection="1">
      <alignment horizontal="left" vertical="center" wrapText="1" indent="1"/>
      <protection hidden="1"/>
    </xf>
    <xf numFmtId="0" fontId="3" fillId="0" borderId="73" xfId="0" applyFont="1" applyFill="1" applyBorder="1" applyAlignment="1" applyProtection="1">
      <alignment horizontal="left" vertical="center" wrapText="1" indent="1"/>
      <protection hidden="1"/>
    </xf>
    <xf numFmtId="0" fontId="3" fillId="0" borderId="0" xfId="0" applyFont="1" applyFill="1" applyBorder="1" applyAlignment="1" applyProtection="1">
      <alignment horizontal="left" vertical="center" wrapText="1" indent="1"/>
      <protection hidden="1"/>
    </xf>
    <xf numFmtId="0" fontId="3" fillId="0" borderId="75" xfId="0" applyFont="1" applyFill="1" applyBorder="1" applyAlignment="1" applyProtection="1">
      <alignment horizontal="left" vertical="center" wrapText="1" indent="1"/>
      <protection hidden="1"/>
    </xf>
    <xf numFmtId="0" fontId="3" fillId="0" borderId="76" xfId="0" applyFont="1" applyFill="1" applyBorder="1" applyAlignment="1" applyProtection="1">
      <alignment horizontal="left" vertical="center" wrapText="1" indent="1"/>
      <protection hidden="1"/>
    </xf>
    <xf numFmtId="0" fontId="47" fillId="0" borderId="71" xfId="0" applyFont="1" applyFill="1" applyBorder="1" applyAlignment="1" applyProtection="1">
      <alignment vertical="center" wrapText="1"/>
      <protection hidden="1"/>
    </xf>
    <xf numFmtId="0" fontId="47" fillId="0" borderId="0" xfId="0" applyFont="1" applyFill="1" applyBorder="1" applyAlignment="1" applyProtection="1">
      <alignment vertical="center" wrapText="1"/>
      <protection hidden="1"/>
    </xf>
    <xf numFmtId="0" fontId="47" fillId="0" borderId="76" xfId="0" applyFont="1" applyFill="1" applyBorder="1" applyAlignment="1" applyProtection="1">
      <alignment vertical="center" wrapText="1"/>
      <protection hidden="1"/>
    </xf>
    <xf numFmtId="0" fontId="46" fillId="30" borderId="129" xfId="0" quotePrefix="1" applyFont="1" applyFill="1" applyBorder="1" applyAlignment="1" applyProtection="1">
      <alignment horizontal="left" vertical="center" wrapText="1" indent="1"/>
      <protection hidden="1"/>
    </xf>
    <xf numFmtId="0" fontId="46" fillId="30" borderId="71" xfId="0" quotePrefix="1" applyFont="1" applyFill="1" applyBorder="1" applyAlignment="1" applyProtection="1">
      <alignment horizontal="left" vertical="center" wrapText="1" indent="1"/>
      <protection hidden="1"/>
    </xf>
    <xf numFmtId="0" fontId="46" fillId="30" borderId="72" xfId="0" quotePrefix="1" applyFont="1" applyFill="1" applyBorder="1" applyAlignment="1" applyProtection="1">
      <alignment horizontal="left" vertical="center" wrapText="1" indent="1"/>
      <protection hidden="1"/>
    </xf>
    <xf numFmtId="0" fontId="46" fillId="30" borderId="130" xfId="0" quotePrefix="1" applyFont="1" applyFill="1" applyBorder="1" applyAlignment="1" applyProtection="1">
      <alignment horizontal="left" vertical="center" wrapText="1" indent="1"/>
      <protection hidden="1"/>
    </xf>
    <xf numFmtId="0" fontId="46" fillId="30" borderId="76" xfId="0" quotePrefix="1" applyFont="1" applyFill="1" applyBorder="1" applyAlignment="1" applyProtection="1">
      <alignment horizontal="left" vertical="center" wrapText="1" indent="1"/>
      <protection hidden="1"/>
    </xf>
    <xf numFmtId="0" fontId="46" fillId="30" borderId="77" xfId="0" quotePrefix="1" applyFont="1" applyFill="1" applyBorder="1" applyAlignment="1" applyProtection="1">
      <alignment horizontal="left" vertical="center" wrapText="1" indent="1"/>
      <protection hidden="1"/>
    </xf>
    <xf numFmtId="0" fontId="48" fillId="27" borderId="0" xfId="0" applyFont="1" applyFill="1" applyBorder="1" applyAlignment="1" applyProtection="1">
      <alignment horizontal="left" vertical="top" wrapText="1" indent="1"/>
      <protection hidden="1"/>
    </xf>
    <xf numFmtId="0" fontId="45" fillId="27" borderId="0" xfId="0" applyFont="1" applyFill="1" applyBorder="1" applyAlignment="1" applyProtection="1">
      <alignment horizontal="left" vertical="top" wrapText="1" indent="1"/>
      <protection hidden="1"/>
    </xf>
    <xf numFmtId="0" fontId="44" fillId="0" borderId="0" xfId="51" applyNumberFormat="1" applyFont="1" applyFill="1" applyBorder="1" applyAlignment="1" applyProtection="1">
      <alignment horizontal="left" vertical="center" indent="1"/>
      <protection locked="0"/>
    </xf>
    <xf numFmtId="0" fontId="3" fillId="18" borderId="127" xfId="50" applyFont="1" applyFill="1" applyBorder="1" applyAlignment="1" applyProtection="1">
      <alignment horizontal="left" vertical="center" indent="1"/>
      <protection locked="0"/>
    </xf>
    <xf numFmtId="0" fontId="3" fillId="18" borderId="95" xfId="50" applyFont="1" applyFill="1" applyBorder="1" applyAlignment="1" applyProtection="1">
      <alignment horizontal="left" vertical="center" indent="1"/>
      <protection locked="0"/>
    </xf>
    <xf numFmtId="0" fontId="3" fillId="18" borderId="96" xfId="50" applyFont="1" applyFill="1" applyBorder="1" applyAlignment="1" applyProtection="1">
      <alignment horizontal="left" vertical="center" indent="1"/>
      <protection locked="0"/>
    </xf>
    <xf numFmtId="164" fontId="3" fillId="18" borderId="75" xfId="50" applyNumberFormat="1" applyFont="1" applyFill="1" applyBorder="1" applyAlignment="1" applyProtection="1">
      <alignment horizontal="left" vertical="center" indent="1"/>
      <protection locked="0"/>
    </xf>
    <xf numFmtId="164" fontId="3" fillId="18" borderId="76" xfId="50" applyNumberFormat="1" applyFont="1" applyFill="1" applyBorder="1" applyAlignment="1" applyProtection="1">
      <alignment horizontal="left" vertical="center" indent="1"/>
      <protection locked="0"/>
    </xf>
    <xf numFmtId="0" fontId="3" fillId="19" borderId="128" xfId="50" applyFont="1" applyFill="1" applyBorder="1" applyAlignment="1" applyProtection="1">
      <alignment horizontal="left" vertical="center" indent="1"/>
      <protection locked="0"/>
    </xf>
    <xf numFmtId="0" fontId="3" fillId="19" borderId="109" xfId="50" applyFont="1" applyFill="1" applyBorder="1" applyAlignment="1" applyProtection="1">
      <alignment horizontal="left" vertical="center" indent="1"/>
      <protection locked="0"/>
    </xf>
    <xf numFmtId="0" fontId="3" fillId="19" borderId="110" xfId="50" applyFont="1" applyFill="1" applyBorder="1" applyAlignment="1" applyProtection="1">
      <alignment horizontal="left" vertical="center" indent="1"/>
      <protection locked="0"/>
    </xf>
    <xf numFmtId="49" fontId="4" fillId="31" borderId="91" xfId="43" applyNumberFormat="1" applyFont="1" applyFill="1" applyBorder="1" applyAlignment="1" applyProtection="1">
      <alignment horizontal="center" vertical="center" wrapText="1"/>
      <protection hidden="1"/>
    </xf>
    <xf numFmtId="49" fontId="4" fillId="31" borderId="85" xfId="43" applyNumberFormat="1" applyFont="1" applyFill="1" applyBorder="1" applyAlignment="1" applyProtection="1">
      <alignment horizontal="center" vertical="center" wrapText="1"/>
      <protection hidden="1"/>
    </xf>
    <xf numFmtId="49" fontId="4" fillId="31" borderId="92" xfId="43" applyNumberFormat="1" applyFont="1" applyFill="1" applyBorder="1" applyAlignment="1" applyProtection="1">
      <alignment horizontal="center" vertical="center" wrapText="1"/>
      <protection hidden="1"/>
    </xf>
    <xf numFmtId="49" fontId="4" fillId="31" borderId="86" xfId="43" applyNumberFormat="1" applyFont="1" applyFill="1" applyBorder="1" applyAlignment="1" applyProtection="1">
      <alignment horizontal="center" vertical="center" wrapText="1"/>
      <protection hidden="1"/>
    </xf>
    <xf numFmtId="49" fontId="4" fillId="31" borderId="93" xfId="43" applyNumberFormat="1" applyFont="1" applyFill="1" applyBorder="1" applyAlignment="1" applyProtection="1">
      <alignment horizontal="center" vertical="center" wrapText="1"/>
      <protection hidden="1"/>
    </xf>
    <xf numFmtId="49" fontId="4" fillId="31" borderId="90" xfId="43" applyNumberFormat="1" applyFont="1" applyFill="1" applyBorder="1" applyAlignment="1" applyProtection="1">
      <alignment horizontal="center" vertical="center" wrapText="1"/>
      <protection hidden="1"/>
    </xf>
    <xf numFmtId="0" fontId="4" fillId="31" borderId="91" xfId="43" applyNumberFormat="1" applyFont="1" applyFill="1" applyBorder="1" applyAlignment="1" applyProtection="1">
      <alignment horizontal="center" vertical="center" wrapText="1"/>
      <protection hidden="1"/>
    </xf>
    <xf numFmtId="0" fontId="4" fillId="31" borderId="71" xfId="43" applyNumberFormat="1" applyFont="1" applyFill="1" applyBorder="1" applyAlignment="1" applyProtection="1">
      <alignment horizontal="center" vertical="center"/>
      <protection hidden="1"/>
    </xf>
    <xf numFmtId="0" fontId="4" fillId="31" borderId="72" xfId="43" applyNumberFormat="1" applyFont="1" applyFill="1" applyBorder="1" applyAlignment="1" applyProtection="1">
      <alignment horizontal="center" vertical="center"/>
      <protection hidden="1"/>
    </xf>
    <xf numFmtId="0" fontId="4" fillId="31" borderId="92" xfId="43" applyNumberFormat="1" applyFont="1" applyFill="1" applyBorder="1" applyAlignment="1" applyProtection="1">
      <alignment horizontal="center" vertical="center" wrapText="1"/>
      <protection hidden="1"/>
    </xf>
    <xf numFmtId="0" fontId="4" fillId="31" borderId="0" xfId="43" applyNumberFormat="1" applyFont="1" applyFill="1" applyBorder="1" applyAlignment="1" applyProtection="1">
      <alignment horizontal="center" vertical="center"/>
      <protection hidden="1"/>
    </xf>
    <xf numFmtId="0" fontId="4" fillId="31" borderId="74" xfId="43" applyNumberFormat="1" applyFont="1" applyFill="1" applyBorder="1" applyAlignment="1" applyProtection="1">
      <alignment horizontal="center" vertical="center"/>
      <protection hidden="1"/>
    </xf>
    <xf numFmtId="0" fontId="4" fillId="31" borderId="94" xfId="43" applyNumberFormat="1" applyFont="1" applyFill="1" applyBorder="1" applyAlignment="1" applyProtection="1">
      <alignment horizontal="center" vertical="center"/>
      <protection hidden="1"/>
    </xf>
    <xf numFmtId="0" fontId="4" fillId="31" borderId="95" xfId="43" applyNumberFormat="1" applyFont="1" applyFill="1" applyBorder="1" applyAlignment="1" applyProtection="1">
      <alignment horizontal="center" vertical="center"/>
      <protection hidden="1"/>
    </xf>
    <xf numFmtId="0" fontId="4" fillId="31" borderId="96" xfId="43" applyNumberFormat="1" applyFont="1" applyFill="1" applyBorder="1" applyAlignment="1" applyProtection="1">
      <alignment horizontal="center" vertical="center"/>
      <protection hidden="1"/>
    </xf>
    <xf numFmtId="0" fontId="4" fillId="31" borderId="70" xfId="0" applyFont="1" applyFill="1" applyBorder="1" applyAlignment="1" applyProtection="1">
      <alignment horizontal="center" vertical="center" wrapText="1"/>
      <protection hidden="1"/>
    </xf>
    <xf numFmtId="0" fontId="4" fillId="31" borderId="71" xfId="0" applyFont="1" applyFill="1" applyBorder="1" applyAlignment="1" applyProtection="1">
      <alignment horizontal="center" vertical="center" wrapText="1"/>
      <protection hidden="1"/>
    </xf>
    <xf numFmtId="0" fontId="4" fillId="31" borderId="72" xfId="0" applyFont="1" applyFill="1" applyBorder="1" applyAlignment="1" applyProtection="1">
      <alignment horizontal="center" vertical="center" wrapText="1"/>
      <protection hidden="1"/>
    </xf>
    <xf numFmtId="0" fontId="4" fillId="31" borderId="73" xfId="0" applyFont="1" applyFill="1" applyBorder="1" applyAlignment="1" applyProtection="1">
      <alignment horizontal="center" vertical="center" wrapText="1"/>
      <protection hidden="1"/>
    </xf>
    <xf numFmtId="0" fontId="4" fillId="31" borderId="0" xfId="0" applyFont="1" applyFill="1" applyBorder="1" applyAlignment="1" applyProtection="1">
      <alignment horizontal="center" vertical="center" wrapText="1"/>
      <protection hidden="1"/>
    </xf>
    <xf numFmtId="0" fontId="4" fillId="31" borderId="74" xfId="0" applyFont="1" applyFill="1" applyBorder="1" applyAlignment="1" applyProtection="1">
      <alignment horizontal="center" vertical="center" wrapText="1"/>
      <protection hidden="1"/>
    </xf>
    <xf numFmtId="0" fontId="4" fillId="31" borderId="75" xfId="0" applyFont="1" applyFill="1" applyBorder="1" applyAlignment="1" applyProtection="1">
      <alignment horizontal="center" vertical="center" wrapText="1"/>
      <protection hidden="1"/>
    </xf>
    <xf numFmtId="0" fontId="4" fillId="31" borderId="76" xfId="0" applyFont="1" applyFill="1" applyBorder="1" applyAlignment="1" applyProtection="1">
      <alignment horizontal="center" vertical="center" wrapText="1"/>
      <protection hidden="1"/>
    </xf>
    <xf numFmtId="0" fontId="4" fillId="31" borderId="77" xfId="0" applyFont="1" applyFill="1" applyBorder="1" applyAlignment="1" applyProtection="1">
      <alignment horizontal="center" vertical="center" wrapText="1"/>
      <protection hidden="1"/>
    </xf>
    <xf numFmtId="0" fontId="4" fillId="31" borderId="97" xfId="0" applyFont="1" applyFill="1" applyBorder="1" applyAlignment="1" applyProtection="1">
      <alignment horizontal="center" textRotation="90" wrapText="1"/>
      <protection hidden="1"/>
    </xf>
    <xf numFmtId="0" fontId="4" fillId="31" borderId="100" xfId="0" applyFont="1" applyFill="1" applyBorder="1" applyAlignment="1" applyProtection="1">
      <alignment horizontal="center" textRotation="90" wrapText="1"/>
      <protection hidden="1"/>
    </xf>
    <xf numFmtId="0" fontId="4" fillId="31" borderId="103" xfId="0" applyFont="1" applyFill="1" applyBorder="1" applyAlignment="1" applyProtection="1">
      <alignment horizontal="center" textRotation="90" wrapText="1"/>
      <protection hidden="1"/>
    </xf>
    <xf numFmtId="0" fontId="4" fillId="31" borderId="98" xfId="0" applyFont="1" applyFill="1" applyBorder="1" applyAlignment="1" applyProtection="1">
      <alignment horizontal="center" textRotation="90" wrapText="1"/>
      <protection hidden="1"/>
    </xf>
    <xf numFmtId="0" fontId="4" fillId="31" borderId="101" xfId="0" applyFont="1" applyFill="1" applyBorder="1" applyAlignment="1" applyProtection="1">
      <alignment horizontal="center" textRotation="90" wrapText="1"/>
      <protection hidden="1"/>
    </xf>
    <xf numFmtId="0" fontId="4" fillId="31" borderId="104" xfId="0" applyFont="1" applyFill="1" applyBorder="1" applyAlignment="1" applyProtection="1">
      <alignment horizontal="center" textRotation="90" wrapText="1"/>
      <protection hidden="1"/>
    </xf>
    <xf numFmtId="0" fontId="4" fillId="31" borderId="99" xfId="0" applyFont="1" applyFill="1" applyBorder="1" applyAlignment="1" applyProtection="1">
      <alignment horizontal="center" textRotation="90" wrapText="1"/>
      <protection hidden="1"/>
    </xf>
    <xf numFmtId="0" fontId="4" fillId="31" borderId="102" xfId="0" applyFont="1" applyFill="1" applyBorder="1" applyAlignment="1" applyProtection="1">
      <alignment horizontal="center" textRotation="90" wrapText="1"/>
      <protection hidden="1"/>
    </xf>
    <xf numFmtId="0" fontId="4" fillId="31" borderId="105" xfId="0" applyFont="1" applyFill="1" applyBorder="1" applyAlignment="1" applyProtection="1">
      <alignment horizontal="center" textRotation="90" wrapText="1"/>
      <protection hidden="1"/>
    </xf>
    <xf numFmtId="0" fontId="47" fillId="31" borderId="67" xfId="43" applyFont="1" applyFill="1" applyBorder="1" applyAlignment="1" applyProtection="1">
      <alignment horizontal="left" vertical="center" wrapText="1" indent="1"/>
      <protection hidden="1"/>
    </xf>
    <xf numFmtId="0" fontId="47" fillId="31" borderId="68" xfId="43" applyFont="1" applyFill="1" applyBorder="1" applyAlignment="1" applyProtection="1">
      <alignment horizontal="left" vertical="center" wrapText="1" indent="1"/>
      <protection hidden="1"/>
    </xf>
    <xf numFmtId="0" fontId="47" fillId="31" borderId="69" xfId="43" applyFont="1" applyFill="1" applyBorder="1" applyAlignment="1" applyProtection="1">
      <alignment horizontal="left" vertical="center" wrapText="1" indent="1"/>
      <protection hidden="1"/>
    </xf>
    <xf numFmtId="49" fontId="4" fillId="31" borderId="78" xfId="43" applyNumberFormat="1" applyFont="1" applyFill="1" applyBorder="1" applyAlignment="1" applyProtection="1">
      <alignment horizontal="center" vertical="center" wrapText="1"/>
      <protection hidden="1"/>
    </xf>
    <xf numFmtId="49" fontId="4" fillId="31" borderId="131" xfId="43" applyNumberFormat="1" applyFont="1" applyFill="1" applyBorder="1" applyAlignment="1" applyProtection="1">
      <alignment horizontal="center" vertical="center" wrapText="1"/>
      <protection hidden="1"/>
    </xf>
    <xf numFmtId="49" fontId="4" fillId="31" borderId="135" xfId="43" applyNumberFormat="1" applyFont="1" applyFill="1" applyBorder="1" applyAlignment="1" applyProtection="1">
      <alignment horizontal="center" vertical="center" wrapText="1"/>
      <protection hidden="1"/>
    </xf>
    <xf numFmtId="49" fontId="3" fillId="18" borderId="106" xfId="0" applyNumberFormat="1" applyFont="1" applyFill="1" applyBorder="1" applyAlignment="1" applyProtection="1">
      <alignment horizontal="left" vertical="center" indent="1"/>
      <protection locked="0"/>
    </xf>
    <xf numFmtId="49" fontId="3" fillId="18" borderId="107" xfId="0" applyNumberFormat="1" applyFont="1" applyFill="1" applyBorder="1" applyAlignment="1" applyProtection="1">
      <alignment horizontal="left" vertical="center" indent="1"/>
      <protection locked="0"/>
    </xf>
    <xf numFmtId="49" fontId="3" fillId="18" borderId="108" xfId="0" applyNumberFormat="1" applyFont="1" applyFill="1" applyBorder="1" applyAlignment="1" applyProtection="1">
      <alignment horizontal="left" vertical="center" indent="1"/>
      <protection locked="0"/>
    </xf>
    <xf numFmtId="165" fontId="3" fillId="24" borderId="111" xfId="37" applyNumberFormat="1" applyFont="1" applyFill="1" applyBorder="1" applyAlignment="1" applyProtection="1">
      <alignment horizontal="center" vertical="center"/>
      <protection locked="0"/>
    </xf>
    <xf numFmtId="165" fontId="3" fillId="24" borderId="112" xfId="37" applyNumberFormat="1" applyFont="1" applyFill="1" applyBorder="1" applyAlignment="1" applyProtection="1">
      <alignment horizontal="center" vertical="center"/>
      <protection locked="0"/>
    </xf>
    <xf numFmtId="165" fontId="3" fillId="24" borderId="113" xfId="37" applyNumberFormat="1" applyFont="1" applyFill="1" applyBorder="1" applyAlignment="1" applyProtection="1">
      <alignment horizontal="center" vertical="center"/>
      <protection locked="0"/>
    </xf>
    <xf numFmtId="0" fontId="4" fillId="31" borderId="61" xfId="44" applyFont="1" applyFill="1" applyBorder="1" applyAlignment="1" applyProtection="1">
      <alignment horizontal="center" vertical="center" wrapText="1"/>
      <protection hidden="1"/>
    </xf>
    <xf numFmtId="0" fontId="4" fillId="31" borderId="88" xfId="44" applyFont="1" applyFill="1" applyBorder="1" applyAlignment="1" applyProtection="1">
      <alignment horizontal="center" vertical="center" wrapText="1"/>
      <protection hidden="1"/>
    </xf>
    <xf numFmtId="0" fontId="4" fillId="31" borderId="52" xfId="44" applyFont="1" applyFill="1" applyBorder="1" applyAlignment="1" applyProtection="1">
      <alignment horizontal="center" vertical="center" wrapText="1"/>
      <protection hidden="1"/>
    </xf>
    <xf numFmtId="0" fontId="4" fillId="31" borderId="86" xfId="44" applyFont="1" applyFill="1" applyBorder="1" applyAlignment="1" applyProtection="1">
      <alignment horizontal="center" vertical="center" wrapText="1"/>
      <protection hidden="1"/>
    </xf>
    <xf numFmtId="0" fontId="4" fillId="31" borderId="80" xfId="44" applyFont="1" applyFill="1" applyBorder="1" applyAlignment="1" applyProtection="1">
      <alignment horizontal="center" vertical="center" wrapText="1"/>
      <protection hidden="1"/>
    </xf>
    <xf numFmtId="0" fontId="4" fillId="31" borderId="90" xfId="44" applyFont="1" applyFill="1" applyBorder="1" applyAlignment="1" applyProtection="1">
      <alignment horizontal="center" vertical="center" wrapText="1"/>
      <protection hidden="1"/>
    </xf>
    <xf numFmtId="49" fontId="48" fillId="31" borderId="73" xfId="43" applyNumberFormat="1" applyFont="1" applyFill="1" applyBorder="1" applyAlignment="1" applyProtection="1">
      <alignment horizontal="center" vertical="center" wrapText="1"/>
      <protection hidden="1"/>
    </xf>
    <xf numFmtId="49" fontId="48" fillId="31" borderId="0" xfId="43" applyNumberFormat="1" applyFont="1" applyFill="1" applyBorder="1" applyAlignment="1" applyProtection="1">
      <alignment horizontal="center" vertical="center" wrapText="1"/>
      <protection hidden="1"/>
    </xf>
    <xf numFmtId="49" fontId="48" fillId="31" borderId="74" xfId="43" applyNumberFormat="1" applyFont="1" applyFill="1" applyBorder="1" applyAlignment="1" applyProtection="1">
      <alignment horizontal="center" vertical="center" wrapText="1"/>
      <protection hidden="1"/>
    </xf>
    <xf numFmtId="49" fontId="48" fillId="31" borderId="75" xfId="43" applyNumberFormat="1" applyFont="1" applyFill="1" applyBorder="1" applyAlignment="1" applyProtection="1">
      <alignment horizontal="center" vertical="center" wrapText="1"/>
      <protection hidden="1"/>
    </xf>
    <xf numFmtId="49" fontId="48" fillId="31" borderId="76" xfId="43" applyNumberFormat="1" applyFont="1" applyFill="1" applyBorder="1" applyAlignment="1" applyProtection="1">
      <alignment horizontal="center" vertical="center" wrapText="1"/>
      <protection hidden="1"/>
    </xf>
    <xf numFmtId="49" fontId="48" fillId="31" borderId="77" xfId="43" applyNumberFormat="1" applyFont="1" applyFill="1" applyBorder="1" applyAlignment="1" applyProtection="1">
      <alignment horizontal="center" vertical="center" wrapText="1"/>
      <protection hidden="1"/>
    </xf>
    <xf numFmtId="49" fontId="4" fillId="31" borderId="70" xfId="43" applyNumberFormat="1" applyFont="1" applyFill="1" applyBorder="1" applyAlignment="1" applyProtection="1">
      <alignment horizontal="center" vertical="center" wrapText="1"/>
      <protection hidden="1"/>
    </xf>
    <xf numFmtId="49" fontId="4" fillId="31" borderId="71" xfId="43" applyNumberFormat="1" applyFont="1" applyFill="1" applyBorder="1" applyAlignment="1" applyProtection="1">
      <alignment horizontal="center" vertical="center" wrapText="1"/>
      <protection hidden="1"/>
    </xf>
    <xf numFmtId="49" fontId="4" fillId="31" borderId="72" xfId="43" applyNumberFormat="1" applyFont="1" applyFill="1" applyBorder="1" applyAlignment="1" applyProtection="1">
      <alignment horizontal="center" vertical="center" wrapText="1"/>
      <protection hidden="1"/>
    </xf>
    <xf numFmtId="49" fontId="4" fillId="31" borderId="73" xfId="43" applyNumberFormat="1" applyFont="1" applyFill="1" applyBorder="1" applyAlignment="1" applyProtection="1">
      <alignment horizontal="center" vertical="center" wrapText="1"/>
      <protection hidden="1"/>
    </xf>
    <xf numFmtId="49" fontId="4" fillId="31" borderId="0" xfId="43" applyNumberFormat="1" applyFont="1" applyFill="1" applyBorder="1" applyAlignment="1" applyProtection="1">
      <alignment horizontal="center" vertical="center" wrapText="1"/>
      <protection hidden="1"/>
    </xf>
    <xf numFmtId="49" fontId="4" fillId="31" borderId="74" xfId="43" applyNumberFormat="1" applyFont="1" applyFill="1" applyBorder="1" applyAlignment="1" applyProtection="1">
      <alignment horizontal="center" vertical="center" wrapText="1"/>
      <protection hidden="1"/>
    </xf>
    <xf numFmtId="0" fontId="4" fillId="31" borderId="70" xfId="44" applyFont="1" applyFill="1" applyBorder="1" applyAlignment="1" applyProtection="1">
      <alignment horizontal="center" vertical="center" wrapText="1"/>
      <protection hidden="1"/>
    </xf>
    <xf numFmtId="0" fontId="4" fillId="31" borderId="71" xfId="44" applyFont="1" applyFill="1" applyBorder="1" applyAlignment="1" applyProtection="1">
      <alignment horizontal="center" vertical="center" wrapText="1"/>
      <protection hidden="1"/>
    </xf>
    <xf numFmtId="0" fontId="4" fillId="31" borderId="85" xfId="44" applyFont="1" applyFill="1" applyBorder="1" applyAlignment="1" applyProtection="1">
      <alignment horizontal="center" vertical="center" wrapText="1"/>
      <protection hidden="1"/>
    </xf>
    <xf numFmtId="0" fontId="4" fillId="31" borderId="73" xfId="44" applyFont="1" applyFill="1" applyBorder="1" applyAlignment="1" applyProtection="1">
      <alignment horizontal="center" vertical="center" wrapText="1"/>
      <protection hidden="1"/>
    </xf>
    <xf numFmtId="0" fontId="4" fillId="31" borderId="0" xfId="44" applyFont="1" applyFill="1" applyBorder="1" applyAlignment="1" applyProtection="1">
      <alignment horizontal="center" vertical="center" wrapText="1"/>
      <protection hidden="1"/>
    </xf>
    <xf numFmtId="3" fontId="3" fillId="18" borderId="116" xfId="0" applyNumberFormat="1" applyFont="1" applyFill="1" applyBorder="1" applyAlignment="1" applyProtection="1">
      <alignment horizontal="right" vertical="center" indent="1"/>
      <protection locked="0"/>
    </xf>
    <xf numFmtId="3" fontId="3" fillId="18" borderId="117" xfId="0" applyNumberFormat="1" applyFont="1" applyFill="1" applyBorder="1" applyAlignment="1" applyProtection="1">
      <alignment horizontal="right" vertical="center" indent="1"/>
      <protection locked="0"/>
    </xf>
    <xf numFmtId="168" fontId="5" fillId="0" borderId="106" xfId="0" applyNumberFormat="1" applyFont="1" applyBorder="1" applyAlignment="1" applyProtection="1">
      <alignment horizontal="right" vertical="center" indent="1"/>
      <protection hidden="1"/>
    </xf>
    <xf numFmtId="168" fontId="5" fillId="0" borderId="107" xfId="0" applyNumberFormat="1" applyFont="1" applyBorder="1" applyAlignment="1" applyProtection="1">
      <alignment horizontal="right" vertical="center" indent="1"/>
      <protection hidden="1"/>
    </xf>
    <xf numFmtId="168" fontId="5" fillId="0" borderId="108" xfId="0" applyNumberFormat="1" applyFont="1" applyBorder="1" applyAlignment="1" applyProtection="1">
      <alignment horizontal="right" vertical="center" indent="1"/>
      <protection hidden="1"/>
    </xf>
    <xf numFmtId="3" fontId="3" fillId="18" borderId="114" xfId="0" applyNumberFormat="1" applyFont="1" applyFill="1" applyBorder="1" applyAlignment="1" applyProtection="1">
      <alignment horizontal="right" vertical="center" indent="1"/>
      <protection locked="0"/>
    </xf>
    <xf numFmtId="3" fontId="3" fillId="18" borderId="115" xfId="0" applyNumberFormat="1" applyFont="1" applyFill="1" applyBorder="1" applyAlignment="1" applyProtection="1">
      <alignment horizontal="right" vertical="center" indent="1"/>
      <protection locked="0"/>
    </xf>
    <xf numFmtId="49" fontId="3" fillId="27" borderId="0" xfId="43" applyNumberFormat="1" applyFont="1" applyFill="1" applyBorder="1" applyAlignment="1" applyProtection="1">
      <alignment horizontal="left" vertical="top" indent="1"/>
      <protection hidden="1"/>
    </xf>
    <xf numFmtId="0" fontId="4" fillId="31" borderId="87" xfId="44" applyFont="1" applyFill="1" applyBorder="1" applyAlignment="1" applyProtection="1">
      <alignment horizontal="center" vertical="center" wrapText="1"/>
      <protection hidden="1"/>
    </xf>
    <xf numFmtId="0" fontId="4" fillId="31" borderId="62" xfId="44" applyFont="1" applyFill="1" applyBorder="1" applyAlignment="1" applyProtection="1">
      <alignment horizontal="center" vertical="center" wrapText="1"/>
      <protection hidden="1"/>
    </xf>
    <xf numFmtId="0" fontId="4" fillId="31" borderId="63" xfId="44" applyFont="1" applyFill="1" applyBorder="1" applyAlignment="1" applyProtection="1">
      <alignment horizontal="center" vertical="center" wrapText="1"/>
      <protection hidden="1"/>
    </xf>
    <xf numFmtId="0" fontId="4" fillId="31" borderId="75" xfId="44" applyFont="1" applyFill="1" applyBorder="1" applyAlignment="1" applyProtection="1">
      <alignment horizontal="center" vertical="center" wrapText="1"/>
      <protection hidden="1"/>
    </xf>
    <xf numFmtId="0" fontId="4" fillId="31" borderId="89" xfId="44" applyFont="1" applyFill="1" applyBorder="1" applyAlignment="1" applyProtection="1">
      <alignment horizontal="center" vertical="center" wrapText="1"/>
      <protection hidden="1"/>
    </xf>
    <xf numFmtId="168" fontId="5" fillId="0" borderId="121" xfId="0" applyNumberFormat="1" applyFont="1" applyBorder="1" applyAlignment="1" applyProtection="1">
      <alignment horizontal="right" vertical="center" indent="1"/>
      <protection hidden="1"/>
    </xf>
    <xf numFmtId="168" fontId="5" fillId="0" borderId="122" xfId="0" applyNumberFormat="1" applyFont="1" applyBorder="1" applyAlignment="1" applyProtection="1">
      <alignment horizontal="right" vertical="center" indent="1"/>
      <protection hidden="1"/>
    </xf>
    <xf numFmtId="0" fontId="3" fillId="0" borderId="0" xfId="0" applyFont="1" applyFill="1" applyBorder="1" applyAlignment="1" applyProtection="1">
      <alignment horizontal="center" vertical="center"/>
      <protection hidden="1"/>
    </xf>
    <xf numFmtId="0" fontId="3" fillId="24" borderId="21" xfId="42" applyFont="1" applyFill="1" applyBorder="1" applyAlignment="1" applyProtection="1">
      <alignment horizontal="left" vertical="center" indent="1"/>
      <protection locked="0"/>
    </xf>
    <xf numFmtId="0" fontId="3" fillId="24" borderId="22" xfId="42" applyFont="1" applyFill="1" applyBorder="1" applyAlignment="1" applyProtection="1">
      <alignment horizontal="left" vertical="center" indent="1"/>
      <protection locked="0"/>
    </xf>
    <xf numFmtId="0" fontId="3" fillId="24" borderId="50" xfId="42" applyFont="1" applyFill="1" applyBorder="1" applyAlignment="1" applyProtection="1">
      <alignment horizontal="left" vertical="center" indent="1"/>
      <protection locked="0"/>
    </xf>
    <xf numFmtId="1" fontId="3" fillId="0" borderId="41" xfId="42" applyNumberFormat="1" applyFont="1" applyFill="1" applyBorder="1" applyAlignment="1" applyProtection="1">
      <alignment horizontal="left" vertical="center" indent="1"/>
      <protection hidden="1"/>
    </xf>
    <xf numFmtId="1" fontId="3" fillId="0" borderId="31" xfId="42" applyNumberFormat="1" applyFont="1" applyFill="1" applyBorder="1" applyAlignment="1" applyProtection="1">
      <alignment horizontal="left" vertical="center" indent="1"/>
      <protection hidden="1"/>
    </xf>
    <xf numFmtId="1" fontId="3" fillId="0" borderId="32" xfId="42" applyNumberFormat="1" applyFont="1" applyFill="1" applyBorder="1" applyAlignment="1" applyProtection="1">
      <alignment horizontal="left" vertical="center" indent="1"/>
      <protection hidden="1"/>
    </xf>
    <xf numFmtId="0" fontId="3" fillId="0" borderId="21" xfId="42" applyFont="1" applyFill="1" applyBorder="1" applyAlignment="1" applyProtection="1">
      <alignment horizontal="left" vertical="center" wrapText="1" indent="3"/>
      <protection hidden="1"/>
    </xf>
    <xf numFmtId="0" fontId="3" fillId="0" borderId="22" xfId="42" applyFont="1" applyFill="1" applyBorder="1" applyAlignment="1" applyProtection="1">
      <alignment horizontal="left" vertical="center" wrapText="1" indent="3"/>
      <protection hidden="1"/>
    </xf>
    <xf numFmtId="0" fontId="3" fillId="0" borderId="50" xfId="42" applyFont="1" applyFill="1" applyBorder="1" applyAlignment="1" applyProtection="1">
      <alignment horizontal="left" vertical="center" wrapText="1" indent="3"/>
      <protection hidden="1"/>
    </xf>
    <xf numFmtId="0" fontId="4" fillId="31" borderId="16" xfId="42" applyFont="1" applyFill="1" applyBorder="1" applyAlignment="1" applyProtection="1">
      <alignment horizontal="left" vertical="center" wrapText="1" indent="1"/>
      <protection hidden="1"/>
    </xf>
    <xf numFmtId="0" fontId="4" fillId="31" borderId="13" xfId="42" applyFont="1" applyFill="1" applyBorder="1" applyAlignment="1" applyProtection="1">
      <alignment horizontal="left" vertical="center" wrapText="1" indent="1"/>
      <protection hidden="1"/>
    </xf>
    <xf numFmtId="0" fontId="4" fillId="31" borderId="18" xfId="42" applyFont="1" applyFill="1" applyBorder="1" applyAlignment="1" applyProtection="1">
      <alignment horizontal="left" vertical="center" wrapText="1" indent="1"/>
      <protection hidden="1"/>
    </xf>
    <xf numFmtId="0" fontId="4" fillId="31" borderId="19" xfId="42" applyFont="1" applyFill="1" applyBorder="1" applyAlignment="1" applyProtection="1">
      <alignment horizontal="left" vertical="center" wrapText="1" indent="1"/>
      <protection hidden="1"/>
    </xf>
    <xf numFmtId="49" fontId="4" fillId="31" borderId="17" xfId="42" applyNumberFormat="1" applyFont="1" applyFill="1" applyBorder="1" applyAlignment="1" applyProtection="1">
      <alignment horizontal="center" vertical="center" textRotation="90" wrapText="1"/>
      <protection hidden="1"/>
    </xf>
    <xf numFmtId="49" fontId="4" fillId="31" borderId="20" xfId="42" applyNumberFormat="1" applyFont="1" applyFill="1" applyBorder="1" applyAlignment="1" applyProtection="1">
      <alignment horizontal="center" vertical="center" textRotation="90" wrapText="1"/>
      <protection hidden="1"/>
    </xf>
    <xf numFmtId="49" fontId="4" fillId="31" borderId="16" xfId="42" applyNumberFormat="1" applyFont="1" applyFill="1" applyBorder="1" applyAlignment="1" applyProtection="1">
      <alignment horizontal="center" vertical="center" wrapText="1"/>
      <protection hidden="1"/>
    </xf>
    <xf numFmtId="49" fontId="4" fillId="31" borderId="13" xfId="42" applyNumberFormat="1" applyFont="1" applyFill="1" applyBorder="1" applyAlignment="1" applyProtection="1">
      <alignment horizontal="center" vertical="center" wrapText="1"/>
      <protection hidden="1"/>
    </xf>
    <xf numFmtId="49" fontId="4" fillId="31" borderId="17" xfId="42" applyNumberFormat="1" applyFont="1" applyFill="1" applyBorder="1" applyAlignment="1" applyProtection="1">
      <alignment horizontal="center" vertical="center" wrapText="1"/>
      <protection hidden="1"/>
    </xf>
    <xf numFmtId="49" fontId="4" fillId="31" borderId="18" xfId="42" applyNumberFormat="1" applyFont="1" applyFill="1" applyBorder="1" applyAlignment="1" applyProtection="1">
      <alignment horizontal="center" vertical="center" wrapText="1"/>
      <protection hidden="1"/>
    </xf>
    <xf numFmtId="49" fontId="4" fillId="31" borderId="19" xfId="42" applyNumberFormat="1" applyFont="1" applyFill="1" applyBorder="1" applyAlignment="1" applyProtection="1">
      <alignment horizontal="center" vertical="center" wrapText="1"/>
      <protection hidden="1"/>
    </xf>
    <xf numFmtId="49" fontId="4" fillId="31" borderId="20" xfId="42" applyNumberFormat="1" applyFont="1" applyFill="1" applyBorder="1" applyAlignment="1" applyProtection="1">
      <alignment horizontal="center" vertical="center" wrapText="1"/>
      <protection hidden="1"/>
    </xf>
    <xf numFmtId="1" fontId="3" fillId="0" borderId="143" xfId="42" applyNumberFormat="1" applyFont="1" applyFill="1" applyBorder="1" applyAlignment="1" applyProtection="1">
      <alignment horizontal="left" vertical="center" wrapText="1" indent="1"/>
      <protection hidden="1"/>
    </xf>
    <xf numFmtId="1" fontId="3" fillId="0" borderId="144" xfId="42" applyNumberFormat="1" applyFont="1" applyFill="1" applyBorder="1" applyAlignment="1" applyProtection="1">
      <alignment horizontal="left" vertical="center" wrapText="1" indent="1"/>
      <protection hidden="1"/>
    </xf>
    <xf numFmtId="1" fontId="3" fillId="0" borderId="41" xfId="42" applyNumberFormat="1" applyFont="1" applyFill="1" applyBorder="1" applyAlignment="1" applyProtection="1">
      <alignment horizontal="left" vertical="center" wrapText="1" indent="1"/>
      <protection hidden="1"/>
    </xf>
    <xf numFmtId="1" fontId="3" fillId="0" borderId="31" xfId="42" applyNumberFormat="1" applyFont="1" applyFill="1" applyBorder="1" applyAlignment="1" applyProtection="1">
      <alignment horizontal="left" vertical="center" wrapText="1" indent="1"/>
      <protection hidden="1"/>
    </xf>
    <xf numFmtId="0" fontId="3" fillId="0" borderId="21" xfId="42" applyFont="1" applyFill="1" applyBorder="1" applyAlignment="1" applyProtection="1">
      <alignment horizontal="left" vertical="center" wrapText="1" indent="1"/>
      <protection hidden="1"/>
    </xf>
    <xf numFmtId="0" fontId="3" fillId="0" borderId="22" xfId="42" applyFont="1" applyFill="1" applyBorder="1" applyAlignment="1" applyProtection="1">
      <alignment horizontal="left" vertical="center" wrapText="1" indent="1"/>
      <protection hidden="1"/>
    </xf>
    <xf numFmtId="0" fontId="3" fillId="0" borderId="50" xfId="42" applyFont="1" applyFill="1" applyBorder="1" applyAlignment="1" applyProtection="1">
      <alignment horizontal="left" vertical="center" wrapText="1" indent="1"/>
      <protection hidden="1"/>
    </xf>
    <xf numFmtId="0" fontId="3" fillId="0" borderId="41" xfId="37" applyNumberFormat="1" applyFont="1" applyFill="1" applyBorder="1" applyAlignment="1" applyProtection="1">
      <alignment horizontal="left" vertical="center" indent="1"/>
      <protection hidden="1"/>
    </xf>
    <xf numFmtId="0" fontId="3" fillId="0" borderId="31" xfId="37" applyNumberFormat="1" applyFont="1" applyFill="1" applyBorder="1" applyAlignment="1" applyProtection="1">
      <alignment horizontal="left" vertical="center" indent="1"/>
      <protection hidden="1"/>
    </xf>
    <xf numFmtId="0" fontId="3" fillId="0" borderId="32" xfId="37" applyNumberFormat="1" applyFont="1" applyFill="1" applyBorder="1" applyAlignment="1" applyProtection="1">
      <alignment horizontal="left" vertical="center" indent="1"/>
      <protection hidden="1"/>
    </xf>
    <xf numFmtId="0" fontId="3" fillId="0" borderId="21" xfId="37" applyNumberFormat="1" applyFont="1" applyFill="1" applyBorder="1" applyAlignment="1" applyProtection="1">
      <alignment horizontal="left" vertical="center" indent="1"/>
      <protection hidden="1"/>
    </xf>
    <xf numFmtId="0" fontId="3" fillId="0" borderId="22" xfId="37" applyNumberFormat="1" applyFont="1" applyFill="1" applyBorder="1" applyAlignment="1" applyProtection="1">
      <alignment horizontal="left" vertical="center" indent="1"/>
      <protection hidden="1"/>
    </xf>
    <xf numFmtId="0" fontId="3" fillId="0" borderId="48" xfId="37" applyNumberFormat="1" applyFont="1" applyFill="1" applyBorder="1" applyAlignment="1" applyProtection="1">
      <alignment horizontal="left" vertical="center" indent="1"/>
      <protection hidden="1"/>
    </xf>
    <xf numFmtId="0" fontId="3" fillId="19" borderId="0" xfId="51" applyFont="1" applyFill="1" applyBorder="1" applyAlignment="1" applyProtection="1">
      <alignment vertical="center"/>
      <protection locked="0"/>
    </xf>
    <xf numFmtId="164" fontId="3" fillId="18" borderId="0" xfId="51" applyNumberFormat="1" applyFont="1" applyFill="1" applyBorder="1" applyAlignment="1" applyProtection="1">
      <alignment vertical="center"/>
      <protection locked="0"/>
    </xf>
    <xf numFmtId="0" fontId="3" fillId="19" borderId="19" xfId="51" applyFont="1" applyFill="1" applyBorder="1" applyAlignment="1" applyProtection="1">
      <alignment vertical="center"/>
      <protection locked="0"/>
    </xf>
    <xf numFmtId="14" fontId="3" fillId="19" borderId="19" xfId="51" applyNumberFormat="1" applyFont="1" applyFill="1" applyBorder="1" applyAlignment="1" applyProtection="1">
      <alignment vertical="center"/>
      <protection locked="0" hidden="1"/>
    </xf>
    <xf numFmtId="164" fontId="3" fillId="18" borderId="19" xfId="51" applyNumberFormat="1" applyFont="1" applyFill="1" applyBorder="1" applyAlignment="1" applyProtection="1">
      <alignment vertical="center"/>
      <protection locked="0"/>
    </xf>
    <xf numFmtId="0" fontId="4" fillId="31" borderId="45" xfId="0" applyFont="1" applyFill="1" applyBorder="1" applyAlignment="1" applyProtection="1">
      <alignment horizontal="center" wrapText="1"/>
      <protection hidden="1"/>
    </xf>
    <xf numFmtId="0" fontId="4" fillId="31" borderId="46" xfId="0" applyFont="1" applyFill="1" applyBorder="1" applyAlignment="1" applyProtection="1">
      <alignment horizontal="center" wrapText="1"/>
      <protection hidden="1"/>
    </xf>
    <xf numFmtId="171" fontId="3" fillId="18" borderId="12" xfId="50" applyNumberFormat="1" applyFont="1" applyFill="1" applyBorder="1" applyAlignment="1" applyProtection="1">
      <alignment horizontal="left" vertical="center" indent="1"/>
      <protection locked="0"/>
    </xf>
    <xf numFmtId="171" fontId="3" fillId="18" borderId="11" xfId="50" applyNumberFormat="1" applyFont="1" applyFill="1" applyBorder="1" applyAlignment="1" applyProtection="1">
      <alignment horizontal="left" vertical="center" indent="1"/>
      <protection locked="0"/>
    </xf>
    <xf numFmtId="0" fontId="4" fillId="31" borderId="43" xfId="0" applyFont="1" applyFill="1" applyBorder="1" applyAlignment="1" applyProtection="1">
      <alignment horizontal="center" vertical="center"/>
      <protection hidden="1"/>
    </xf>
    <xf numFmtId="0" fontId="4" fillId="31" borderId="42" xfId="0" applyFont="1" applyFill="1" applyBorder="1" applyAlignment="1" applyProtection="1">
      <alignment horizontal="center" vertical="center"/>
      <protection hidden="1"/>
    </xf>
    <xf numFmtId="0" fontId="4" fillId="31" borderId="44" xfId="0" applyFont="1" applyFill="1" applyBorder="1" applyAlignment="1" applyProtection="1">
      <alignment horizontal="center" vertical="center"/>
      <protection hidden="1"/>
    </xf>
    <xf numFmtId="0" fontId="4" fillId="31" borderId="16" xfId="0" applyFont="1" applyFill="1" applyBorder="1" applyAlignment="1" applyProtection="1">
      <alignment horizontal="left" wrapText="1" indent="1"/>
      <protection hidden="1"/>
    </xf>
    <xf numFmtId="0" fontId="4" fillId="31" borderId="13" xfId="0" applyFont="1" applyFill="1" applyBorder="1" applyAlignment="1" applyProtection="1">
      <alignment horizontal="left" wrapText="1" indent="1"/>
      <protection hidden="1"/>
    </xf>
    <xf numFmtId="0" fontId="4" fillId="31" borderId="17" xfId="0" applyFont="1" applyFill="1" applyBorder="1" applyAlignment="1" applyProtection="1">
      <alignment horizontal="left" wrapText="1" indent="1"/>
      <protection hidden="1"/>
    </xf>
    <xf numFmtId="0" fontId="4" fillId="31" borderId="18" xfId="0" applyFont="1" applyFill="1" applyBorder="1" applyAlignment="1" applyProtection="1">
      <alignment horizontal="left" wrapText="1" indent="1"/>
      <protection hidden="1"/>
    </xf>
    <xf numFmtId="0" fontId="4" fillId="31" borderId="19" xfId="0" applyFont="1" applyFill="1" applyBorder="1" applyAlignment="1" applyProtection="1">
      <alignment horizontal="left" wrapText="1" indent="1"/>
      <protection hidden="1"/>
    </xf>
    <xf numFmtId="0" fontId="4" fillId="31" borderId="20" xfId="0" applyFont="1" applyFill="1" applyBorder="1" applyAlignment="1" applyProtection="1">
      <alignment horizontal="left" wrapText="1" indent="1"/>
      <protection hidden="1"/>
    </xf>
    <xf numFmtId="10" fontId="3" fillId="24" borderId="43" xfId="0" applyNumberFormat="1" applyFont="1" applyFill="1" applyBorder="1" applyAlignment="1" applyProtection="1">
      <alignment horizontal="center" vertical="center"/>
      <protection locked="0"/>
    </xf>
    <xf numFmtId="10" fontId="3" fillId="24" borderId="44" xfId="0" applyNumberFormat="1" applyFont="1" applyFill="1" applyBorder="1" applyAlignment="1" applyProtection="1">
      <alignment horizontal="center" vertical="center"/>
      <protection locked="0"/>
    </xf>
    <xf numFmtId="0" fontId="3" fillId="26" borderId="12" xfId="0" applyFont="1" applyFill="1" applyBorder="1" applyAlignment="1" applyProtection="1">
      <alignment horizontal="center" vertical="center"/>
      <protection hidden="1"/>
    </xf>
    <xf numFmtId="0" fontId="3" fillId="26" borderId="11" xfId="0" applyFont="1" applyFill="1" applyBorder="1" applyAlignment="1" applyProtection="1">
      <alignment horizontal="center" vertical="center"/>
      <protection hidden="1"/>
    </xf>
    <xf numFmtId="170" fontId="3" fillId="0" borderId="23" xfId="0" applyNumberFormat="1" applyFont="1" applyBorder="1" applyAlignment="1" applyProtection="1">
      <alignment horizontal="center" vertical="center"/>
      <protection hidden="1"/>
    </xf>
    <xf numFmtId="170" fontId="3" fillId="0" borderId="25" xfId="0" applyNumberFormat="1"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0" fontId="3" fillId="24" borderId="0" xfId="51" applyFont="1" applyFill="1" applyBorder="1" applyAlignment="1" applyProtection="1">
      <alignment vertical="center"/>
      <protection locked="0"/>
    </xf>
    <xf numFmtId="164" fontId="3" fillId="22" borderId="0" xfId="51" applyNumberFormat="1" applyFont="1" applyFill="1" applyBorder="1" applyAlignment="1" applyProtection="1">
      <alignment vertical="center"/>
      <protection locked="0"/>
    </xf>
    <xf numFmtId="0" fontId="3" fillId="24" borderId="19" xfId="51" applyFont="1" applyFill="1" applyBorder="1" applyAlignment="1" applyProtection="1">
      <alignment vertical="center"/>
      <protection locked="0"/>
    </xf>
    <xf numFmtId="14" fontId="3" fillId="24" borderId="19" xfId="51" applyNumberFormat="1" applyFont="1" applyFill="1" applyBorder="1" applyAlignment="1" applyProtection="1">
      <alignment vertical="center"/>
      <protection locked="0" hidden="1"/>
    </xf>
    <xf numFmtId="164" fontId="3" fillId="22" borderId="19" xfId="51" applyNumberFormat="1" applyFont="1" applyFill="1" applyBorder="1" applyAlignment="1" applyProtection="1">
      <alignment vertical="center"/>
      <protection locked="0"/>
    </xf>
    <xf numFmtId="0" fontId="4" fillId="31" borderId="45" xfId="46" applyFont="1" applyFill="1" applyBorder="1" applyAlignment="1" applyProtection="1">
      <alignment horizontal="center" vertical="center" wrapText="1"/>
      <protection hidden="1"/>
    </xf>
    <xf numFmtId="0" fontId="4" fillId="31" borderId="26" xfId="46" applyFont="1" applyFill="1" applyBorder="1" applyAlignment="1" applyProtection="1">
      <alignment horizontal="center" vertical="center" wrapText="1"/>
      <protection hidden="1"/>
    </xf>
    <xf numFmtId="0" fontId="4" fillId="31" borderId="46" xfId="46" applyFont="1" applyFill="1" applyBorder="1" applyAlignment="1" applyProtection="1">
      <alignment horizontal="center" vertical="center" wrapText="1"/>
      <protection hidden="1"/>
    </xf>
    <xf numFmtId="0" fontId="4" fillId="31" borderId="16" xfId="46" applyFont="1" applyFill="1" applyBorder="1" applyAlignment="1" applyProtection="1">
      <alignment horizontal="left" vertical="center" wrapText="1" indent="1"/>
      <protection hidden="1"/>
    </xf>
    <xf numFmtId="0" fontId="4" fillId="31" borderId="15" xfId="46" applyFont="1" applyFill="1" applyBorder="1" applyAlignment="1" applyProtection="1">
      <alignment horizontal="left" vertical="center" wrapText="1" indent="1"/>
      <protection hidden="1"/>
    </xf>
    <xf numFmtId="0" fontId="4" fillId="31" borderId="18" xfId="46" applyFont="1" applyFill="1" applyBorder="1" applyAlignment="1" applyProtection="1">
      <alignment horizontal="left" vertical="center" wrapText="1" indent="1"/>
      <protection hidden="1"/>
    </xf>
    <xf numFmtId="0" fontId="4" fillId="31" borderId="45" xfId="46" applyFont="1" applyFill="1" applyBorder="1" applyAlignment="1" applyProtection="1">
      <alignment horizontal="center" vertical="center" wrapText="1"/>
    </xf>
    <xf numFmtId="0" fontId="4" fillId="31" borderId="26" xfId="46" applyFont="1" applyFill="1" applyBorder="1" applyAlignment="1" applyProtection="1">
      <alignment horizontal="center" vertical="center" wrapText="1"/>
    </xf>
    <xf numFmtId="0" fontId="4" fillId="31" borderId="52" xfId="46" applyFont="1" applyFill="1" applyBorder="1" applyAlignment="1" applyProtection="1">
      <alignment horizontal="center" vertical="center" wrapText="1"/>
      <protection hidden="1"/>
    </xf>
    <xf numFmtId="0" fontId="4" fillId="31" borderId="55" xfId="46" applyFont="1" applyFill="1" applyBorder="1" applyAlignment="1" applyProtection="1">
      <alignment horizontal="center" vertical="center" wrapText="1"/>
      <protection hidden="1"/>
    </xf>
    <xf numFmtId="0" fontId="4" fillId="31" borderId="16" xfId="46" applyFont="1" applyFill="1" applyBorder="1" applyAlignment="1" applyProtection="1">
      <alignment horizontal="center" vertical="center" wrapText="1"/>
      <protection hidden="1"/>
    </xf>
    <xf numFmtId="0" fontId="4" fillId="31" borderId="13" xfId="46" applyFont="1" applyFill="1" applyBorder="1" applyAlignment="1" applyProtection="1">
      <alignment horizontal="center" vertical="center" wrapText="1"/>
      <protection hidden="1"/>
    </xf>
    <xf numFmtId="0" fontId="4" fillId="31" borderId="41" xfId="46" applyFont="1" applyFill="1" applyBorder="1" applyAlignment="1" applyProtection="1">
      <alignment horizontal="center" vertical="center" wrapText="1"/>
      <protection hidden="1"/>
    </xf>
    <xf numFmtId="0" fontId="4" fillId="31" borderId="31" xfId="46" applyFont="1" applyFill="1" applyBorder="1" applyAlignment="1" applyProtection="1">
      <alignment horizontal="center" vertical="center" wrapText="1"/>
      <protection hidden="1"/>
    </xf>
    <xf numFmtId="0" fontId="4" fillId="31" borderId="15" xfId="46" applyFont="1" applyFill="1" applyBorder="1" applyAlignment="1" applyProtection="1">
      <alignment horizontal="center" vertical="center" wrapText="1"/>
      <protection hidden="1"/>
    </xf>
    <xf numFmtId="0" fontId="4" fillId="31" borderId="18" xfId="46" applyFont="1" applyFill="1" applyBorder="1" applyAlignment="1" applyProtection="1">
      <alignment horizontal="center" vertical="center" wrapText="1"/>
      <protection hidden="1"/>
    </xf>
    <xf numFmtId="0" fontId="4" fillId="31" borderId="45" xfId="0" applyFont="1" applyFill="1" applyBorder="1" applyAlignment="1" applyProtection="1">
      <alignment horizontal="center" vertical="center" wrapText="1"/>
    </xf>
    <xf numFmtId="0" fontId="4" fillId="31" borderId="26" xfId="0" applyFont="1" applyFill="1" applyBorder="1" applyAlignment="1" applyProtection="1">
      <alignment horizontal="center" vertical="center" wrapText="1"/>
    </xf>
    <xf numFmtId="0" fontId="4" fillId="31" borderId="45" xfId="45" applyFont="1" applyFill="1" applyBorder="1" applyAlignment="1" applyProtection="1">
      <alignment horizontal="center" vertical="center" wrapText="1"/>
    </xf>
    <xf numFmtId="0" fontId="4" fillId="31" borderId="26" xfId="45" applyFont="1" applyFill="1" applyBorder="1" applyAlignment="1" applyProtection="1">
      <alignment horizontal="center" vertical="center" wrapText="1"/>
    </xf>
    <xf numFmtId="0" fontId="4" fillId="31" borderId="46" xfId="45" applyFont="1" applyFill="1" applyBorder="1" applyAlignment="1" applyProtection="1">
      <alignment horizontal="center" vertical="center" wrapText="1"/>
    </xf>
    <xf numFmtId="0" fontId="4" fillId="31" borderId="16" xfId="0" applyFont="1" applyFill="1" applyBorder="1" applyAlignment="1" applyProtection="1">
      <alignment horizontal="left" vertical="center" indent="1"/>
    </xf>
    <xf numFmtId="0" fontId="4" fillId="31" borderId="15" xfId="0" applyFont="1" applyFill="1" applyBorder="1" applyAlignment="1" applyProtection="1">
      <alignment horizontal="left" vertical="center" indent="1"/>
    </xf>
    <xf numFmtId="0" fontId="4" fillId="31" borderId="18" xfId="0" applyFont="1" applyFill="1" applyBorder="1" applyAlignment="1" applyProtection="1">
      <alignment horizontal="left" vertical="center" indent="1"/>
    </xf>
    <xf numFmtId="0" fontId="4" fillId="31" borderId="16" xfId="0" applyFont="1" applyFill="1" applyBorder="1" applyAlignment="1" applyProtection="1">
      <alignment horizontal="center" vertical="center" wrapText="1"/>
    </xf>
    <xf numFmtId="0" fontId="4" fillId="31" borderId="17" xfId="0" applyFont="1" applyFill="1" applyBorder="1" applyAlignment="1" applyProtection="1">
      <alignment horizontal="center" vertical="center" wrapText="1"/>
    </xf>
    <xf numFmtId="0" fontId="4" fillId="31" borderId="41" xfId="0" applyFont="1" applyFill="1" applyBorder="1" applyAlignment="1" applyProtection="1">
      <alignment horizontal="center" vertical="center" wrapText="1"/>
    </xf>
    <xf numFmtId="0" fontId="4" fillId="31" borderId="32" xfId="0" applyFont="1" applyFill="1" applyBorder="1" applyAlignment="1" applyProtection="1">
      <alignment horizontal="center" vertical="center" wrapText="1"/>
    </xf>
    <xf numFmtId="0" fontId="4" fillId="31" borderId="60" xfId="0" applyFont="1" applyFill="1" applyBorder="1" applyAlignment="1" applyProtection="1">
      <alignment horizontal="center" vertical="center" wrapText="1"/>
    </xf>
    <xf numFmtId="0" fontId="4" fillId="31" borderId="54" xfId="0" applyFont="1" applyFill="1" applyBorder="1" applyAlignment="1" applyProtection="1">
      <alignment horizontal="center" vertical="center" wrapText="1"/>
    </xf>
    <xf numFmtId="0" fontId="4" fillId="31" borderId="57" xfId="0" applyFont="1" applyFill="1" applyBorder="1" applyAlignment="1" applyProtection="1">
      <alignment horizontal="center" vertical="center" wrapText="1"/>
    </xf>
    <xf numFmtId="0" fontId="4" fillId="31" borderId="59" xfId="0" applyFont="1" applyFill="1" applyBorder="1" applyAlignment="1" applyProtection="1">
      <alignment horizontal="center" vertical="center" wrapText="1"/>
    </xf>
    <xf numFmtId="49" fontId="4" fillId="31" borderId="45" xfId="37" applyNumberFormat="1" applyFont="1" applyFill="1" applyBorder="1" applyAlignment="1" applyProtection="1">
      <alignment horizontal="center" vertical="center" wrapText="1"/>
      <protection hidden="1"/>
    </xf>
    <xf numFmtId="49" fontId="4" fillId="31" borderId="26" xfId="37" applyNumberFormat="1" applyFont="1" applyFill="1" applyBorder="1" applyAlignment="1" applyProtection="1">
      <alignment horizontal="center" vertical="center" wrapText="1"/>
      <protection hidden="1"/>
    </xf>
    <xf numFmtId="0" fontId="4" fillId="31" borderId="123" xfId="37" applyFont="1" applyFill="1" applyBorder="1" applyAlignment="1">
      <alignment horizontal="center" vertical="center" wrapText="1"/>
    </xf>
    <xf numFmtId="0" fontId="4" fillId="31" borderId="53" xfId="37" applyFont="1" applyFill="1" applyBorder="1" applyAlignment="1">
      <alignment horizontal="center" vertical="center"/>
    </xf>
    <xf numFmtId="0" fontId="51" fillId="31" borderId="124" xfId="48" applyFont="1" applyFill="1" applyBorder="1" applyAlignment="1" applyProtection="1">
      <alignment horizontal="center" vertical="center" wrapText="1"/>
      <protection hidden="1"/>
    </xf>
    <xf numFmtId="0" fontId="51" fillId="31" borderId="58" xfId="48" applyFont="1" applyFill="1" applyBorder="1" applyAlignment="1" applyProtection="1">
      <alignment horizontal="center" vertical="center" wrapText="1"/>
      <protection hidden="1"/>
    </xf>
    <xf numFmtId="0" fontId="52" fillId="31" borderId="33" xfId="37" applyFont="1" applyFill="1" applyBorder="1" applyAlignment="1">
      <alignment horizontal="center" vertical="center"/>
    </xf>
    <xf numFmtId="0" fontId="52" fillId="31" borderId="39" xfId="37" applyFont="1" applyFill="1" applyBorder="1" applyAlignment="1">
      <alignment horizontal="center" vertical="center"/>
    </xf>
    <xf numFmtId="0" fontId="4" fillId="31" borderId="16" xfId="0" applyFont="1" applyFill="1" applyBorder="1" applyAlignment="1" applyProtection="1">
      <alignment horizontal="left" vertical="center" wrapText="1" indent="1"/>
    </xf>
    <xf numFmtId="0" fontId="4" fillId="31" borderId="45" xfId="0" applyFont="1" applyFill="1" applyBorder="1" applyAlignment="1" applyProtection="1">
      <alignment horizontal="left" vertical="center" indent="1"/>
    </xf>
    <xf numFmtId="0" fontId="4" fillId="31" borderId="26" xfId="0" applyFont="1" applyFill="1" applyBorder="1" applyAlignment="1" applyProtection="1">
      <alignment horizontal="left" vertical="center" indent="1"/>
    </xf>
    <xf numFmtId="0" fontId="4" fillId="31" borderId="46" xfId="0" applyFont="1" applyFill="1" applyBorder="1" applyAlignment="1" applyProtection="1">
      <alignment horizontal="left" vertical="center" indent="1"/>
    </xf>
    <xf numFmtId="169" fontId="3" fillId="0" borderId="67" xfId="0" applyNumberFormat="1" applyFont="1" applyFill="1" applyBorder="1" applyAlignment="1" applyProtection="1">
      <alignment horizontal="right" vertical="center" indent="1"/>
      <protection hidden="1"/>
    </xf>
    <xf numFmtId="169" fontId="3" fillId="0" borderId="68" xfId="0" applyNumberFormat="1" applyFont="1" applyFill="1" applyBorder="1" applyAlignment="1" applyProtection="1">
      <alignment horizontal="right" vertical="center" indent="1"/>
      <protection hidden="1"/>
    </xf>
    <xf numFmtId="169" fontId="3" fillId="0" borderId="69" xfId="0" applyNumberFormat="1" applyFont="1" applyFill="1" applyBorder="1" applyAlignment="1" applyProtection="1">
      <alignment horizontal="right" vertical="center" indent="1"/>
      <protection hidden="1"/>
    </xf>
    <xf numFmtId="0" fontId="3" fillId="24" borderId="70" xfId="0" applyFont="1" applyFill="1" applyBorder="1" applyAlignment="1" applyProtection="1">
      <alignment horizontal="left" vertical="top" wrapText="1" indent="1"/>
      <protection locked="0"/>
    </xf>
    <xf numFmtId="0" fontId="3" fillId="24" borderId="71" xfId="0" applyFont="1" applyFill="1" applyBorder="1" applyAlignment="1" applyProtection="1">
      <alignment horizontal="left" vertical="top" wrapText="1" indent="1"/>
      <protection locked="0"/>
    </xf>
    <xf numFmtId="0" fontId="3" fillId="24" borderId="72" xfId="0" applyFont="1" applyFill="1" applyBorder="1" applyAlignment="1" applyProtection="1">
      <alignment horizontal="left" vertical="top" wrapText="1" indent="1"/>
      <protection locked="0"/>
    </xf>
    <xf numFmtId="0" fontId="3" fillId="24" borderId="73" xfId="0" applyFont="1" applyFill="1" applyBorder="1" applyAlignment="1" applyProtection="1">
      <alignment horizontal="left" vertical="top" wrapText="1" indent="1"/>
      <protection locked="0"/>
    </xf>
    <xf numFmtId="0" fontId="3" fillId="24" borderId="0" xfId="0" applyFont="1" applyFill="1" applyBorder="1" applyAlignment="1" applyProtection="1">
      <alignment horizontal="left" vertical="top" wrapText="1" indent="1"/>
      <protection locked="0"/>
    </xf>
    <xf numFmtId="0" fontId="3" fillId="24" borderId="74" xfId="0" applyFont="1" applyFill="1" applyBorder="1" applyAlignment="1" applyProtection="1">
      <alignment horizontal="left" vertical="top" wrapText="1" indent="1"/>
      <protection locked="0"/>
    </xf>
    <xf numFmtId="0" fontId="3" fillId="24" borderId="75" xfId="0" applyFont="1" applyFill="1" applyBorder="1" applyAlignment="1" applyProtection="1">
      <alignment horizontal="left" vertical="top" wrapText="1" indent="1"/>
      <protection locked="0"/>
    </xf>
    <xf numFmtId="0" fontId="3" fillId="24" borderId="76" xfId="0" applyFont="1" applyFill="1" applyBorder="1" applyAlignment="1" applyProtection="1">
      <alignment horizontal="left" vertical="top" wrapText="1" indent="1"/>
      <protection locked="0"/>
    </xf>
    <xf numFmtId="0" fontId="3" fillId="24" borderId="77" xfId="0" applyFont="1" applyFill="1" applyBorder="1" applyAlignment="1" applyProtection="1">
      <alignment horizontal="left" vertical="top" wrapText="1" indent="1"/>
      <protection locked="0"/>
    </xf>
    <xf numFmtId="0" fontId="3" fillId="0" borderId="67" xfId="0" applyFont="1" applyFill="1" applyBorder="1" applyAlignment="1" applyProtection="1">
      <alignment horizontal="left" vertical="center" indent="1"/>
      <protection hidden="1"/>
    </xf>
    <xf numFmtId="0" fontId="3" fillId="0" borderId="68" xfId="0" applyFont="1" applyFill="1" applyBorder="1" applyAlignment="1" applyProtection="1">
      <alignment horizontal="left" vertical="center" indent="1"/>
      <protection hidden="1"/>
    </xf>
    <xf numFmtId="0" fontId="3" fillId="0" borderId="69" xfId="0" applyFont="1" applyFill="1" applyBorder="1" applyAlignment="1" applyProtection="1">
      <alignment horizontal="left" vertical="center" indent="1"/>
      <protection hidden="1"/>
    </xf>
    <xf numFmtId="0" fontId="47" fillId="0" borderId="70" xfId="0" applyFont="1" applyFill="1" applyBorder="1" applyAlignment="1" applyProtection="1">
      <alignment horizontal="left" vertical="center" wrapText="1" indent="1"/>
      <protection hidden="1"/>
    </xf>
    <xf numFmtId="0" fontId="47" fillId="0" borderId="71" xfId="0" applyFont="1" applyFill="1" applyBorder="1" applyAlignment="1" applyProtection="1">
      <alignment horizontal="left" vertical="center" indent="1"/>
      <protection hidden="1"/>
    </xf>
    <xf numFmtId="0" fontId="47" fillId="0" borderId="72" xfId="0" applyFont="1" applyFill="1" applyBorder="1" applyAlignment="1" applyProtection="1">
      <alignment horizontal="left" vertical="center" indent="1"/>
      <protection hidden="1"/>
    </xf>
    <xf numFmtId="0" fontId="47" fillId="0" borderId="75" xfId="0" applyFont="1" applyFill="1" applyBorder="1" applyAlignment="1" applyProtection="1">
      <alignment horizontal="left" vertical="center" indent="1"/>
      <protection hidden="1"/>
    </xf>
    <xf numFmtId="0" fontId="47" fillId="0" borderId="76" xfId="0" applyFont="1" applyFill="1" applyBorder="1" applyAlignment="1" applyProtection="1">
      <alignment horizontal="left" vertical="center" indent="1"/>
      <protection hidden="1"/>
    </xf>
    <xf numFmtId="0" fontId="47" fillId="0" borderId="77" xfId="0" applyFont="1" applyFill="1" applyBorder="1" applyAlignment="1" applyProtection="1">
      <alignment horizontal="left" vertical="center" indent="1"/>
      <protection hidden="1"/>
    </xf>
    <xf numFmtId="1" fontId="3" fillId="0" borderId="12" xfId="45" applyNumberFormat="1" applyFont="1" applyFill="1" applyBorder="1" applyAlignment="1" applyProtection="1">
      <alignment horizontal="center" vertical="center"/>
      <protection hidden="1"/>
    </xf>
    <xf numFmtId="1" fontId="3" fillId="0" borderId="10" xfId="45" applyNumberFormat="1" applyFont="1" applyFill="1" applyBorder="1" applyAlignment="1" applyProtection="1">
      <alignment horizontal="center" vertical="center"/>
      <protection hidden="1"/>
    </xf>
    <xf numFmtId="1" fontId="3" fillId="0" borderId="11" xfId="45" applyNumberFormat="1" applyFont="1" applyFill="1" applyBorder="1" applyAlignment="1" applyProtection="1">
      <alignment horizontal="center" vertical="center"/>
      <protection hidden="1"/>
    </xf>
    <xf numFmtId="4" fontId="3" fillId="21" borderId="67" xfId="0" applyNumberFormat="1" applyFont="1" applyFill="1" applyBorder="1" applyAlignment="1" applyProtection="1">
      <alignment horizontal="right" vertical="center" indent="1"/>
      <protection locked="0"/>
    </xf>
    <xf numFmtId="4" fontId="3" fillId="21" borderId="68" xfId="0" applyNumberFormat="1" applyFont="1" applyFill="1" applyBorder="1" applyAlignment="1" applyProtection="1">
      <alignment horizontal="right" vertical="center" indent="1"/>
      <protection locked="0"/>
    </xf>
    <xf numFmtId="4" fontId="3" fillId="21" borderId="69" xfId="0" applyNumberFormat="1" applyFont="1" applyFill="1" applyBorder="1" applyAlignment="1" applyProtection="1">
      <alignment horizontal="right" vertical="center" indent="1"/>
      <protection locked="0"/>
    </xf>
    <xf numFmtId="14" fontId="3" fillId="21" borderId="67" xfId="0" applyNumberFormat="1" applyFont="1" applyFill="1" applyBorder="1" applyAlignment="1" applyProtection="1">
      <alignment horizontal="center" vertical="center"/>
      <protection locked="0"/>
    </xf>
    <xf numFmtId="14" fontId="3" fillId="21" borderId="68" xfId="0" applyNumberFormat="1" applyFont="1" applyFill="1" applyBorder="1" applyAlignment="1" applyProtection="1">
      <alignment horizontal="center" vertical="center"/>
      <protection locked="0"/>
    </xf>
    <xf numFmtId="14" fontId="3" fillId="21" borderId="69" xfId="0" applyNumberFormat="1" applyFont="1" applyFill="1" applyBorder="1" applyAlignment="1" applyProtection="1">
      <alignment horizontal="center" vertical="center"/>
      <protection locked="0"/>
    </xf>
    <xf numFmtId="0" fontId="53" fillId="0" borderId="0" xfId="0" applyFont="1" applyFill="1" applyAlignment="1" applyProtection="1">
      <alignment vertical="center" wrapText="1"/>
      <protection hidden="1"/>
    </xf>
    <xf numFmtId="0" fontId="53" fillId="0" borderId="19" xfId="0" applyFont="1" applyFill="1" applyBorder="1" applyAlignment="1" applyProtection="1">
      <alignment vertical="center" wrapText="1"/>
      <protection hidden="1"/>
    </xf>
    <xf numFmtId="0" fontId="3" fillId="21" borderId="67" xfId="0" applyFont="1" applyFill="1" applyBorder="1" applyAlignment="1" applyProtection="1">
      <alignment horizontal="left" vertical="center" wrapText="1" indent="1"/>
      <protection locked="0"/>
    </xf>
    <xf numFmtId="0" fontId="3" fillId="21" borderId="68" xfId="0" applyFont="1" applyFill="1" applyBorder="1" applyAlignment="1" applyProtection="1">
      <alignment horizontal="left" vertical="center" wrapText="1" indent="1"/>
      <protection locked="0"/>
    </xf>
    <xf numFmtId="0" fontId="3" fillId="21" borderId="69" xfId="0" applyFont="1" applyFill="1" applyBorder="1" applyAlignment="1" applyProtection="1">
      <alignment horizontal="left" vertical="center" wrapText="1" indent="1"/>
      <protection locked="0"/>
    </xf>
    <xf numFmtId="4" fontId="3" fillId="21" borderId="67" xfId="0" applyNumberFormat="1" applyFont="1" applyFill="1" applyBorder="1" applyAlignment="1" applyProtection="1">
      <alignment horizontal="left" vertical="center" indent="1"/>
      <protection locked="0"/>
    </xf>
    <xf numFmtId="4" fontId="3" fillId="21" borderId="68" xfId="0" applyNumberFormat="1" applyFont="1" applyFill="1" applyBorder="1" applyAlignment="1" applyProtection="1">
      <alignment horizontal="left" vertical="center" indent="1"/>
      <protection locked="0"/>
    </xf>
    <xf numFmtId="4" fontId="3" fillId="21" borderId="69" xfId="0" applyNumberFormat="1" applyFont="1" applyFill="1" applyBorder="1" applyAlignment="1" applyProtection="1">
      <alignment horizontal="left" vertical="center" indent="1"/>
      <protection locked="0"/>
    </xf>
    <xf numFmtId="170" fontId="3" fillId="0" borderId="67" xfId="0" applyNumberFormat="1" applyFont="1" applyFill="1" applyBorder="1" applyAlignment="1" applyProtection="1">
      <alignment horizontal="right" vertical="center" indent="1"/>
      <protection hidden="1"/>
    </xf>
    <xf numFmtId="170" fontId="3" fillId="0" borderId="68" xfId="0" applyNumberFormat="1" applyFont="1" applyFill="1" applyBorder="1" applyAlignment="1" applyProtection="1">
      <alignment horizontal="right" vertical="center" indent="1"/>
      <protection hidden="1"/>
    </xf>
    <xf numFmtId="170" fontId="3" fillId="0" borderId="69" xfId="0" applyNumberFormat="1" applyFont="1" applyFill="1" applyBorder="1" applyAlignment="1" applyProtection="1">
      <alignment horizontal="right" vertical="center" indent="1"/>
      <protection hidden="1"/>
    </xf>
    <xf numFmtId="49" fontId="57" fillId="0" borderId="0" xfId="33" applyNumberFormat="1" applyFont="1" applyFill="1" applyAlignment="1" applyProtection="1">
      <alignment horizontal="center" vertical="top"/>
    </xf>
    <xf numFmtId="49" fontId="17" fillId="0" borderId="0" xfId="61" applyNumberFormat="1" applyFont="1" applyFill="1" applyAlignment="1" applyProtection="1">
      <alignment horizontal="right" vertical="top"/>
    </xf>
  </cellXfs>
  <cellStyles count="62">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Euro 2" xfId="31"/>
    <cellStyle name="Gut" xfId="32" builtinId="26" customBuiltin="1"/>
    <cellStyle name="Link" xfId="33" builtinId="8"/>
    <cellStyle name="Neutral" xfId="34" builtinId="28" customBuiltin="1"/>
    <cellStyle name="Notiz" xfId="35" builtinId="10" customBuiltin="1"/>
    <cellStyle name="Schlecht" xfId="36" builtinId="27" customBuiltin="1"/>
    <cellStyle name="Standard" xfId="0" builtinId="0"/>
    <cellStyle name="Standard 2" xfId="37"/>
    <cellStyle name="Standard 2 2" xfId="38"/>
    <cellStyle name="Standard 2 3" xfId="60"/>
    <cellStyle name="Standard 3" xfId="39"/>
    <cellStyle name="Standard 4" xfId="40"/>
    <cellStyle name="Standard 5" xfId="41"/>
    <cellStyle name="Standard_Antrag Netzwerk" xfId="42"/>
    <cellStyle name="Standard_Antrag Thüringen Jahr" xfId="43"/>
    <cellStyle name="Standard_Antrag Thüringen Jahr 2" xfId="44"/>
    <cellStyle name="Standard_Antrag Thüringen Jahr 2 2" xfId="61"/>
    <cellStyle name="Standard_Antrag Weiterbildung" xfId="45"/>
    <cellStyle name="Standard_Antrag Weiterbildung 2" xfId="46"/>
    <cellStyle name="Standard_KMU-Bewertung" xfId="47"/>
    <cellStyle name="Standard_KMU-Bewertung 2" xfId="48"/>
    <cellStyle name="Standard_Überarbeitete Abschnitte 03_09" xfId="49"/>
    <cellStyle name="Standard_Überarbeitete Abschnitte 11_10" xfId="50"/>
    <cellStyle name="Standard_Überarbeitete Abschnitte 11_10 2" xfId="51"/>
    <cellStyle name="Überschrift" xfId="52" builtinId="15" customBuiltin="1"/>
    <cellStyle name="Überschrift 1" xfId="53" builtinId="16" customBuiltin="1"/>
    <cellStyle name="Überschrift 2" xfId="54" builtinId="17" customBuiltin="1"/>
    <cellStyle name="Überschrift 3" xfId="55" builtinId="18" customBuiltin="1"/>
    <cellStyle name="Überschrift 4" xfId="56" builtinId="19" customBuiltin="1"/>
    <cellStyle name="Verknüpfte Zelle" xfId="57" builtinId="24" customBuiltin="1"/>
    <cellStyle name="Warnender Text" xfId="58" builtinId="11" customBuiltin="1"/>
    <cellStyle name="Zelle überprüfen" xfId="59" builtinId="23" customBuiltin="1"/>
  </cellStyles>
  <dxfs count="46">
    <dxf>
      <font>
        <strike val="0"/>
        <color theme="0"/>
      </font>
      <fill>
        <patternFill patternType="none">
          <bgColor auto="1"/>
        </patternFill>
      </fill>
      <border>
        <left/>
        <right/>
        <top/>
        <bottom/>
        <vertical/>
        <horizontal/>
      </border>
    </dxf>
    <dxf>
      <font>
        <strike val="0"/>
        <color theme="0"/>
      </font>
      <fill>
        <patternFill patternType="none">
          <bgColor auto="1"/>
        </patternFill>
      </fill>
      <border>
        <left/>
        <right/>
        <top/>
        <bottom/>
        <vertical/>
        <horizontal/>
      </border>
    </dxf>
    <dxf>
      <font>
        <strike val="0"/>
        <color theme="0"/>
      </font>
      <fill>
        <patternFill patternType="none">
          <bgColor auto="1"/>
        </patternFill>
      </fill>
      <border>
        <left/>
        <right/>
        <top/>
        <bottom/>
        <vertical/>
        <horizontal/>
      </border>
    </dxf>
    <dxf>
      <font>
        <condense val="0"/>
        <extend val="0"/>
        <color indexed="9"/>
      </font>
    </dxf>
    <dxf>
      <font>
        <strike val="0"/>
        <color theme="0"/>
      </font>
      <fill>
        <patternFill patternType="none">
          <bgColor auto="1"/>
        </patternFill>
      </fill>
      <border>
        <left/>
        <right/>
        <top/>
        <bottom/>
        <vertical/>
        <horizontal/>
      </border>
    </dxf>
    <dxf>
      <font>
        <condense val="0"/>
        <extend val="0"/>
        <color indexed="9"/>
      </font>
    </dxf>
    <dxf>
      <font>
        <strike val="0"/>
        <color theme="0"/>
      </font>
      <fill>
        <patternFill patternType="none">
          <bgColor auto="1"/>
        </patternFill>
      </fill>
      <border>
        <left/>
        <right/>
        <top/>
        <bottom/>
        <vertical/>
        <horizontal/>
      </border>
    </dxf>
    <dxf>
      <font>
        <condense val="0"/>
        <extend val="0"/>
        <color indexed="9"/>
      </font>
    </dxf>
    <dxf>
      <font>
        <strike val="0"/>
        <color theme="0"/>
      </font>
      <fill>
        <patternFill patternType="none">
          <bgColor auto="1"/>
        </patternFill>
      </fill>
      <border>
        <left/>
        <right/>
        <top/>
        <bottom/>
        <vertical/>
        <horizontal/>
      </border>
    </dxf>
    <dxf>
      <font>
        <condense val="0"/>
        <extend val="0"/>
        <color indexed="9"/>
      </font>
    </dxf>
    <dxf>
      <font>
        <strike val="0"/>
        <color theme="0"/>
      </font>
      <fill>
        <patternFill patternType="none">
          <bgColor auto="1"/>
        </patternFill>
      </fill>
      <border>
        <left/>
        <right/>
        <top/>
        <bottom/>
        <vertical/>
        <horizontal/>
      </border>
    </dxf>
    <dxf>
      <font>
        <condense val="0"/>
        <extend val="0"/>
        <color indexed="9"/>
      </font>
    </dxf>
    <dxf>
      <font>
        <strike val="0"/>
        <color theme="0"/>
      </font>
      <fill>
        <patternFill patternType="none">
          <bgColor auto="1"/>
        </patternFill>
      </fill>
      <border>
        <left/>
        <right/>
        <top/>
        <bottom/>
        <vertical/>
        <horizontal/>
      </border>
    </dxf>
    <dxf>
      <font>
        <condense val="0"/>
        <extend val="0"/>
        <color indexed="9"/>
      </font>
    </dxf>
    <dxf>
      <font>
        <strike val="0"/>
        <color theme="0"/>
      </font>
      <fill>
        <patternFill patternType="none">
          <bgColor auto="1"/>
        </patternFill>
      </fill>
      <border>
        <left/>
        <right/>
        <top/>
        <bottom/>
        <vertical/>
        <horizontal/>
      </border>
    </dxf>
    <dxf>
      <font>
        <condense val="0"/>
        <extend val="0"/>
        <color indexed="9"/>
      </font>
    </dxf>
    <dxf>
      <font>
        <strike val="0"/>
        <color theme="0"/>
      </font>
      <fill>
        <patternFill patternType="none">
          <bgColor auto="1"/>
        </patternFill>
      </fill>
      <border>
        <left/>
        <right/>
        <top/>
        <bottom/>
        <vertical/>
        <horizontal/>
      </border>
    </dxf>
    <dxf>
      <font>
        <condense val="0"/>
        <extend val="0"/>
        <color indexed="9"/>
      </font>
    </dxf>
    <dxf>
      <font>
        <strike val="0"/>
        <color theme="0"/>
      </font>
      <fill>
        <patternFill patternType="none">
          <bgColor auto="1"/>
        </patternFill>
      </fill>
      <border>
        <left/>
        <right/>
        <top/>
        <bottom/>
        <vertical/>
        <horizontal/>
      </border>
    </dxf>
    <dxf>
      <font>
        <condense val="0"/>
        <extend val="0"/>
        <color indexed="9"/>
      </font>
    </dxf>
    <dxf>
      <font>
        <strike val="0"/>
        <color theme="0"/>
      </font>
      <fill>
        <patternFill patternType="none">
          <bgColor auto="1"/>
        </patternFill>
      </fill>
      <border>
        <left/>
        <right/>
        <top/>
        <bottom/>
        <vertical/>
        <horizontal/>
      </border>
    </dxf>
    <dxf>
      <font>
        <strike val="0"/>
        <color theme="0"/>
      </font>
      <fill>
        <patternFill patternType="none">
          <bgColor auto="1"/>
        </patternFill>
      </fill>
      <border>
        <left/>
        <right/>
        <top/>
        <bottom/>
        <vertical/>
        <horizontal/>
      </border>
    </dxf>
    <dxf>
      <font>
        <color theme="0"/>
      </font>
    </dxf>
    <dxf>
      <font>
        <condense val="0"/>
        <extend val="0"/>
        <color indexed="9"/>
      </font>
    </dxf>
    <dxf>
      <font>
        <condense val="0"/>
        <extend val="0"/>
        <color indexed="9"/>
      </font>
    </dxf>
    <dxf>
      <font>
        <strike val="0"/>
        <color theme="0"/>
      </font>
      <fill>
        <patternFill patternType="none">
          <bgColor auto="1"/>
        </patternFill>
      </fill>
      <border>
        <left/>
        <right/>
        <top/>
        <bottom/>
        <vertical/>
        <horizontal/>
      </border>
    </dxf>
    <dxf>
      <font>
        <strike val="0"/>
        <color theme="0"/>
      </font>
    </dxf>
    <dxf>
      <font>
        <strike val="0"/>
        <color theme="0"/>
      </font>
      <fill>
        <patternFill patternType="none">
          <bgColor auto="1"/>
        </patternFill>
      </fill>
      <border>
        <left/>
        <right/>
        <top/>
        <bottom/>
        <vertical/>
        <horizontal/>
      </border>
    </dxf>
    <dxf>
      <font>
        <strike val="0"/>
        <color theme="0"/>
      </font>
    </dxf>
    <dxf>
      <font>
        <strike val="0"/>
        <color theme="0"/>
      </font>
    </dxf>
    <dxf>
      <font>
        <condense val="0"/>
        <extend val="0"/>
        <color indexed="9"/>
      </font>
    </dxf>
    <dxf>
      <font>
        <strike val="0"/>
        <color theme="0"/>
      </font>
    </dxf>
    <dxf>
      <font>
        <strike val="0"/>
        <color theme="0"/>
      </font>
      <fill>
        <patternFill patternType="none">
          <bgColor indexed="65"/>
        </patternFill>
      </fill>
      <border>
        <left/>
        <right/>
        <top/>
        <bottom/>
      </border>
    </dxf>
    <dxf>
      <font>
        <b val="0"/>
        <i/>
        <strike val="0"/>
        <color theme="0" tint="-0.499984740745262"/>
      </font>
    </dxf>
    <dxf>
      <font>
        <b val="0"/>
        <i/>
        <strike val="0"/>
        <color theme="0" tint="-0.499984740745262"/>
      </font>
    </dxf>
    <dxf>
      <font>
        <b val="0"/>
        <i/>
        <strike val="0"/>
        <color theme="0" tint="-0.499984740745262"/>
      </font>
    </dxf>
    <dxf>
      <font>
        <b val="0"/>
        <i/>
        <strike val="0"/>
        <color theme="0" tint="-0.499984740745262"/>
      </font>
    </dxf>
    <dxf>
      <font>
        <strike val="0"/>
        <color theme="0"/>
      </font>
    </dxf>
    <dxf>
      <font>
        <strike val="0"/>
        <color theme="1"/>
      </font>
      <fill>
        <patternFill>
          <bgColor rgb="FFFFFFCC"/>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strike val="0"/>
        <color theme="0"/>
      </font>
      <fill>
        <patternFill patternType="none">
          <bgColor auto="1"/>
        </patternFill>
      </fill>
      <border>
        <left/>
        <right/>
        <top/>
        <bottom/>
        <vertical/>
        <horizontal/>
      </border>
    </dxf>
    <dxf>
      <font>
        <strike val="0"/>
        <color theme="0"/>
      </font>
      <fill>
        <patternFill patternType="none">
          <bgColor indexed="65"/>
        </patternFill>
      </fill>
      <border>
        <top/>
        <bottom/>
      </border>
    </dxf>
    <dxf>
      <font>
        <strike val="0"/>
        <color theme="0"/>
      </font>
      <fill>
        <patternFill patternType="none">
          <bgColor indexed="65"/>
        </patternFill>
      </fill>
      <border>
        <top/>
        <bottom/>
      </border>
    </dxf>
    <dxf>
      <font>
        <strike val="0"/>
        <color theme="0"/>
      </font>
      <fill>
        <patternFill patternType="none">
          <bgColor indexed="65"/>
        </patternFill>
      </fill>
      <border>
        <left/>
        <right/>
        <top/>
        <bottom/>
      </border>
    </dxf>
    <dxf>
      <font>
        <strike val="0"/>
        <color theme="0"/>
      </font>
    </dxf>
    <dxf>
      <font>
        <strike val="0"/>
        <color theme="0"/>
        <name val="Cambria"/>
        <scheme val="none"/>
      </font>
    </dxf>
    <dxf>
      <font>
        <strike val="0"/>
        <color theme="0"/>
      </font>
      <fill>
        <patternFill patternType="none">
          <bgColor auto="1"/>
        </patternFill>
      </fill>
      <border>
        <left/>
        <right/>
        <top/>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CD5B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fmlaLink="$U$17"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Seite 6'!$U$7"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U$18"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U$12"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U$19"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U$7"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U$9"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U$10"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U$11"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U$12" lockText="1" noThreeD="1"/>
</file>

<file path=xl/ctrlProps/ctrlProp36.xml><?xml version="1.0" encoding="utf-8"?>
<formControlPr xmlns="http://schemas.microsoft.com/office/spreadsheetml/2009/9/main" objectType="CheckBox" fmlaLink="$U$13" lockText="1" noThreeD="1"/>
</file>

<file path=xl/ctrlProps/ctrlProp37.xml><?xml version="1.0" encoding="utf-8"?>
<formControlPr xmlns="http://schemas.microsoft.com/office/spreadsheetml/2009/9/main" objectType="CheckBox" fmlaLink="$U$14" lockText="1" noThreeD="1"/>
</file>

<file path=xl/ctrlProps/ctrlProp38.xml><?xml version="1.0" encoding="utf-8"?>
<formControlPr xmlns="http://schemas.microsoft.com/office/spreadsheetml/2009/9/main" objectType="CheckBox" fmlaLink="$U$15" lockText="1" noThreeD="1"/>
</file>

<file path=xl/ctrlProps/ctrlProp39.xml><?xml version="1.0" encoding="utf-8"?>
<formControlPr xmlns="http://schemas.microsoft.com/office/spreadsheetml/2009/9/main" objectType="CheckBox" fmlaLink="$U$16"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U$17" lockText="1" noThreeD="1"/>
</file>

<file path=xl/ctrlProps/ctrlProp41.xml><?xml version="1.0" encoding="utf-8"?>
<formControlPr xmlns="http://schemas.microsoft.com/office/spreadsheetml/2009/9/main" objectType="CheckBox" fmlaLink="$U$18" lockText="1" noThreeD="1"/>
</file>

<file path=xl/ctrlProps/ctrlProp42.xml><?xml version="1.0" encoding="utf-8"?>
<formControlPr xmlns="http://schemas.microsoft.com/office/spreadsheetml/2009/9/main" objectType="CheckBox" fmlaLink="$U$20" lockText="1" noThreeD="1"/>
</file>

<file path=xl/ctrlProps/ctrlProp43.xml><?xml version="1.0" encoding="utf-8"?>
<formControlPr xmlns="http://schemas.microsoft.com/office/spreadsheetml/2009/9/main" objectType="CheckBox" fmlaLink="$U$21" lockText="1" noThreeD="1"/>
</file>

<file path=xl/ctrlProps/ctrlProp44.xml><?xml version="1.0" encoding="utf-8"?>
<formControlPr xmlns="http://schemas.microsoft.com/office/spreadsheetml/2009/9/main" objectType="CheckBox" fmlaLink="$U$22" lockText="1" noThreeD="1"/>
</file>

<file path=xl/ctrlProps/ctrlProp45.xml><?xml version="1.0" encoding="utf-8"?>
<formControlPr xmlns="http://schemas.microsoft.com/office/spreadsheetml/2009/9/main" objectType="CheckBox" fmlaLink="$U$23" lockText="1" noThreeD="1"/>
</file>

<file path=xl/ctrlProps/ctrlProp46.xml><?xml version="1.0" encoding="utf-8"?>
<formControlPr xmlns="http://schemas.microsoft.com/office/spreadsheetml/2009/9/main" objectType="CheckBox" fmlaLink="$U$25" lockText="1" noThreeD="1"/>
</file>

<file path=xl/ctrlProps/ctrlProp47.xml><?xml version="1.0" encoding="utf-8"?>
<formControlPr xmlns="http://schemas.microsoft.com/office/spreadsheetml/2009/9/main" objectType="CheckBox" fmlaLink="$U$26" lockText="1" noThreeD="1"/>
</file>

<file path=xl/ctrlProps/ctrlProp48.xml><?xml version="1.0" encoding="utf-8"?>
<formControlPr xmlns="http://schemas.microsoft.com/office/spreadsheetml/2009/9/main" objectType="CheckBox" fmlaLink="$U$27" lockText="1" noThreeD="1"/>
</file>

<file path=xl/ctrlProps/ctrlProp49.xml><?xml version="1.0" encoding="utf-8"?>
<formControlPr xmlns="http://schemas.microsoft.com/office/spreadsheetml/2009/9/main" objectType="CheckBox" fmlaLink="$U$28"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U$29" lockText="1" noThreeD="1"/>
</file>

<file path=xl/ctrlProps/ctrlProp51.xml><?xml version="1.0" encoding="utf-8"?>
<formControlPr xmlns="http://schemas.microsoft.com/office/spreadsheetml/2009/9/main" objectType="CheckBox" fmlaLink="$U$30" lockText="1" noThreeD="1"/>
</file>

<file path=xl/ctrlProps/ctrlProp52.xml><?xml version="1.0" encoding="utf-8"?>
<formControlPr xmlns="http://schemas.microsoft.com/office/spreadsheetml/2009/9/main" objectType="CheckBox" fmlaLink="$U$31" lockText="1" noThreeD="1"/>
</file>

<file path=xl/ctrlProps/ctrlProp53.xml><?xml version="1.0" encoding="utf-8"?>
<formControlPr xmlns="http://schemas.microsoft.com/office/spreadsheetml/2009/9/main" objectType="CheckBox" fmlaLink="$U$32" lockText="1" noThreeD="1"/>
</file>

<file path=xl/ctrlProps/ctrlProp54.xml><?xml version="1.0" encoding="utf-8"?>
<formControlPr xmlns="http://schemas.microsoft.com/office/spreadsheetml/2009/9/main" objectType="CheckBox" fmlaLink="$U$33" lockText="1" noThreeD="1"/>
</file>

<file path=xl/ctrlProps/ctrlProp55.xml><?xml version="1.0" encoding="utf-8"?>
<formControlPr xmlns="http://schemas.microsoft.com/office/spreadsheetml/2009/9/main" objectType="CheckBox" fmlaLink="$U$34" lockText="1" noThreeD="1"/>
</file>

<file path=xl/ctrlProps/ctrlProp56.xml><?xml version="1.0" encoding="utf-8"?>
<formControlPr xmlns="http://schemas.microsoft.com/office/spreadsheetml/2009/9/main" objectType="CheckBox" fmlaLink="$U$35" lockText="1" noThreeD="1"/>
</file>

<file path=xl/ctrlProps/ctrlProp57.xml><?xml version="1.0" encoding="utf-8"?>
<formControlPr xmlns="http://schemas.microsoft.com/office/spreadsheetml/2009/9/main" objectType="CheckBox" fmlaLink="$U$36" lockText="1" noThreeD="1"/>
</file>

<file path=xl/ctrlProps/ctrlProp58.xml><?xml version="1.0" encoding="utf-8"?>
<formControlPr xmlns="http://schemas.microsoft.com/office/spreadsheetml/2009/9/main" objectType="CheckBox" fmlaLink="$U$37"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Anlage_1.1"/><Relationship Id="rId1" Type="http://schemas.openxmlformats.org/officeDocument/2006/relationships/hyperlink" Target="#_1.1"/></Relationships>
</file>

<file path=xl/drawings/_rels/drawing11.xml.rels><?xml version="1.0" encoding="UTF-8" standalone="yes"?>
<Relationships xmlns="http://schemas.openxmlformats.org/package/2006/relationships"><Relationship Id="rId2" Type="http://schemas.openxmlformats.org/officeDocument/2006/relationships/hyperlink" Target="#Anlage_1.2"/><Relationship Id="rId1" Type="http://schemas.openxmlformats.org/officeDocument/2006/relationships/hyperlink" Target="#_1.2"/></Relationships>
</file>

<file path=xl/drawings/_rels/drawing12.xml.rels><?xml version="1.0" encoding="UTF-8" standalone="yes"?>
<Relationships xmlns="http://schemas.openxmlformats.org/package/2006/relationships"><Relationship Id="rId2" Type="http://schemas.openxmlformats.org/officeDocument/2006/relationships/hyperlink" Target="#Anlage_2.1"/><Relationship Id="rId1" Type="http://schemas.openxmlformats.org/officeDocument/2006/relationships/hyperlink" Target="#_2.1"/></Relationships>
</file>

<file path=xl/drawings/_rels/drawing13.xml.rels><?xml version="1.0" encoding="UTF-8" standalone="yes"?>
<Relationships xmlns="http://schemas.openxmlformats.org/package/2006/relationships"><Relationship Id="rId2" Type="http://schemas.openxmlformats.org/officeDocument/2006/relationships/hyperlink" Target="#Anlage_2.2"/><Relationship Id="rId1" Type="http://schemas.openxmlformats.org/officeDocument/2006/relationships/hyperlink" Target="#_2.2"/></Relationships>
</file>

<file path=xl/drawings/_rels/drawing14.xml.rels><?xml version="1.0" encoding="UTF-8" standalone="yes"?>
<Relationships xmlns="http://schemas.openxmlformats.org/package/2006/relationships"><Relationship Id="rId2" Type="http://schemas.openxmlformats.org/officeDocument/2006/relationships/hyperlink" Target="#Anlage_2.3"/><Relationship Id="rId1" Type="http://schemas.openxmlformats.org/officeDocument/2006/relationships/hyperlink" Target="#_2.3"/></Relationships>
</file>

<file path=xl/drawings/_rels/drawing15.xml.rels><?xml version="1.0" encoding="UTF-8" standalone="yes"?>
<Relationships xmlns="http://schemas.openxmlformats.org/package/2006/relationships"><Relationship Id="rId2" Type="http://schemas.openxmlformats.org/officeDocument/2006/relationships/hyperlink" Target="#Anlage_2.4"/><Relationship Id="rId1" Type="http://schemas.openxmlformats.org/officeDocument/2006/relationships/hyperlink" Target="#_2.4"/></Relationships>
</file>

<file path=xl/drawings/_rels/drawing16.xml.rels><?xml version="1.0" encoding="UTF-8" standalone="yes"?>
<Relationships xmlns="http://schemas.openxmlformats.org/package/2006/relationships"><Relationship Id="rId2" Type="http://schemas.openxmlformats.org/officeDocument/2006/relationships/hyperlink" Target="#Anlage_2.5"/><Relationship Id="rId1" Type="http://schemas.openxmlformats.org/officeDocument/2006/relationships/hyperlink" Target="#_2.5"/></Relationships>
</file>

<file path=xl/drawings/_rels/drawing17.xml.rels><?xml version="1.0" encoding="UTF-8" standalone="yes"?>
<Relationships xmlns="http://schemas.openxmlformats.org/package/2006/relationships"><Relationship Id="rId2" Type="http://schemas.openxmlformats.org/officeDocument/2006/relationships/hyperlink" Target="#Anlage_2.6"/><Relationship Id="rId1" Type="http://schemas.openxmlformats.org/officeDocument/2006/relationships/hyperlink" Target="#_2.6"/></Relationships>
</file>

<file path=xl/drawings/_rels/drawing18.xml.rels><?xml version="1.0" encoding="UTF-8" standalone="yes"?>
<Relationships xmlns="http://schemas.openxmlformats.org/package/2006/relationships"><Relationship Id="rId2" Type="http://schemas.openxmlformats.org/officeDocument/2006/relationships/hyperlink" Target="#Anlage_3."/><Relationship Id="rId1" Type="http://schemas.openxmlformats.org/officeDocument/2006/relationships/hyperlink" Target="#_3."/></Relationships>
</file>

<file path=xl/drawings/_rels/drawing19.xml.rels><?xml version="1.0" encoding="UTF-8" standalone="yes"?>
<Relationships xmlns="http://schemas.openxmlformats.org/package/2006/relationships"><Relationship Id="rId2" Type="http://schemas.openxmlformats.org/officeDocument/2006/relationships/hyperlink" Target="#Anlage_Besserstellung"/><Relationship Id="rId1" Type="http://schemas.openxmlformats.org/officeDocument/2006/relationships/hyperlink" Target="#Liste_1.1"/></Relationships>
</file>

<file path=xl/drawings/_rels/drawing20.xml.rels><?xml version="1.0" encoding="UTF-8" standalone="yes"?>
<Relationships xmlns="http://schemas.openxmlformats.org/package/2006/relationships"><Relationship Id="rId3" Type="http://schemas.openxmlformats.org/officeDocument/2006/relationships/image" Target="../media/image5.tmp"/><Relationship Id="rId2" Type="http://schemas.openxmlformats.org/officeDocument/2006/relationships/image" Target="../media/image4.tmp"/><Relationship Id="rId1" Type="http://schemas.openxmlformats.org/officeDocument/2006/relationships/image" Target="../media/image3.tmp"/><Relationship Id="rId5" Type="http://schemas.openxmlformats.org/officeDocument/2006/relationships/image" Target="../media/image7.tmp"/><Relationship Id="rId4" Type="http://schemas.openxmlformats.org/officeDocument/2006/relationships/image" Target="../media/image6.tmp"/></Relationships>
</file>

<file path=xl/drawings/_rels/drawing6.xml.rels><?xml version="1.0" encoding="UTF-8" standalone="yes"?>
<Relationships xmlns="http://schemas.openxmlformats.org/package/2006/relationships"><Relationship Id="rId8" Type="http://schemas.openxmlformats.org/officeDocument/2006/relationships/hyperlink" Target="#Liste_2.6"/><Relationship Id="rId3" Type="http://schemas.openxmlformats.org/officeDocument/2006/relationships/hyperlink" Target="#Liste_2.1"/><Relationship Id="rId7" Type="http://schemas.openxmlformats.org/officeDocument/2006/relationships/hyperlink" Target="#Liste_2.5"/><Relationship Id="rId2" Type="http://schemas.openxmlformats.org/officeDocument/2006/relationships/hyperlink" Target="#Liste_1.2"/><Relationship Id="rId1" Type="http://schemas.openxmlformats.org/officeDocument/2006/relationships/hyperlink" Target="#Liste_1.1"/><Relationship Id="rId6" Type="http://schemas.openxmlformats.org/officeDocument/2006/relationships/hyperlink" Target="#Liste_2.4"/><Relationship Id="rId5" Type="http://schemas.openxmlformats.org/officeDocument/2006/relationships/hyperlink" Target="#Liste_2.3"/><Relationship Id="rId10" Type="http://schemas.openxmlformats.org/officeDocument/2006/relationships/hyperlink" Target="#Liste_Besserstellung"/><Relationship Id="rId4" Type="http://schemas.openxmlformats.org/officeDocument/2006/relationships/hyperlink" Target="#Liste_2.2"/><Relationship Id="rId9" Type="http://schemas.openxmlformats.org/officeDocument/2006/relationships/hyperlink" Target="#Liste_3."/></Relationships>
</file>

<file path=xl/drawings/_rels/drawing8.xml.rels><?xml version="1.0" encoding="UTF-8" standalone="yes"?>
<Relationships xmlns="http://schemas.openxmlformats.org/package/2006/relationships"><Relationship Id="rId8" Type="http://schemas.openxmlformats.org/officeDocument/2006/relationships/hyperlink" Target="#Liste_2.6"/><Relationship Id="rId3" Type="http://schemas.openxmlformats.org/officeDocument/2006/relationships/hyperlink" Target="#Liste_2.1"/><Relationship Id="rId7" Type="http://schemas.openxmlformats.org/officeDocument/2006/relationships/hyperlink" Target="#Liste_2.5"/><Relationship Id="rId2" Type="http://schemas.openxmlformats.org/officeDocument/2006/relationships/hyperlink" Target="#Liste_1.2"/><Relationship Id="rId1" Type="http://schemas.openxmlformats.org/officeDocument/2006/relationships/hyperlink" Target="#Liste_1.1"/><Relationship Id="rId6" Type="http://schemas.openxmlformats.org/officeDocument/2006/relationships/hyperlink" Target="#Liste_2.4"/><Relationship Id="rId5" Type="http://schemas.openxmlformats.org/officeDocument/2006/relationships/hyperlink" Target="#Liste_2.3"/><Relationship Id="rId4" Type="http://schemas.openxmlformats.org/officeDocument/2006/relationships/hyperlink" Target="#Liste_2.2"/><Relationship Id="rId9" Type="http://schemas.openxmlformats.org/officeDocument/2006/relationships/hyperlink" Target="#Liste_3."/></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16</xdr:row>
          <xdr:rowOff>9525</xdr:rowOff>
        </xdr:from>
        <xdr:to>
          <xdr:col>10</xdr:col>
          <xdr:colOff>314325</xdr:colOff>
          <xdr:row>17</xdr:row>
          <xdr:rowOff>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xdr:row>
          <xdr:rowOff>9525</xdr:rowOff>
        </xdr:from>
        <xdr:to>
          <xdr:col>10</xdr:col>
          <xdr:colOff>314325</xdr:colOff>
          <xdr:row>18</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xdr:row>
          <xdr:rowOff>9525</xdr:rowOff>
        </xdr:from>
        <xdr:to>
          <xdr:col>10</xdr:col>
          <xdr:colOff>314325</xdr:colOff>
          <xdr:row>19</xdr:row>
          <xdr:rowOff>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95250</xdr:rowOff>
    </xdr:from>
    <xdr:to>
      <xdr:col>5</xdr:col>
      <xdr:colOff>57150</xdr:colOff>
      <xdr:row>5</xdr:row>
      <xdr:rowOff>28577</xdr:rowOff>
    </xdr:to>
    <xdr:grpSp>
      <xdr:nvGrpSpPr>
        <xdr:cNvPr id="3" name="Gruppieren 2"/>
        <xdr:cNvGrpSpPr/>
      </xdr:nvGrpSpPr>
      <xdr:grpSpPr>
        <a:xfrm>
          <a:off x="0" y="95250"/>
          <a:ext cx="1819275" cy="885827"/>
          <a:chOff x="0" y="95250"/>
          <a:chExt cx="1771650" cy="885827"/>
        </a:xfrm>
      </xdr:grpSpPr>
      <xdr:pic>
        <xdr:nvPicPr>
          <xdr:cNvPr id="110557" name="Picture 1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741" y="95250"/>
            <a:ext cx="1644839" cy="742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sp macro="" textlink="">
        <xdr:nvSpPr>
          <xdr:cNvPr id="2" name="Textfeld 1"/>
          <xdr:cNvSpPr txBox="1"/>
        </xdr:nvSpPr>
        <xdr:spPr bwMode="auto">
          <a:xfrm>
            <a:off x="0" y="838201"/>
            <a:ext cx="1771650" cy="142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lstStyle/>
          <a:p>
            <a:pPr algn="l"/>
            <a:r>
              <a:rPr lang="de-DE" sz="600" b="1">
                <a:solidFill>
                  <a:srgbClr val="0000FF"/>
                </a:solidFill>
                <a:latin typeface="Arial" panose="020B0604020202020204" pitchFamily="34" charset="0"/>
                <a:cs typeface="Arial" panose="020B0604020202020204" pitchFamily="34" charset="0"/>
              </a:rPr>
              <a:t>Hier investiert Europa in die ländlichen</a:t>
            </a:r>
            <a:r>
              <a:rPr lang="de-DE" sz="600" b="1" baseline="0">
                <a:solidFill>
                  <a:srgbClr val="0000FF"/>
                </a:solidFill>
                <a:latin typeface="Arial" panose="020B0604020202020204" pitchFamily="34" charset="0"/>
                <a:cs typeface="Arial" panose="020B0604020202020204" pitchFamily="34" charset="0"/>
              </a:rPr>
              <a:t> Gebiete.</a:t>
            </a:r>
            <a:endParaRPr lang="de-DE" sz="600" b="1">
              <a:solidFill>
                <a:srgbClr val="0000FF"/>
              </a:solidFill>
              <a:latin typeface="Arial" panose="020B0604020202020204" pitchFamily="34" charset="0"/>
              <a:cs typeface="Arial" panose="020B0604020202020204" pitchFamily="34" charset="0"/>
            </a:endParaRPr>
          </a:p>
        </xdr:txBody>
      </xdr:sp>
    </xdr:grpSp>
    <xdr:clientData/>
  </xdr:twoCellAnchor>
  <xdr:twoCellAnchor>
    <xdr:from>
      <xdr:col>15</xdr:col>
      <xdr:colOff>285750</xdr:colOff>
      <xdr:row>67</xdr:row>
      <xdr:rowOff>66675</xdr:rowOff>
    </xdr:from>
    <xdr:to>
      <xdr:col>20</xdr:col>
      <xdr:colOff>428625</xdr:colOff>
      <xdr:row>69</xdr:row>
      <xdr:rowOff>9525</xdr:rowOff>
    </xdr:to>
    <xdr:sp macro="" textlink="">
      <xdr:nvSpPr>
        <xdr:cNvPr id="4" name="Rechteck 3"/>
        <xdr:cNvSpPr/>
      </xdr:nvSpPr>
      <xdr:spPr>
        <a:xfrm>
          <a:off x="5476875" y="10629900"/>
          <a:ext cx="199072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oneCellAnchor>
    <xdr:from>
      <xdr:col>21</xdr:col>
      <xdr:colOff>76200</xdr:colOff>
      <xdr:row>50</xdr:row>
      <xdr:rowOff>9525</xdr:rowOff>
    </xdr:from>
    <xdr:ext cx="2143125" cy="616103"/>
    <xdr:sp macro="" textlink="">
      <xdr:nvSpPr>
        <xdr:cNvPr id="10" name="Textfeld 9"/>
        <xdr:cNvSpPr txBox="1"/>
      </xdr:nvSpPr>
      <xdr:spPr>
        <a:xfrm>
          <a:off x="6362700" y="8410575"/>
          <a:ext cx="2143125" cy="616103"/>
        </a:xfrm>
        <a:prstGeom prst="rect">
          <a:avLst/>
        </a:prstGeom>
        <a:solidFill>
          <a:srgbClr val="FCD5B5"/>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108000" rIns="108000" bIns="108000" rtlCol="0" anchor="t">
          <a:spAutoFit/>
        </a:bodyPr>
        <a:lstStyle/>
        <a:p>
          <a:pPr algn="ctr"/>
          <a:r>
            <a:rPr lang="de-DE" sz="900">
              <a:latin typeface="Arial" panose="020B0604020202020204" pitchFamily="34" charset="0"/>
              <a:cs typeface="Arial" panose="020B0604020202020204" pitchFamily="34" charset="0"/>
            </a:rPr>
            <a:t>Diese Beträge</a:t>
          </a:r>
        </a:p>
        <a:p>
          <a:pPr algn="ctr"/>
          <a:r>
            <a:rPr lang="de-DE" sz="900">
              <a:latin typeface="Arial" panose="020B0604020202020204" pitchFamily="34" charset="0"/>
              <a:cs typeface="Arial" panose="020B0604020202020204" pitchFamily="34" charset="0"/>
            </a:rPr>
            <a:t>ziehen sich </a:t>
          </a:r>
          <a:r>
            <a:rPr lang="de-DE" sz="900" b="1" u="sng">
              <a:latin typeface="Arial" panose="020B0604020202020204" pitchFamily="34" charset="0"/>
              <a:cs typeface="Arial" panose="020B0604020202020204" pitchFamily="34" charset="0"/>
            </a:rPr>
            <a:t>automatisch</a:t>
          </a:r>
          <a:r>
            <a:rPr lang="de-DE" sz="900">
              <a:latin typeface="Arial" panose="020B0604020202020204" pitchFamily="34" charset="0"/>
              <a:cs typeface="Arial" panose="020B0604020202020204" pitchFamily="34" charset="0"/>
            </a:rPr>
            <a:t> aus dem</a:t>
          </a:r>
        </a:p>
        <a:p>
          <a:pPr algn="ctr"/>
          <a:r>
            <a:rPr lang="de-DE" sz="900">
              <a:latin typeface="Arial" panose="020B0604020202020204" pitchFamily="34" charset="0"/>
              <a:cs typeface="Arial" panose="020B0604020202020204" pitchFamily="34" charset="0"/>
            </a:rPr>
            <a:t>Ausgaben- und Finanzierungsplan.</a:t>
          </a:r>
        </a:p>
      </xdr:txBody>
    </xdr:sp>
    <xdr:clientData/>
  </xdr:oneCellAnchor>
  <xdr:twoCellAnchor editAs="oneCell">
    <xdr:from>
      <xdr:col>9</xdr:col>
      <xdr:colOff>9525</xdr:colOff>
      <xdr:row>0</xdr:row>
      <xdr:rowOff>0</xdr:rowOff>
    </xdr:from>
    <xdr:to>
      <xdr:col>20</xdr:col>
      <xdr:colOff>0</xdr:colOff>
      <xdr:row>2</xdr:row>
      <xdr:rowOff>168275</xdr:rowOff>
    </xdr:to>
    <xdr:pic>
      <xdr:nvPicPr>
        <xdr:cNvPr id="11" name="Grafik 10" title="TLVwA-Logo"/>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 t="11394" r="2070" b="18212"/>
        <a:stretch/>
      </xdr:blipFill>
      <xdr:spPr>
        <a:xfrm>
          <a:off x="3143250" y="0"/>
          <a:ext cx="3190875" cy="5492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8</xdr:col>
      <xdr:colOff>104775</xdr:colOff>
      <xdr:row>7</xdr:row>
      <xdr:rowOff>9525</xdr:rowOff>
    </xdr:from>
    <xdr:ext cx="1260000" cy="676064"/>
    <xdr:sp macro="" textlink="">
      <xdr:nvSpPr>
        <xdr:cNvPr id="2" name="Rechteck 1">
          <a:hlinkClick xmlns:r="http://schemas.openxmlformats.org/officeDocument/2006/relationships" r:id="rId1" tooltip="zurück zum Ausgaben- und Finanzierungsplan"/>
        </xdr:cNvPr>
        <xdr:cNvSpPr/>
      </xdr:nvSpPr>
      <xdr:spPr>
        <a:xfrm>
          <a:off x="9886950" y="1343025"/>
          <a:ext cx="1260000" cy="676064"/>
        </a:xfrm>
        <a:prstGeom prst="rect">
          <a:avLst/>
        </a:prstGeom>
        <a:solidFill>
          <a:schemeClr val="bg1">
            <a:lumMod val="8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zum Ausgaben- und Finanzierungsplan</a:t>
          </a:r>
        </a:p>
      </xdr:txBody>
    </xdr:sp>
    <xdr:clientData/>
  </xdr:oneCellAnchor>
  <xdr:oneCellAnchor>
    <xdr:from>
      <xdr:col>10</xdr:col>
      <xdr:colOff>0</xdr:colOff>
      <xdr:row>7</xdr:row>
      <xdr:rowOff>8789</xdr:rowOff>
    </xdr:from>
    <xdr:ext cx="1260000" cy="676800"/>
    <xdr:sp macro="" textlink="">
      <xdr:nvSpPr>
        <xdr:cNvPr id="3" name="Rechteck 2">
          <a:hlinkClick xmlns:r="http://schemas.openxmlformats.org/officeDocument/2006/relationships" r:id="rId2" tooltip="zurück zum Anlagenverzeichnis"/>
        </xdr:cNvPr>
        <xdr:cNvSpPr/>
      </xdr:nvSpPr>
      <xdr:spPr>
        <a:xfrm>
          <a:off x="11306175" y="1342289"/>
          <a:ext cx="1260000" cy="676800"/>
        </a:xfrm>
        <a:prstGeom prst="rect">
          <a:avLst/>
        </a:prstGeom>
        <a:solidFill>
          <a:schemeClr val="bg1">
            <a:lumMod val="8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zum Anlagen-</a:t>
          </a:r>
        </a:p>
        <a:p>
          <a:pPr algn="ctr"/>
          <a:r>
            <a:rPr lang="de-DE" sz="900" b="1" u="none">
              <a:solidFill>
                <a:srgbClr val="0000FF"/>
              </a:solidFill>
              <a:latin typeface="Arial" panose="020B0604020202020204" pitchFamily="34" charset="0"/>
              <a:cs typeface="Arial" panose="020B0604020202020204" pitchFamily="34" charset="0"/>
            </a:rPr>
            <a:t>verzeichnis</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9525</xdr:colOff>
      <xdr:row>7</xdr:row>
      <xdr:rowOff>9525</xdr:rowOff>
    </xdr:from>
    <xdr:ext cx="1260000" cy="676064"/>
    <xdr:sp macro="" textlink="">
      <xdr:nvSpPr>
        <xdr:cNvPr id="3" name="Rechteck 2">
          <a:hlinkClick xmlns:r="http://schemas.openxmlformats.org/officeDocument/2006/relationships" r:id="rId1" tooltip="zurück zum Ausgaben- und Finanzierungsplan"/>
        </xdr:cNvPr>
        <xdr:cNvSpPr/>
      </xdr:nvSpPr>
      <xdr:spPr>
        <a:xfrm>
          <a:off x="9305925" y="1343025"/>
          <a:ext cx="1260000" cy="676064"/>
        </a:xfrm>
        <a:prstGeom prst="rect">
          <a:avLst/>
        </a:prstGeom>
        <a:solidFill>
          <a:schemeClr val="bg1">
            <a:lumMod val="8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zum Ausgaben- und Finanzierungsplan</a:t>
          </a:r>
        </a:p>
      </xdr:txBody>
    </xdr:sp>
    <xdr:clientData/>
  </xdr:oneCellAnchor>
  <xdr:oneCellAnchor>
    <xdr:from>
      <xdr:col>7</xdr:col>
      <xdr:colOff>0</xdr:colOff>
      <xdr:row>7</xdr:row>
      <xdr:rowOff>9525</xdr:rowOff>
    </xdr:from>
    <xdr:ext cx="1260000" cy="676800"/>
    <xdr:sp macro="" textlink="">
      <xdr:nvSpPr>
        <xdr:cNvPr id="4" name="Rechteck 3">
          <a:hlinkClick xmlns:r="http://schemas.openxmlformats.org/officeDocument/2006/relationships" r:id="rId2" tooltip="zurück zum Anlagenverzeichnis"/>
        </xdr:cNvPr>
        <xdr:cNvSpPr/>
      </xdr:nvSpPr>
      <xdr:spPr>
        <a:xfrm>
          <a:off x="10706100" y="1343025"/>
          <a:ext cx="1260000" cy="676800"/>
        </a:xfrm>
        <a:prstGeom prst="rect">
          <a:avLst/>
        </a:prstGeom>
        <a:solidFill>
          <a:schemeClr val="bg1">
            <a:lumMod val="8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zum Anlagen-</a:t>
          </a:r>
        </a:p>
        <a:p>
          <a:pPr algn="ctr"/>
          <a:r>
            <a:rPr lang="de-DE" sz="900" b="1" u="none">
              <a:solidFill>
                <a:srgbClr val="0000FF"/>
              </a:solidFill>
              <a:latin typeface="Arial" panose="020B0604020202020204" pitchFamily="34" charset="0"/>
              <a:cs typeface="Arial" panose="020B0604020202020204" pitchFamily="34" charset="0"/>
            </a:rPr>
            <a:t>verzeichnis</a:t>
          </a:r>
        </a:p>
      </xdr:txBody>
    </xdr:sp>
    <xdr:clientData/>
  </xdr:oneCellAnchor>
  <mc:AlternateContent xmlns:mc="http://schemas.openxmlformats.org/markup-compatibility/2006">
    <mc:Choice xmlns:a14="http://schemas.microsoft.com/office/drawing/2010/main" Requires="a14">
      <xdr:twoCellAnchor editAs="oneCell">
        <xdr:from>
          <xdr:col>2</xdr:col>
          <xdr:colOff>257175</xdr:colOff>
          <xdr:row>7</xdr:row>
          <xdr:rowOff>9525</xdr:rowOff>
        </xdr:from>
        <xdr:to>
          <xdr:col>2</xdr:col>
          <xdr:colOff>561975</xdr:colOff>
          <xdr:row>7</xdr:row>
          <xdr:rowOff>228600</xdr:rowOff>
        </xdr:to>
        <xdr:sp macro="" textlink="">
          <xdr:nvSpPr>
            <xdr:cNvPr id="132097" name="Check Box 1" hidden="1">
              <a:extLst>
                <a:ext uri="{63B3BB69-23CF-44E3-9099-C40C66FF867C}">
                  <a14:compatExt spid="_x0000_s13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8</xdr:row>
          <xdr:rowOff>9525</xdr:rowOff>
        </xdr:from>
        <xdr:to>
          <xdr:col>2</xdr:col>
          <xdr:colOff>561975</xdr:colOff>
          <xdr:row>8</xdr:row>
          <xdr:rowOff>228600</xdr:rowOff>
        </xdr:to>
        <xdr:sp macro="" textlink="">
          <xdr:nvSpPr>
            <xdr:cNvPr id="132169" name="Check Box 73" hidden="1">
              <a:extLst>
                <a:ext uri="{63B3BB69-23CF-44E3-9099-C40C66FF867C}">
                  <a14:compatExt spid="_x0000_s13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9</xdr:row>
          <xdr:rowOff>9525</xdr:rowOff>
        </xdr:from>
        <xdr:to>
          <xdr:col>2</xdr:col>
          <xdr:colOff>561975</xdr:colOff>
          <xdr:row>9</xdr:row>
          <xdr:rowOff>228600</xdr:rowOff>
        </xdr:to>
        <xdr:sp macro="" textlink="">
          <xdr:nvSpPr>
            <xdr:cNvPr id="132170" name="Check Box 74" hidden="1">
              <a:extLst>
                <a:ext uri="{63B3BB69-23CF-44E3-9099-C40C66FF867C}">
                  <a14:compatExt spid="_x0000_s13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10</xdr:row>
          <xdr:rowOff>9525</xdr:rowOff>
        </xdr:from>
        <xdr:to>
          <xdr:col>2</xdr:col>
          <xdr:colOff>561975</xdr:colOff>
          <xdr:row>10</xdr:row>
          <xdr:rowOff>228600</xdr:rowOff>
        </xdr:to>
        <xdr:sp macro="" textlink="">
          <xdr:nvSpPr>
            <xdr:cNvPr id="132171" name="Check Box 75" hidden="1">
              <a:extLst>
                <a:ext uri="{63B3BB69-23CF-44E3-9099-C40C66FF867C}">
                  <a14:compatExt spid="_x0000_s13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11</xdr:row>
          <xdr:rowOff>9525</xdr:rowOff>
        </xdr:from>
        <xdr:to>
          <xdr:col>2</xdr:col>
          <xdr:colOff>561975</xdr:colOff>
          <xdr:row>11</xdr:row>
          <xdr:rowOff>228600</xdr:rowOff>
        </xdr:to>
        <xdr:sp macro="" textlink="">
          <xdr:nvSpPr>
            <xdr:cNvPr id="132172" name="Check Box 76" hidden="1">
              <a:extLst>
                <a:ext uri="{63B3BB69-23CF-44E3-9099-C40C66FF867C}">
                  <a14:compatExt spid="_x0000_s13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12</xdr:row>
          <xdr:rowOff>9525</xdr:rowOff>
        </xdr:from>
        <xdr:to>
          <xdr:col>2</xdr:col>
          <xdr:colOff>561975</xdr:colOff>
          <xdr:row>12</xdr:row>
          <xdr:rowOff>228600</xdr:rowOff>
        </xdr:to>
        <xdr:sp macro="" textlink="">
          <xdr:nvSpPr>
            <xdr:cNvPr id="132173" name="Check Box 77" hidden="1">
              <a:extLst>
                <a:ext uri="{63B3BB69-23CF-44E3-9099-C40C66FF867C}">
                  <a14:compatExt spid="_x0000_s13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13</xdr:row>
          <xdr:rowOff>9525</xdr:rowOff>
        </xdr:from>
        <xdr:to>
          <xdr:col>2</xdr:col>
          <xdr:colOff>561975</xdr:colOff>
          <xdr:row>13</xdr:row>
          <xdr:rowOff>228600</xdr:rowOff>
        </xdr:to>
        <xdr:sp macro="" textlink="">
          <xdr:nvSpPr>
            <xdr:cNvPr id="132174" name="Check Box 78" hidden="1">
              <a:extLst>
                <a:ext uri="{63B3BB69-23CF-44E3-9099-C40C66FF867C}">
                  <a14:compatExt spid="_x0000_s13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14</xdr:row>
          <xdr:rowOff>9525</xdr:rowOff>
        </xdr:from>
        <xdr:to>
          <xdr:col>2</xdr:col>
          <xdr:colOff>561975</xdr:colOff>
          <xdr:row>14</xdr:row>
          <xdr:rowOff>228600</xdr:rowOff>
        </xdr:to>
        <xdr:sp macro="" textlink="">
          <xdr:nvSpPr>
            <xdr:cNvPr id="132175" name="Check Box 79" hidden="1">
              <a:extLst>
                <a:ext uri="{63B3BB69-23CF-44E3-9099-C40C66FF867C}">
                  <a14:compatExt spid="_x0000_s13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15</xdr:row>
          <xdr:rowOff>9525</xdr:rowOff>
        </xdr:from>
        <xdr:to>
          <xdr:col>2</xdr:col>
          <xdr:colOff>561975</xdr:colOff>
          <xdr:row>15</xdr:row>
          <xdr:rowOff>228600</xdr:rowOff>
        </xdr:to>
        <xdr:sp macro="" textlink="">
          <xdr:nvSpPr>
            <xdr:cNvPr id="132176" name="Check Box 80" hidden="1">
              <a:extLst>
                <a:ext uri="{63B3BB69-23CF-44E3-9099-C40C66FF867C}">
                  <a14:compatExt spid="_x0000_s13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9525</xdr:rowOff>
        </xdr:from>
        <xdr:to>
          <xdr:col>2</xdr:col>
          <xdr:colOff>561975</xdr:colOff>
          <xdr:row>16</xdr:row>
          <xdr:rowOff>228600</xdr:rowOff>
        </xdr:to>
        <xdr:sp macro="" textlink="">
          <xdr:nvSpPr>
            <xdr:cNvPr id="132177" name="Check Box 81" hidden="1">
              <a:extLst>
                <a:ext uri="{63B3BB69-23CF-44E3-9099-C40C66FF867C}">
                  <a14:compatExt spid="_x0000_s13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9525</xdr:rowOff>
        </xdr:from>
        <xdr:to>
          <xdr:col>2</xdr:col>
          <xdr:colOff>561975</xdr:colOff>
          <xdr:row>17</xdr:row>
          <xdr:rowOff>228600</xdr:rowOff>
        </xdr:to>
        <xdr:sp macro="" textlink="">
          <xdr:nvSpPr>
            <xdr:cNvPr id="132178" name="Check Box 82" hidden="1">
              <a:extLst>
                <a:ext uri="{63B3BB69-23CF-44E3-9099-C40C66FF867C}">
                  <a14:compatExt spid="_x0000_s13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18</xdr:row>
          <xdr:rowOff>9525</xdr:rowOff>
        </xdr:from>
        <xdr:to>
          <xdr:col>2</xdr:col>
          <xdr:colOff>561975</xdr:colOff>
          <xdr:row>18</xdr:row>
          <xdr:rowOff>228600</xdr:rowOff>
        </xdr:to>
        <xdr:sp macro="" textlink="">
          <xdr:nvSpPr>
            <xdr:cNvPr id="132179" name="Check Box 83" hidden="1">
              <a:extLst>
                <a:ext uri="{63B3BB69-23CF-44E3-9099-C40C66FF867C}">
                  <a14:compatExt spid="_x0000_s13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9525</xdr:rowOff>
        </xdr:from>
        <xdr:to>
          <xdr:col>2</xdr:col>
          <xdr:colOff>561975</xdr:colOff>
          <xdr:row>19</xdr:row>
          <xdr:rowOff>228600</xdr:rowOff>
        </xdr:to>
        <xdr:sp macro="" textlink="">
          <xdr:nvSpPr>
            <xdr:cNvPr id="132180" name="Check Box 84" hidden="1">
              <a:extLst>
                <a:ext uri="{63B3BB69-23CF-44E3-9099-C40C66FF867C}">
                  <a14:compatExt spid="_x0000_s13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20</xdr:row>
          <xdr:rowOff>9525</xdr:rowOff>
        </xdr:from>
        <xdr:to>
          <xdr:col>2</xdr:col>
          <xdr:colOff>561975</xdr:colOff>
          <xdr:row>20</xdr:row>
          <xdr:rowOff>228600</xdr:rowOff>
        </xdr:to>
        <xdr:sp macro="" textlink="">
          <xdr:nvSpPr>
            <xdr:cNvPr id="132181" name="Check Box 85" hidden="1">
              <a:extLst>
                <a:ext uri="{63B3BB69-23CF-44E3-9099-C40C66FF867C}">
                  <a14:compatExt spid="_x0000_s13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21</xdr:row>
          <xdr:rowOff>9525</xdr:rowOff>
        </xdr:from>
        <xdr:to>
          <xdr:col>2</xdr:col>
          <xdr:colOff>561975</xdr:colOff>
          <xdr:row>21</xdr:row>
          <xdr:rowOff>228600</xdr:rowOff>
        </xdr:to>
        <xdr:sp macro="" textlink="">
          <xdr:nvSpPr>
            <xdr:cNvPr id="132182" name="Check Box 86" hidden="1">
              <a:extLst>
                <a:ext uri="{63B3BB69-23CF-44E3-9099-C40C66FF867C}">
                  <a14:compatExt spid="_x0000_s13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9525</xdr:rowOff>
        </xdr:from>
        <xdr:to>
          <xdr:col>2</xdr:col>
          <xdr:colOff>561975</xdr:colOff>
          <xdr:row>22</xdr:row>
          <xdr:rowOff>228600</xdr:rowOff>
        </xdr:to>
        <xdr:sp macro="" textlink="">
          <xdr:nvSpPr>
            <xdr:cNvPr id="132183" name="Check Box 87" hidden="1">
              <a:extLst>
                <a:ext uri="{63B3BB69-23CF-44E3-9099-C40C66FF867C}">
                  <a14:compatExt spid="_x0000_s13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9525</xdr:rowOff>
        </xdr:from>
        <xdr:to>
          <xdr:col>2</xdr:col>
          <xdr:colOff>561975</xdr:colOff>
          <xdr:row>23</xdr:row>
          <xdr:rowOff>228600</xdr:rowOff>
        </xdr:to>
        <xdr:sp macro="" textlink="">
          <xdr:nvSpPr>
            <xdr:cNvPr id="132184" name="Check Box 88" hidden="1">
              <a:extLst>
                <a:ext uri="{63B3BB69-23CF-44E3-9099-C40C66FF867C}">
                  <a14:compatExt spid="_x0000_s13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9525</xdr:rowOff>
        </xdr:from>
        <xdr:to>
          <xdr:col>2</xdr:col>
          <xdr:colOff>561975</xdr:colOff>
          <xdr:row>24</xdr:row>
          <xdr:rowOff>228600</xdr:rowOff>
        </xdr:to>
        <xdr:sp macro="" textlink="">
          <xdr:nvSpPr>
            <xdr:cNvPr id="132185" name="Check Box 89" hidden="1">
              <a:extLst>
                <a:ext uri="{63B3BB69-23CF-44E3-9099-C40C66FF867C}">
                  <a14:compatExt spid="_x0000_s13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25</xdr:row>
          <xdr:rowOff>9525</xdr:rowOff>
        </xdr:from>
        <xdr:to>
          <xdr:col>2</xdr:col>
          <xdr:colOff>561975</xdr:colOff>
          <xdr:row>25</xdr:row>
          <xdr:rowOff>228600</xdr:rowOff>
        </xdr:to>
        <xdr:sp macro="" textlink="">
          <xdr:nvSpPr>
            <xdr:cNvPr id="132186" name="Check Box 90" hidden="1">
              <a:extLst>
                <a:ext uri="{63B3BB69-23CF-44E3-9099-C40C66FF867C}">
                  <a14:compatExt spid="_x0000_s13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26</xdr:row>
          <xdr:rowOff>9525</xdr:rowOff>
        </xdr:from>
        <xdr:to>
          <xdr:col>2</xdr:col>
          <xdr:colOff>561975</xdr:colOff>
          <xdr:row>26</xdr:row>
          <xdr:rowOff>228600</xdr:rowOff>
        </xdr:to>
        <xdr:sp macro="" textlink="">
          <xdr:nvSpPr>
            <xdr:cNvPr id="132187" name="Check Box 91" hidden="1">
              <a:extLst>
                <a:ext uri="{63B3BB69-23CF-44E3-9099-C40C66FF867C}">
                  <a14:compatExt spid="_x0000_s13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7</xdr:row>
          <xdr:rowOff>9525</xdr:rowOff>
        </xdr:from>
        <xdr:to>
          <xdr:col>3</xdr:col>
          <xdr:colOff>561975</xdr:colOff>
          <xdr:row>7</xdr:row>
          <xdr:rowOff>228600</xdr:rowOff>
        </xdr:to>
        <xdr:sp macro="" textlink="">
          <xdr:nvSpPr>
            <xdr:cNvPr id="132193" name="Check Box 97" hidden="1">
              <a:extLst>
                <a:ext uri="{63B3BB69-23CF-44E3-9099-C40C66FF867C}">
                  <a14:compatExt spid="_x0000_s13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8</xdr:row>
          <xdr:rowOff>9525</xdr:rowOff>
        </xdr:from>
        <xdr:to>
          <xdr:col>3</xdr:col>
          <xdr:colOff>561975</xdr:colOff>
          <xdr:row>8</xdr:row>
          <xdr:rowOff>228600</xdr:rowOff>
        </xdr:to>
        <xdr:sp macro="" textlink="">
          <xdr:nvSpPr>
            <xdr:cNvPr id="132194" name="Check Box 98" hidden="1">
              <a:extLst>
                <a:ext uri="{63B3BB69-23CF-44E3-9099-C40C66FF867C}">
                  <a14:compatExt spid="_x0000_s13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9</xdr:row>
          <xdr:rowOff>9525</xdr:rowOff>
        </xdr:from>
        <xdr:to>
          <xdr:col>3</xdr:col>
          <xdr:colOff>561975</xdr:colOff>
          <xdr:row>9</xdr:row>
          <xdr:rowOff>228600</xdr:rowOff>
        </xdr:to>
        <xdr:sp macro="" textlink="">
          <xdr:nvSpPr>
            <xdr:cNvPr id="132195" name="Check Box 99" hidden="1">
              <a:extLst>
                <a:ext uri="{63B3BB69-23CF-44E3-9099-C40C66FF867C}">
                  <a14:compatExt spid="_x0000_s132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xdr:row>
          <xdr:rowOff>9525</xdr:rowOff>
        </xdr:from>
        <xdr:to>
          <xdr:col>3</xdr:col>
          <xdr:colOff>561975</xdr:colOff>
          <xdr:row>10</xdr:row>
          <xdr:rowOff>228600</xdr:rowOff>
        </xdr:to>
        <xdr:sp macro="" textlink="">
          <xdr:nvSpPr>
            <xdr:cNvPr id="132196" name="Check Box 100" hidden="1">
              <a:extLst>
                <a:ext uri="{63B3BB69-23CF-44E3-9099-C40C66FF867C}">
                  <a14:compatExt spid="_x0000_s132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11</xdr:row>
          <xdr:rowOff>9525</xdr:rowOff>
        </xdr:from>
        <xdr:to>
          <xdr:col>3</xdr:col>
          <xdr:colOff>561975</xdr:colOff>
          <xdr:row>11</xdr:row>
          <xdr:rowOff>228600</xdr:rowOff>
        </xdr:to>
        <xdr:sp macro="" textlink="">
          <xdr:nvSpPr>
            <xdr:cNvPr id="132197" name="Check Box 101" hidden="1">
              <a:extLst>
                <a:ext uri="{63B3BB69-23CF-44E3-9099-C40C66FF867C}">
                  <a14:compatExt spid="_x0000_s13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12</xdr:row>
          <xdr:rowOff>9525</xdr:rowOff>
        </xdr:from>
        <xdr:to>
          <xdr:col>3</xdr:col>
          <xdr:colOff>561975</xdr:colOff>
          <xdr:row>12</xdr:row>
          <xdr:rowOff>228600</xdr:rowOff>
        </xdr:to>
        <xdr:sp macro="" textlink="">
          <xdr:nvSpPr>
            <xdr:cNvPr id="132198" name="Check Box 102" hidden="1">
              <a:extLst>
                <a:ext uri="{63B3BB69-23CF-44E3-9099-C40C66FF867C}">
                  <a14:compatExt spid="_x0000_s132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13</xdr:row>
          <xdr:rowOff>9525</xdr:rowOff>
        </xdr:from>
        <xdr:to>
          <xdr:col>3</xdr:col>
          <xdr:colOff>561975</xdr:colOff>
          <xdr:row>13</xdr:row>
          <xdr:rowOff>228600</xdr:rowOff>
        </xdr:to>
        <xdr:sp macro="" textlink="">
          <xdr:nvSpPr>
            <xdr:cNvPr id="132199" name="Check Box 103" hidden="1">
              <a:extLst>
                <a:ext uri="{63B3BB69-23CF-44E3-9099-C40C66FF867C}">
                  <a14:compatExt spid="_x0000_s13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14</xdr:row>
          <xdr:rowOff>9525</xdr:rowOff>
        </xdr:from>
        <xdr:to>
          <xdr:col>3</xdr:col>
          <xdr:colOff>561975</xdr:colOff>
          <xdr:row>14</xdr:row>
          <xdr:rowOff>228600</xdr:rowOff>
        </xdr:to>
        <xdr:sp macro="" textlink="">
          <xdr:nvSpPr>
            <xdr:cNvPr id="132200" name="Check Box 104" hidden="1">
              <a:extLst>
                <a:ext uri="{63B3BB69-23CF-44E3-9099-C40C66FF867C}">
                  <a14:compatExt spid="_x0000_s13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9525</xdr:rowOff>
        </xdr:from>
        <xdr:to>
          <xdr:col>3</xdr:col>
          <xdr:colOff>561975</xdr:colOff>
          <xdr:row>15</xdr:row>
          <xdr:rowOff>228600</xdr:rowOff>
        </xdr:to>
        <xdr:sp macro="" textlink="">
          <xdr:nvSpPr>
            <xdr:cNvPr id="132201" name="Check Box 105" hidden="1">
              <a:extLst>
                <a:ext uri="{63B3BB69-23CF-44E3-9099-C40C66FF867C}">
                  <a14:compatExt spid="_x0000_s13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16</xdr:row>
          <xdr:rowOff>9525</xdr:rowOff>
        </xdr:from>
        <xdr:to>
          <xdr:col>3</xdr:col>
          <xdr:colOff>561975</xdr:colOff>
          <xdr:row>16</xdr:row>
          <xdr:rowOff>228600</xdr:rowOff>
        </xdr:to>
        <xdr:sp macro="" textlink="">
          <xdr:nvSpPr>
            <xdr:cNvPr id="132202" name="Check Box 106" hidden="1">
              <a:extLst>
                <a:ext uri="{63B3BB69-23CF-44E3-9099-C40C66FF867C}">
                  <a14:compatExt spid="_x0000_s13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17</xdr:row>
          <xdr:rowOff>9525</xdr:rowOff>
        </xdr:from>
        <xdr:to>
          <xdr:col>3</xdr:col>
          <xdr:colOff>561975</xdr:colOff>
          <xdr:row>17</xdr:row>
          <xdr:rowOff>228600</xdr:rowOff>
        </xdr:to>
        <xdr:sp macro="" textlink="">
          <xdr:nvSpPr>
            <xdr:cNvPr id="132203" name="Check Box 107" hidden="1">
              <a:extLst>
                <a:ext uri="{63B3BB69-23CF-44E3-9099-C40C66FF867C}">
                  <a14:compatExt spid="_x0000_s13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18</xdr:row>
          <xdr:rowOff>9525</xdr:rowOff>
        </xdr:from>
        <xdr:to>
          <xdr:col>3</xdr:col>
          <xdr:colOff>561975</xdr:colOff>
          <xdr:row>18</xdr:row>
          <xdr:rowOff>228600</xdr:rowOff>
        </xdr:to>
        <xdr:sp macro="" textlink="">
          <xdr:nvSpPr>
            <xdr:cNvPr id="132204" name="Check Box 108" hidden="1">
              <a:extLst>
                <a:ext uri="{63B3BB69-23CF-44E3-9099-C40C66FF867C}">
                  <a14:compatExt spid="_x0000_s13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19</xdr:row>
          <xdr:rowOff>9525</xdr:rowOff>
        </xdr:from>
        <xdr:to>
          <xdr:col>3</xdr:col>
          <xdr:colOff>561975</xdr:colOff>
          <xdr:row>19</xdr:row>
          <xdr:rowOff>228600</xdr:rowOff>
        </xdr:to>
        <xdr:sp macro="" textlink="">
          <xdr:nvSpPr>
            <xdr:cNvPr id="132205" name="Check Box 109" hidden="1">
              <a:extLst>
                <a:ext uri="{63B3BB69-23CF-44E3-9099-C40C66FF867C}">
                  <a14:compatExt spid="_x0000_s13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20</xdr:row>
          <xdr:rowOff>9525</xdr:rowOff>
        </xdr:from>
        <xdr:to>
          <xdr:col>3</xdr:col>
          <xdr:colOff>561975</xdr:colOff>
          <xdr:row>20</xdr:row>
          <xdr:rowOff>228600</xdr:rowOff>
        </xdr:to>
        <xdr:sp macro="" textlink="">
          <xdr:nvSpPr>
            <xdr:cNvPr id="132206" name="Check Box 110" hidden="1">
              <a:extLst>
                <a:ext uri="{63B3BB69-23CF-44E3-9099-C40C66FF867C}">
                  <a14:compatExt spid="_x0000_s13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21</xdr:row>
          <xdr:rowOff>9525</xdr:rowOff>
        </xdr:from>
        <xdr:to>
          <xdr:col>3</xdr:col>
          <xdr:colOff>561975</xdr:colOff>
          <xdr:row>21</xdr:row>
          <xdr:rowOff>228600</xdr:rowOff>
        </xdr:to>
        <xdr:sp macro="" textlink="">
          <xdr:nvSpPr>
            <xdr:cNvPr id="132207" name="Check Box 111" hidden="1">
              <a:extLst>
                <a:ext uri="{63B3BB69-23CF-44E3-9099-C40C66FF867C}">
                  <a14:compatExt spid="_x0000_s13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22</xdr:row>
          <xdr:rowOff>9525</xdr:rowOff>
        </xdr:from>
        <xdr:to>
          <xdr:col>3</xdr:col>
          <xdr:colOff>561975</xdr:colOff>
          <xdr:row>22</xdr:row>
          <xdr:rowOff>228600</xdr:rowOff>
        </xdr:to>
        <xdr:sp macro="" textlink="">
          <xdr:nvSpPr>
            <xdr:cNvPr id="132208" name="Check Box 112" hidden="1">
              <a:extLst>
                <a:ext uri="{63B3BB69-23CF-44E3-9099-C40C66FF867C}">
                  <a14:compatExt spid="_x0000_s13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23</xdr:row>
          <xdr:rowOff>9525</xdr:rowOff>
        </xdr:from>
        <xdr:to>
          <xdr:col>3</xdr:col>
          <xdr:colOff>561975</xdr:colOff>
          <xdr:row>23</xdr:row>
          <xdr:rowOff>228600</xdr:rowOff>
        </xdr:to>
        <xdr:sp macro="" textlink="">
          <xdr:nvSpPr>
            <xdr:cNvPr id="132209" name="Check Box 113" hidden="1">
              <a:extLst>
                <a:ext uri="{63B3BB69-23CF-44E3-9099-C40C66FF867C}">
                  <a14:compatExt spid="_x0000_s13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24</xdr:row>
          <xdr:rowOff>9525</xdr:rowOff>
        </xdr:from>
        <xdr:to>
          <xdr:col>3</xdr:col>
          <xdr:colOff>561975</xdr:colOff>
          <xdr:row>24</xdr:row>
          <xdr:rowOff>228600</xdr:rowOff>
        </xdr:to>
        <xdr:sp macro="" textlink="">
          <xdr:nvSpPr>
            <xdr:cNvPr id="132210" name="Check Box 114" hidden="1">
              <a:extLst>
                <a:ext uri="{63B3BB69-23CF-44E3-9099-C40C66FF867C}">
                  <a14:compatExt spid="_x0000_s13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25</xdr:row>
          <xdr:rowOff>9525</xdr:rowOff>
        </xdr:from>
        <xdr:to>
          <xdr:col>3</xdr:col>
          <xdr:colOff>561975</xdr:colOff>
          <xdr:row>25</xdr:row>
          <xdr:rowOff>228600</xdr:rowOff>
        </xdr:to>
        <xdr:sp macro="" textlink="">
          <xdr:nvSpPr>
            <xdr:cNvPr id="132211" name="Check Box 115" hidden="1">
              <a:extLst>
                <a:ext uri="{63B3BB69-23CF-44E3-9099-C40C66FF867C}">
                  <a14:compatExt spid="_x0000_s13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26</xdr:row>
          <xdr:rowOff>9525</xdr:rowOff>
        </xdr:from>
        <xdr:to>
          <xdr:col>3</xdr:col>
          <xdr:colOff>561975</xdr:colOff>
          <xdr:row>26</xdr:row>
          <xdr:rowOff>228600</xdr:rowOff>
        </xdr:to>
        <xdr:sp macro="" textlink="">
          <xdr:nvSpPr>
            <xdr:cNvPr id="132212" name="Check Box 116" hidden="1">
              <a:extLst>
                <a:ext uri="{63B3BB69-23CF-44E3-9099-C40C66FF867C}">
                  <a14:compatExt spid="_x0000_s13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oneCellAnchor>
    <xdr:from>
      <xdr:col>6</xdr:col>
      <xdr:colOff>9525</xdr:colOff>
      <xdr:row>7</xdr:row>
      <xdr:rowOff>9525</xdr:rowOff>
    </xdr:from>
    <xdr:ext cx="1260000" cy="676064"/>
    <xdr:sp macro="" textlink="">
      <xdr:nvSpPr>
        <xdr:cNvPr id="2" name="Rechteck 1">
          <a:hlinkClick xmlns:r="http://schemas.openxmlformats.org/officeDocument/2006/relationships" r:id="rId1" tooltip="zurück zum Ausgaben- und Finanzierungsplan"/>
        </xdr:cNvPr>
        <xdr:cNvSpPr/>
      </xdr:nvSpPr>
      <xdr:spPr>
        <a:xfrm>
          <a:off x="9563100" y="1343025"/>
          <a:ext cx="1260000" cy="676064"/>
        </a:xfrm>
        <a:prstGeom prst="rect">
          <a:avLst/>
        </a:prstGeom>
        <a:solidFill>
          <a:schemeClr val="bg1">
            <a:lumMod val="8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zum Ausgaben- und Finanzierungsplan</a:t>
          </a:r>
        </a:p>
      </xdr:txBody>
    </xdr:sp>
    <xdr:clientData/>
  </xdr:oneCellAnchor>
  <xdr:oneCellAnchor>
    <xdr:from>
      <xdr:col>7</xdr:col>
      <xdr:colOff>0</xdr:colOff>
      <xdr:row>7</xdr:row>
      <xdr:rowOff>9525</xdr:rowOff>
    </xdr:from>
    <xdr:ext cx="1260000" cy="676800"/>
    <xdr:sp macro="" textlink="">
      <xdr:nvSpPr>
        <xdr:cNvPr id="3" name="Rechteck 2">
          <a:hlinkClick xmlns:r="http://schemas.openxmlformats.org/officeDocument/2006/relationships" r:id="rId2" tooltip="zurück zum Anlagenverzeichnis"/>
        </xdr:cNvPr>
        <xdr:cNvSpPr/>
      </xdr:nvSpPr>
      <xdr:spPr>
        <a:xfrm>
          <a:off x="10963275" y="1343025"/>
          <a:ext cx="1260000" cy="676800"/>
        </a:xfrm>
        <a:prstGeom prst="rect">
          <a:avLst/>
        </a:prstGeom>
        <a:solidFill>
          <a:schemeClr val="bg1">
            <a:lumMod val="8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zum Anlagen-</a:t>
          </a:r>
        </a:p>
        <a:p>
          <a:pPr algn="ctr"/>
          <a:r>
            <a:rPr lang="de-DE" sz="900" b="1" u="none">
              <a:solidFill>
                <a:srgbClr val="0000FF"/>
              </a:solidFill>
              <a:latin typeface="Arial" panose="020B0604020202020204" pitchFamily="34" charset="0"/>
              <a:cs typeface="Arial" panose="020B0604020202020204" pitchFamily="34" charset="0"/>
            </a:rPr>
            <a:t>verzeichnis</a:t>
          </a:r>
        </a:p>
      </xdr:txBody>
    </xdr:sp>
    <xdr:clientData/>
  </xdr:oneCellAnchor>
  <mc:AlternateContent xmlns:mc="http://schemas.openxmlformats.org/markup-compatibility/2006">
    <mc:Choice xmlns:a14="http://schemas.microsoft.com/office/drawing/2010/main" Requires="a14">
      <xdr:twoCellAnchor editAs="oneCell">
        <xdr:from>
          <xdr:col>2</xdr:col>
          <xdr:colOff>257175</xdr:colOff>
          <xdr:row>7</xdr:row>
          <xdr:rowOff>9525</xdr:rowOff>
        </xdr:from>
        <xdr:to>
          <xdr:col>2</xdr:col>
          <xdr:colOff>561975</xdr:colOff>
          <xdr:row>7</xdr:row>
          <xdr:rowOff>228600</xdr:rowOff>
        </xdr:to>
        <xdr:sp macro="" textlink="">
          <xdr:nvSpPr>
            <xdr:cNvPr id="133121" name="Check Box 1" hidden="1">
              <a:extLst>
                <a:ext uri="{63B3BB69-23CF-44E3-9099-C40C66FF867C}">
                  <a14:compatExt spid="_x0000_s13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8</xdr:row>
          <xdr:rowOff>9525</xdr:rowOff>
        </xdr:from>
        <xdr:to>
          <xdr:col>2</xdr:col>
          <xdr:colOff>561975</xdr:colOff>
          <xdr:row>8</xdr:row>
          <xdr:rowOff>228600</xdr:rowOff>
        </xdr:to>
        <xdr:sp macro="" textlink="">
          <xdr:nvSpPr>
            <xdr:cNvPr id="133122" name="Check Box 2" hidden="1">
              <a:extLst>
                <a:ext uri="{63B3BB69-23CF-44E3-9099-C40C66FF867C}">
                  <a14:compatExt spid="_x0000_s13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9</xdr:row>
          <xdr:rowOff>9525</xdr:rowOff>
        </xdr:from>
        <xdr:to>
          <xdr:col>2</xdr:col>
          <xdr:colOff>561975</xdr:colOff>
          <xdr:row>9</xdr:row>
          <xdr:rowOff>228600</xdr:rowOff>
        </xdr:to>
        <xdr:sp macro="" textlink="">
          <xdr:nvSpPr>
            <xdr:cNvPr id="133123" name="Check Box 3" hidden="1">
              <a:extLst>
                <a:ext uri="{63B3BB69-23CF-44E3-9099-C40C66FF867C}">
                  <a14:compatExt spid="_x0000_s13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10</xdr:row>
          <xdr:rowOff>9525</xdr:rowOff>
        </xdr:from>
        <xdr:to>
          <xdr:col>2</xdr:col>
          <xdr:colOff>561975</xdr:colOff>
          <xdr:row>10</xdr:row>
          <xdr:rowOff>228600</xdr:rowOff>
        </xdr:to>
        <xdr:sp macro="" textlink="">
          <xdr:nvSpPr>
            <xdr:cNvPr id="133124" name="Check Box 4" hidden="1">
              <a:extLst>
                <a:ext uri="{63B3BB69-23CF-44E3-9099-C40C66FF867C}">
                  <a14:compatExt spid="_x0000_s13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11</xdr:row>
          <xdr:rowOff>9525</xdr:rowOff>
        </xdr:from>
        <xdr:to>
          <xdr:col>2</xdr:col>
          <xdr:colOff>561975</xdr:colOff>
          <xdr:row>11</xdr:row>
          <xdr:rowOff>228600</xdr:rowOff>
        </xdr:to>
        <xdr:sp macro="" textlink="">
          <xdr:nvSpPr>
            <xdr:cNvPr id="133125" name="Check Box 5" hidden="1">
              <a:extLst>
                <a:ext uri="{63B3BB69-23CF-44E3-9099-C40C66FF867C}">
                  <a14:compatExt spid="_x0000_s13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12</xdr:row>
          <xdr:rowOff>9525</xdr:rowOff>
        </xdr:from>
        <xdr:to>
          <xdr:col>2</xdr:col>
          <xdr:colOff>561975</xdr:colOff>
          <xdr:row>12</xdr:row>
          <xdr:rowOff>228600</xdr:rowOff>
        </xdr:to>
        <xdr:sp macro="" textlink="">
          <xdr:nvSpPr>
            <xdr:cNvPr id="133126" name="Check Box 6" hidden="1">
              <a:extLst>
                <a:ext uri="{63B3BB69-23CF-44E3-9099-C40C66FF867C}">
                  <a14:compatExt spid="_x0000_s13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13</xdr:row>
          <xdr:rowOff>9525</xdr:rowOff>
        </xdr:from>
        <xdr:to>
          <xdr:col>2</xdr:col>
          <xdr:colOff>561975</xdr:colOff>
          <xdr:row>13</xdr:row>
          <xdr:rowOff>228600</xdr:rowOff>
        </xdr:to>
        <xdr:sp macro="" textlink="">
          <xdr:nvSpPr>
            <xdr:cNvPr id="133127" name="Check Box 7" hidden="1">
              <a:extLst>
                <a:ext uri="{63B3BB69-23CF-44E3-9099-C40C66FF867C}">
                  <a14:compatExt spid="_x0000_s13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14</xdr:row>
          <xdr:rowOff>9525</xdr:rowOff>
        </xdr:from>
        <xdr:to>
          <xdr:col>2</xdr:col>
          <xdr:colOff>561975</xdr:colOff>
          <xdr:row>14</xdr:row>
          <xdr:rowOff>228600</xdr:rowOff>
        </xdr:to>
        <xdr:sp macro="" textlink="">
          <xdr:nvSpPr>
            <xdr:cNvPr id="133128" name="Check Box 8" hidden="1">
              <a:extLst>
                <a:ext uri="{63B3BB69-23CF-44E3-9099-C40C66FF867C}">
                  <a14:compatExt spid="_x0000_s13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15</xdr:row>
          <xdr:rowOff>9525</xdr:rowOff>
        </xdr:from>
        <xdr:to>
          <xdr:col>2</xdr:col>
          <xdr:colOff>561975</xdr:colOff>
          <xdr:row>15</xdr:row>
          <xdr:rowOff>228600</xdr:rowOff>
        </xdr:to>
        <xdr:sp macro="" textlink="">
          <xdr:nvSpPr>
            <xdr:cNvPr id="133129" name="Check Box 9" hidden="1">
              <a:extLst>
                <a:ext uri="{63B3BB69-23CF-44E3-9099-C40C66FF867C}">
                  <a14:compatExt spid="_x0000_s13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9525</xdr:rowOff>
        </xdr:from>
        <xdr:to>
          <xdr:col>2</xdr:col>
          <xdr:colOff>561975</xdr:colOff>
          <xdr:row>16</xdr:row>
          <xdr:rowOff>228600</xdr:rowOff>
        </xdr:to>
        <xdr:sp macro="" textlink="">
          <xdr:nvSpPr>
            <xdr:cNvPr id="133130" name="Check Box 10" hidden="1">
              <a:extLst>
                <a:ext uri="{63B3BB69-23CF-44E3-9099-C40C66FF867C}">
                  <a14:compatExt spid="_x0000_s13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9525</xdr:rowOff>
        </xdr:from>
        <xdr:to>
          <xdr:col>2</xdr:col>
          <xdr:colOff>561975</xdr:colOff>
          <xdr:row>17</xdr:row>
          <xdr:rowOff>228600</xdr:rowOff>
        </xdr:to>
        <xdr:sp macro="" textlink="">
          <xdr:nvSpPr>
            <xdr:cNvPr id="133131" name="Check Box 11" hidden="1">
              <a:extLst>
                <a:ext uri="{63B3BB69-23CF-44E3-9099-C40C66FF867C}">
                  <a14:compatExt spid="_x0000_s13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18</xdr:row>
          <xdr:rowOff>9525</xdr:rowOff>
        </xdr:from>
        <xdr:to>
          <xdr:col>2</xdr:col>
          <xdr:colOff>561975</xdr:colOff>
          <xdr:row>18</xdr:row>
          <xdr:rowOff>228600</xdr:rowOff>
        </xdr:to>
        <xdr:sp macro="" textlink="">
          <xdr:nvSpPr>
            <xdr:cNvPr id="133132" name="Check Box 12" hidden="1">
              <a:extLst>
                <a:ext uri="{63B3BB69-23CF-44E3-9099-C40C66FF867C}">
                  <a14:compatExt spid="_x0000_s13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9525</xdr:rowOff>
        </xdr:from>
        <xdr:to>
          <xdr:col>2</xdr:col>
          <xdr:colOff>561975</xdr:colOff>
          <xdr:row>19</xdr:row>
          <xdr:rowOff>228600</xdr:rowOff>
        </xdr:to>
        <xdr:sp macro="" textlink="">
          <xdr:nvSpPr>
            <xdr:cNvPr id="133133" name="Check Box 13" hidden="1">
              <a:extLst>
                <a:ext uri="{63B3BB69-23CF-44E3-9099-C40C66FF867C}">
                  <a14:compatExt spid="_x0000_s13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20</xdr:row>
          <xdr:rowOff>9525</xdr:rowOff>
        </xdr:from>
        <xdr:to>
          <xdr:col>2</xdr:col>
          <xdr:colOff>561975</xdr:colOff>
          <xdr:row>20</xdr:row>
          <xdr:rowOff>228600</xdr:rowOff>
        </xdr:to>
        <xdr:sp macro="" textlink="">
          <xdr:nvSpPr>
            <xdr:cNvPr id="133134" name="Check Box 14" hidden="1">
              <a:extLst>
                <a:ext uri="{63B3BB69-23CF-44E3-9099-C40C66FF867C}">
                  <a14:compatExt spid="_x0000_s13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21</xdr:row>
          <xdr:rowOff>9525</xdr:rowOff>
        </xdr:from>
        <xdr:to>
          <xdr:col>2</xdr:col>
          <xdr:colOff>561975</xdr:colOff>
          <xdr:row>21</xdr:row>
          <xdr:rowOff>228600</xdr:rowOff>
        </xdr:to>
        <xdr:sp macro="" textlink="">
          <xdr:nvSpPr>
            <xdr:cNvPr id="133135" name="Check Box 15" hidden="1">
              <a:extLst>
                <a:ext uri="{63B3BB69-23CF-44E3-9099-C40C66FF867C}">
                  <a14:compatExt spid="_x0000_s13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9525</xdr:rowOff>
        </xdr:from>
        <xdr:to>
          <xdr:col>2</xdr:col>
          <xdr:colOff>561975</xdr:colOff>
          <xdr:row>22</xdr:row>
          <xdr:rowOff>228600</xdr:rowOff>
        </xdr:to>
        <xdr:sp macro="" textlink="">
          <xdr:nvSpPr>
            <xdr:cNvPr id="133136" name="Check Box 16" hidden="1">
              <a:extLst>
                <a:ext uri="{63B3BB69-23CF-44E3-9099-C40C66FF867C}">
                  <a14:compatExt spid="_x0000_s13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9525</xdr:rowOff>
        </xdr:from>
        <xdr:to>
          <xdr:col>2</xdr:col>
          <xdr:colOff>561975</xdr:colOff>
          <xdr:row>23</xdr:row>
          <xdr:rowOff>228600</xdr:rowOff>
        </xdr:to>
        <xdr:sp macro="" textlink="">
          <xdr:nvSpPr>
            <xdr:cNvPr id="133137" name="Check Box 17" hidden="1">
              <a:extLst>
                <a:ext uri="{63B3BB69-23CF-44E3-9099-C40C66FF867C}">
                  <a14:compatExt spid="_x0000_s13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9525</xdr:rowOff>
        </xdr:from>
        <xdr:to>
          <xdr:col>2</xdr:col>
          <xdr:colOff>561975</xdr:colOff>
          <xdr:row>24</xdr:row>
          <xdr:rowOff>228600</xdr:rowOff>
        </xdr:to>
        <xdr:sp macro="" textlink="">
          <xdr:nvSpPr>
            <xdr:cNvPr id="133138" name="Check Box 18" hidden="1">
              <a:extLst>
                <a:ext uri="{63B3BB69-23CF-44E3-9099-C40C66FF867C}">
                  <a14:compatExt spid="_x0000_s13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25</xdr:row>
          <xdr:rowOff>9525</xdr:rowOff>
        </xdr:from>
        <xdr:to>
          <xdr:col>2</xdr:col>
          <xdr:colOff>561975</xdr:colOff>
          <xdr:row>25</xdr:row>
          <xdr:rowOff>228600</xdr:rowOff>
        </xdr:to>
        <xdr:sp macro="" textlink="">
          <xdr:nvSpPr>
            <xdr:cNvPr id="133139" name="Check Box 19" hidden="1">
              <a:extLst>
                <a:ext uri="{63B3BB69-23CF-44E3-9099-C40C66FF867C}">
                  <a14:compatExt spid="_x0000_s13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26</xdr:row>
          <xdr:rowOff>9525</xdr:rowOff>
        </xdr:from>
        <xdr:to>
          <xdr:col>2</xdr:col>
          <xdr:colOff>561975</xdr:colOff>
          <xdr:row>26</xdr:row>
          <xdr:rowOff>228600</xdr:rowOff>
        </xdr:to>
        <xdr:sp macro="" textlink="">
          <xdr:nvSpPr>
            <xdr:cNvPr id="133140" name="Check Box 20" hidden="1">
              <a:extLst>
                <a:ext uri="{63B3BB69-23CF-44E3-9099-C40C66FF867C}">
                  <a14:compatExt spid="_x0000_s13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7</xdr:row>
          <xdr:rowOff>9525</xdr:rowOff>
        </xdr:from>
        <xdr:to>
          <xdr:col>3</xdr:col>
          <xdr:colOff>561975</xdr:colOff>
          <xdr:row>7</xdr:row>
          <xdr:rowOff>228600</xdr:rowOff>
        </xdr:to>
        <xdr:sp macro="" textlink="">
          <xdr:nvSpPr>
            <xdr:cNvPr id="133141" name="Check Box 21" hidden="1">
              <a:extLst>
                <a:ext uri="{63B3BB69-23CF-44E3-9099-C40C66FF867C}">
                  <a14:compatExt spid="_x0000_s13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8</xdr:row>
          <xdr:rowOff>9525</xdr:rowOff>
        </xdr:from>
        <xdr:to>
          <xdr:col>3</xdr:col>
          <xdr:colOff>561975</xdr:colOff>
          <xdr:row>8</xdr:row>
          <xdr:rowOff>228600</xdr:rowOff>
        </xdr:to>
        <xdr:sp macro="" textlink="">
          <xdr:nvSpPr>
            <xdr:cNvPr id="133142" name="Check Box 22" hidden="1">
              <a:extLst>
                <a:ext uri="{63B3BB69-23CF-44E3-9099-C40C66FF867C}">
                  <a14:compatExt spid="_x0000_s13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9</xdr:row>
          <xdr:rowOff>9525</xdr:rowOff>
        </xdr:from>
        <xdr:to>
          <xdr:col>3</xdr:col>
          <xdr:colOff>561975</xdr:colOff>
          <xdr:row>9</xdr:row>
          <xdr:rowOff>228600</xdr:rowOff>
        </xdr:to>
        <xdr:sp macro="" textlink="">
          <xdr:nvSpPr>
            <xdr:cNvPr id="133143" name="Check Box 23" hidden="1">
              <a:extLst>
                <a:ext uri="{63B3BB69-23CF-44E3-9099-C40C66FF867C}">
                  <a14:compatExt spid="_x0000_s13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xdr:row>
          <xdr:rowOff>9525</xdr:rowOff>
        </xdr:from>
        <xdr:to>
          <xdr:col>3</xdr:col>
          <xdr:colOff>561975</xdr:colOff>
          <xdr:row>10</xdr:row>
          <xdr:rowOff>228600</xdr:rowOff>
        </xdr:to>
        <xdr:sp macro="" textlink="">
          <xdr:nvSpPr>
            <xdr:cNvPr id="133144" name="Check Box 24" hidden="1">
              <a:extLst>
                <a:ext uri="{63B3BB69-23CF-44E3-9099-C40C66FF867C}">
                  <a14:compatExt spid="_x0000_s13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11</xdr:row>
          <xdr:rowOff>9525</xdr:rowOff>
        </xdr:from>
        <xdr:to>
          <xdr:col>3</xdr:col>
          <xdr:colOff>561975</xdr:colOff>
          <xdr:row>11</xdr:row>
          <xdr:rowOff>228600</xdr:rowOff>
        </xdr:to>
        <xdr:sp macro="" textlink="">
          <xdr:nvSpPr>
            <xdr:cNvPr id="133145" name="Check Box 25" hidden="1">
              <a:extLst>
                <a:ext uri="{63B3BB69-23CF-44E3-9099-C40C66FF867C}">
                  <a14:compatExt spid="_x0000_s13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12</xdr:row>
          <xdr:rowOff>9525</xdr:rowOff>
        </xdr:from>
        <xdr:to>
          <xdr:col>3</xdr:col>
          <xdr:colOff>561975</xdr:colOff>
          <xdr:row>12</xdr:row>
          <xdr:rowOff>228600</xdr:rowOff>
        </xdr:to>
        <xdr:sp macro="" textlink="">
          <xdr:nvSpPr>
            <xdr:cNvPr id="133146" name="Check Box 26" hidden="1">
              <a:extLst>
                <a:ext uri="{63B3BB69-23CF-44E3-9099-C40C66FF867C}">
                  <a14:compatExt spid="_x0000_s13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13</xdr:row>
          <xdr:rowOff>9525</xdr:rowOff>
        </xdr:from>
        <xdr:to>
          <xdr:col>3</xdr:col>
          <xdr:colOff>561975</xdr:colOff>
          <xdr:row>13</xdr:row>
          <xdr:rowOff>228600</xdr:rowOff>
        </xdr:to>
        <xdr:sp macro="" textlink="">
          <xdr:nvSpPr>
            <xdr:cNvPr id="133147" name="Check Box 27" hidden="1">
              <a:extLst>
                <a:ext uri="{63B3BB69-23CF-44E3-9099-C40C66FF867C}">
                  <a14:compatExt spid="_x0000_s13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14</xdr:row>
          <xdr:rowOff>9525</xdr:rowOff>
        </xdr:from>
        <xdr:to>
          <xdr:col>3</xdr:col>
          <xdr:colOff>561975</xdr:colOff>
          <xdr:row>14</xdr:row>
          <xdr:rowOff>228600</xdr:rowOff>
        </xdr:to>
        <xdr:sp macro="" textlink="">
          <xdr:nvSpPr>
            <xdr:cNvPr id="133148" name="Check Box 28" hidden="1">
              <a:extLst>
                <a:ext uri="{63B3BB69-23CF-44E3-9099-C40C66FF867C}">
                  <a14:compatExt spid="_x0000_s133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9525</xdr:rowOff>
        </xdr:from>
        <xdr:to>
          <xdr:col>3</xdr:col>
          <xdr:colOff>561975</xdr:colOff>
          <xdr:row>15</xdr:row>
          <xdr:rowOff>228600</xdr:rowOff>
        </xdr:to>
        <xdr:sp macro="" textlink="">
          <xdr:nvSpPr>
            <xdr:cNvPr id="133149" name="Check Box 29" hidden="1">
              <a:extLst>
                <a:ext uri="{63B3BB69-23CF-44E3-9099-C40C66FF867C}">
                  <a14:compatExt spid="_x0000_s13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16</xdr:row>
          <xdr:rowOff>9525</xdr:rowOff>
        </xdr:from>
        <xdr:to>
          <xdr:col>3</xdr:col>
          <xdr:colOff>561975</xdr:colOff>
          <xdr:row>16</xdr:row>
          <xdr:rowOff>228600</xdr:rowOff>
        </xdr:to>
        <xdr:sp macro="" textlink="">
          <xdr:nvSpPr>
            <xdr:cNvPr id="133150" name="Check Box 30" hidden="1">
              <a:extLst>
                <a:ext uri="{63B3BB69-23CF-44E3-9099-C40C66FF867C}">
                  <a14:compatExt spid="_x0000_s13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17</xdr:row>
          <xdr:rowOff>9525</xdr:rowOff>
        </xdr:from>
        <xdr:to>
          <xdr:col>3</xdr:col>
          <xdr:colOff>561975</xdr:colOff>
          <xdr:row>17</xdr:row>
          <xdr:rowOff>228600</xdr:rowOff>
        </xdr:to>
        <xdr:sp macro="" textlink="">
          <xdr:nvSpPr>
            <xdr:cNvPr id="133151" name="Check Box 31" hidden="1">
              <a:extLst>
                <a:ext uri="{63B3BB69-23CF-44E3-9099-C40C66FF867C}">
                  <a14:compatExt spid="_x0000_s13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18</xdr:row>
          <xdr:rowOff>9525</xdr:rowOff>
        </xdr:from>
        <xdr:to>
          <xdr:col>3</xdr:col>
          <xdr:colOff>561975</xdr:colOff>
          <xdr:row>18</xdr:row>
          <xdr:rowOff>228600</xdr:rowOff>
        </xdr:to>
        <xdr:sp macro="" textlink="">
          <xdr:nvSpPr>
            <xdr:cNvPr id="133152" name="Check Box 32" hidden="1">
              <a:extLst>
                <a:ext uri="{63B3BB69-23CF-44E3-9099-C40C66FF867C}">
                  <a14:compatExt spid="_x0000_s13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19</xdr:row>
          <xdr:rowOff>9525</xdr:rowOff>
        </xdr:from>
        <xdr:to>
          <xdr:col>3</xdr:col>
          <xdr:colOff>561975</xdr:colOff>
          <xdr:row>19</xdr:row>
          <xdr:rowOff>228600</xdr:rowOff>
        </xdr:to>
        <xdr:sp macro="" textlink="">
          <xdr:nvSpPr>
            <xdr:cNvPr id="133153" name="Check Box 33" hidden="1">
              <a:extLst>
                <a:ext uri="{63B3BB69-23CF-44E3-9099-C40C66FF867C}">
                  <a14:compatExt spid="_x0000_s13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20</xdr:row>
          <xdr:rowOff>9525</xdr:rowOff>
        </xdr:from>
        <xdr:to>
          <xdr:col>3</xdr:col>
          <xdr:colOff>561975</xdr:colOff>
          <xdr:row>20</xdr:row>
          <xdr:rowOff>228600</xdr:rowOff>
        </xdr:to>
        <xdr:sp macro="" textlink="">
          <xdr:nvSpPr>
            <xdr:cNvPr id="133154" name="Check Box 34" hidden="1">
              <a:extLst>
                <a:ext uri="{63B3BB69-23CF-44E3-9099-C40C66FF867C}">
                  <a14:compatExt spid="_x0000_s13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21</xdr:row>
          <xdr:rowOff>9525</xdr:rowOff>
        </xdr:from>
        <xdr:to>
          <xdr:col>3</xdr:col>
          <xdr:colOff>561975</xdr:colOff>
          <xdr:row>21</xdr:row>
          <xdr:rowOff>228600</xdr:rowOff>
        </xdr:to>
        <xdr:sp macro="" textlink="">
          <xdr:nvSpPr>
            <xdr:cNvPr id="133155" name="Check Box 35" hidden="1">
              <a:extLst>
                <a:ext uri="{63B3BB69-23CF-44E3-9099-C40C66FF867C}">
                  <a14:compatExt spid="_x0000_s13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22</xdr:row>
          <xdr:rowOff>9525</xdr:rowOff>
        </xdr:from>
        <xdr:to>
          <xdr:col>3</xdr:col>
          <xdr:colOff>561975</xdr:colOff>
          <xdr:row>22</xdr:row>
          <xdr:rowOff>228600</xdr:rowOff>
        </xdr:to>
        <xdr:sp macro="" textlink="">
          <xdr:nvSpPr>
            <xdr:cNvPr id="133156" name="Check Box 36" hidden="1">
              <a:extLst>
                <a:ext uri="{63B3BB69-23CF-44E3-9099-C40C66FF867C}">
                  <a14:compatExt spid="_x0000_s13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23</xdr:row>
          <xdr:rowOff>9525</xdr:rowOff>
        </xdr:from>
        <xdr:to>
          <xdr:col>3</xdr:col>
          <xdr:colOff>561975</xdr:colOff>
          <xdr:row>23</xdr:row>
          <xdr:rowOff>228600</xdr:rowOff>
        </xdr:to>
        <xdr:sp macro="" textlink="">
          <xdr:nvSpPr>
            <xdr:cNvPr id="133157" name="Check Box 37" hidden="1">
              <a:extLst>
                <a:ext uri="{63B3BB69-23CF-44E3-9099-C40C66FF867C}">
                  <a14:compatExt spid="_x0000_s13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24</xdr:row>
          <xdr:rowOff>9525</xdr:rowOff>
        </xdr:from>
        <xdr:to>
          <xdr:col>3</xdr:col>
          <xdr:colOff>561975</xdr:colOff>
          <xdr:row>24</xdr:row>
          <xdr:rowOff>228600</xdr:rowOff>
        </xdr:to>
        <xdr:sp macro="" textlink="">
          <xdr:nvSpPr>
            <xdr:cNvPr id="133158" name="Check Box 38" hidden="1">
              <a:extLst>
                <a:ext uri="{63B3BB69-23CF-44E3-9099-C40C66FF867C}">
                  <a14:compatExt spid="_x0000_s13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25</xdr:row>
          <xdr:rowOff>9525</xdr:rowOff>
        </xdr:from>
        <xdr:to>
          <xdr:col>3</xdr:col>
          <xdr:colOff>561975</xdr:colOff>
          <xdr:row>25</xdr:row>
          <xdr:rowOff>228600</xdr:rowOff>
        </xdr:to>
        <xdr:sp macro="" textlink="">
          <xdr:nvSpPr>
            <xdr:cNvPr id="133159" name="Check Box 39" hidden="1">
              <a:extLst>
                <a:ext uri="{63B3BB69-23CF-44E3-9099-C40C66FF867C}">
                  <a14:compatExt spid="_x0000_s13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26</xdr:row>
          <xdr:rowOff>9525</xdr:rowOff>
        </xdr:from>
        <xdr:to>
          <xdr:col>3</xdr:col>
          <xdr:colOff>561975</xdr:colOff>
          <xdr:row>26</xdr:row>
          <xdr:rowOff>228600</xdr:rowOff>
        </xdr:to>
        <xdr:sp macro="" textlink="">
          <xdr:nvSpPr>
            <xdr:cNvPr id="133160" name="Check Box 40" hidden="1">
              <a:extLst>
                <a:ext uri="{63B3BB69-23CF-44E3-9099-C40C66FF867C}">
                  <a14:compatExt spid="_x0000_s13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oneCellAnchor>
    <xdr:from>
      <xdr:col>6</xdr:col>
      <xdr:colOff>9525</xdr:colOff>
      <xdr:row>7</xdr:row>
      <xdr:rowOff>9525</xdr:rowOff>
    </xdr:from>
    <xdr:ext cx="1260000" cy="676064"/>
    <xdr:sp macro="" textlink="">
      <xdr:nvSpPr>
        <xdr:cNvPr id="2" name="Rechteck 1">
          <a:hlinkClick xmlns:r="http://schemas.openxmlformats.org/officeDocument/2006/relationships" r:id="rId1" tooltip="zurück zum Ausgaben- und Finanzierungsplan"/>
        </xdr:cNvPr>
        <xdr:cNvSpPr/>
      </xdr:nvSpPr>
      <xdr:spPr>
        <a:xfrm>
          <a:off x="9563100" y="1343025"/>
          <a:ext cx="1260000" cy="676064"/>
        </a:xfrm>
        <a:prstGeom prst="rect">
          <a:avLst/>
        </a:prstGeom>
        <a:solidFill>
          <a:schemeClr val="bg1">
            <a:lumMod val="8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zum Ausgaben- und Finanzierungsplan</a:t>
          </a:r>
        </a:p>
      </xdr:txBody>
    </xdr:sp>
    <xdr:clientData/>
  </xdr:oneCellAnchor>
  <xdr:oneCellAnchor>
    <xdr:from>
      <xdr:col>7</xdr:col>
      <xdr:colOff>0</xdr:colOff>
      <xdr:row>7</xdr:row>
      <xdr:rowOff>9525</xdr:rowOff>
    </xdr:from>
    <xdr:ext cx="1260000" cy="676800"/>
    <xdr:sp macro="" textlink="">
      <xdr:nvSpPr>
        <xdr:cNvPr id="3" name="Rechteck 2">
          <a:hlinkClick xmlns:r="http://schemas.openxmlformats.org/officeDocument/2006/relationships" r:id="rId2" tooltip="zurück zum Anlagenverzeichnis"/>
        </xdr:cNvPr>
        <xdr:cNvSpPr/>
      </xdr:nvSpPr>
      <xdr:spPr>
        <a:xfrm>
          <a:off x="10963275" y="1343025"/>
          <a:ext cx="1260000" cy="676800"/>
        </a:xfrm>
        <a:prstGeom prst="rect">
          <a:avLst/>
        </a:prstGeom>
        <a:solidFill>
          <a:schemeClr val="bg1">
            <a:lumMod val="8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zum Anlagen-</a:t>
          </a:r>
        </a:p>
        <a:p>
          <a:pPr algn="ctr"/>
          <a:r>
            <a:rPr lang="de-DE" sz="900" b="1" u="none">
              <a:solidFill>
                <a:srgbClr val="0000FF"/>
              </a:solidFill>
              <a:latin typeface="Arial" panose="020B0604020202020204" pitchFamily="34" charset="0"/>
              <a:cs typeface="Arial" panose="020B0604020202020204" pitchFamily="34" charset="0"/>
            </a:rPr>
            <a:t>verzeichnis</a:t>
          </a:r>
        </a:p>
      </xdr:txBody>
    </xdr:sp>
    <xdr:clientData/>
  </xdr:oneCellAnchor>
  <mc:AlternateContent xmlns:mc="http://schemas.openxmlformats.org/markup-compatibility/2006">
    <mc:Choice xmlns:a14="http://schemas.microsoft.com/office/drawing/2010/main" Requires="a14">
      <xdr:twoCellAnchor editAs="oneCell">
        <xdr:from>
          <xdr:col>2</xdr:col>
          <xdr:colOff>257175</xdr:colOff>
          <xdr:row>7</xdr:row>
          <xdr:rowOff>9525</xdr:rowOff>
        </xdr:from>
        <xdr:to>
          <xdr:col>2</xdr:col>
          <xdr:colOff>561975</xdr:colOff>
          <xdr:row>7</xdr:row>
          <xdr:rowOff>228600</xdr:rowOff>
        </xdr:to>
        <xdr:sp macro="" textlink="">
          <xdr:nvSpPr>
            <xdr:cNvPr id="134145" name="Check Box 1" hidden="1">
              <a:extLst>
                <a:ext uri="{63B3BB69-23CF-44E3-9099-C40C66FF867C}">
                  <a14:compatExt spid="_x0000_s13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8</xdr:row>
          <xdr:rowOff>9525</xdr:rowOff>
        </xdr:from>
        <xdr:to>
          <xdr:col>2</xdr:col>
          <xdr:colOff>561975</xdr:colOff>
          <xdr:row>8</xdr:row>
          <xdr:rowOff>228600</xdr:rowOff>
        </xdr:to>
        <xdr:sp macro="" textlink="">
          <xdr:nvSpPr>
            <xdr:cNvPr id="134146" name="Check Box 2" hidden="1">
              <a:extLst>
                <a:ext uri="{63B3BB69-23CF-44E3-9099-C40C66FF867C}">
                  <a14:compatExt spid="_x0000_s13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9</xdr:row>
          <xdr:rowOff>9525</xdr:rowOff>
        </xdr:from>
        <xdr:to>
          <xdr:col>2</xdr:col>
          <xdr:colOff>561975</xdr:colOff>
          <xdr:row>9</xdr:row>
          <xdr:rowOff>228600</xdr:rowOff>
        </xdr:to>
        <xdr:sp macro="" textlink="">
          <xdr:nvSpPr>
            <xdr:cNvPr id="134147" name="Check Box 3" hidden="1">
              <a:extLst>
                <a:ext uri="{63B3BB69-23CF-44E3-9099-C40C66FF867C}">
                  <a14:compatExt spid="_x0000_s13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10</xdr:row>
          <xdr:rowOff>9525</xdr:rowOff>
        </xdr:from>
        <xdr:to>
          <xdr:col>2</xdr:col>
          <xdr:colOff>561975</xdr:colOff>
          <xdr:row>10</xdr:row>
          <xdr:rowOff>228600</xdr:rowOff>
        </xdr:to>
        <xdr:sp macro="" textlink="">
          <xdr:nvSpPr>
            <xdr:cNvPr id="134148" name="Check Box 4" hidden="1">
              <a:extLst>
                <a:ext uri="{63B3BB69-23CF-44E3-9099-C40C66FF867C}">
                  <a14:compatExt spid="_x0000_s13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11</xdr:row>
          <xdr:rowOff>9525</xdr:rowOff>
        </xdr:from>
        <xdr:to>
          <xdr:col>2</xdr:col>
          <xdr:colOff>561975</xdr:colOff>
          <xdr:row>11</xdr:row>
          <xdr:rowOff>228600</xdr:rowOff>
        </xdr:to>
        <xdr:sp macro="" textlink="">
          <xdr:nvSpPr>
            <xdr:cNvPr id="134149" name="Check Box 5" hidden="1">
              <a:extLst>
                <a:ext uri="{63B3BB69-23CF-44E3-9099-C40C66FF867C}">
                  <a14:compatExt spid="_x0000_s13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12</xdr:row>
          <xdr:rowOff>9525</xdr:rowOff>
        </xdr:from>
        <xdr:to>
          <xdr:col>2</xdr:col>
          <xdr:colOff>561975</xdr:colOff>
          <xdr:row>12</xdr:row>
          <xdr:rowOff>228600</xdr:rowOff>
        </xdr:to>
        <xdr:sp macro="" textlink="">
          <xdr:nvSpPr>
            <xdr:cNvPr id="134150" name="Check Box 6" hidden="1">
              <a:extLst>
                <a:ext uri="{63B3BB69-23CF-44E3-9099-C40C66FF867C}">
                  <a14:compatExt spid="_x0000_s13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13</xdr:row>
          <xdr:rowOff>9525</xdr:rowOff>
        </xdr:from>
        <xdr:to>
          <xdr:col>2</xdr:col>
          <xdr:colOff>561975</xdr:colOff>
          <xdr:row>13</xdr:row>
          <xdr:rowOff>228600</xdr:rowOff>
        </xdr:to>
        <xdr:sp macro="" textlink="">
          <xdr:nvSpPr>
            <xdr:cNvPr id="134151" name="Check Box 7" hidden="1">
              <a:extLst>
                <a:ext uri="{63B3BB69-23CF-44E3-9099-C40C66FF867C}">
                  <a14:compatExt spid="_x0000_s13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14</xdr:row>
          <xdr:rowOff>9525</xdr:rowOff>
        </xdr:from>
        <xdr:to>
          <xdr:col>2</xdr:col>
          <xdr:colOff>561975</xdr:colOff>
          <xdr:row>14</xdr:row>
          <xdr:rowOff>228600</xdr:rowOff>
        </xdr:to>
        <xdr:sp macro="" textlink="">
          <xdr:nvSpPr>
            <xdr:cNvPr id="134152" name="Check Box 8" hidden="1">
              <a:extLst>
                <a:ext uri="{63B3BB69-23CF-44E3-9099-C40C66FF867C}">
                  <a14:compatExt spid="_x0000_s13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15</xdr:row>
          <xdr:rowOff>9525</xdr:rowOff>
        </xdr:from>
        <xdr:to>
          <xdr:col>2</xdr:col>
          <xdr:colOff>561975</xdr:colOff>
          <xdr:row>15</xdr:row>
          <xdr:rowOff>228600</xdr:rowOff>
        </xdr:to>
        <xdr:sp macro="" textlink="">
          <xdr:nvSpPr>
            <xdr:cNvPr id="134153" name="Check Box 9" hidden="1">
              <a:extLst>
                <a:ext uri="{63B3BB69-23CF-44E3-9099-C40C66FF867C}">
                  <a14:compatExt spid="_x0000_s13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9525</xdr:rowOff>
        </xdr:from>
        <xdr:to>
          <xdr:col>2</xdr:col>
          <xdr:colOff>561975</xdr:colOff>
          <xdr:row>16</xdr:row>
          <xdr:rowOff>228600</xdr:rowOff>
        </xdr:to>
        <xdr:sp macro="" textlink="">
          <xdr:nvSpPr>
            <xdr:cNvPr id="134154" name="Check Box 10" hidden="1">
              <a:extLst>
                <a:ext uri="{63B3BB69-23CF-44E3-9099-C40C66FF867C}">
                  <a14:compatExt spid="_x0000_s13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9525</xdr:rowOff>
        </xdr:from>
        <xdr:to>
          <xdr:col>2</xdr:col>
          <xdr:colOff>561975</xdr:colOff>
          <xdr:row>17</xdr:row>
          <xdr:rowOff>228600</xdr:rowOff>
        </xdr:to>
        <xdr:sp macro="" textlink="">
          <xdr:nvSpPr>
            <xdr:cNvPr id="134155" name="Check Box 11" hidden="1">
              <a:extLst>
                <a:ext uri="{63B3BB69-23CF-44E3-9099-C40C66FF867C}">
                  <a14:compatExt spid="_x0000_s13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18</xdr:row>
          <xdr:rowOff>9525</xdr:rowOff>
        </xdr:from>
        <xdr:to>
          <xdr:col>2</xdr:col>
          <xdr:colOff>561975</xdr:colOff>
          <xdr:row>18</xdr:row>
          <xdr:rowOff>228600</xdr:rowOff>
        </xdr:to>
        <xdr:sp macro="" textlink="">
          <xdr:nvSpPr>
            <xdr:cNvPr id="134156" name="Check Box 12" hidden="1">
              <a:extLst>
                <a:ext uri="{63B3BB69-23CF-44E3-9099-C40C66FF867C}">
                  <a14:compatExt spid="_x0000_s13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9525</xdr:rowOff>
        </xdr:from>
        <xdr:to>
          <xdr:col>2</xdr:col>
          <xdr:colOff>561975</xdr:colOff>
          <xdr:row>19</xdr:row>
          <xdr:rowOff>228600</xdr:rowOff>
        </xdr:to>
        <xdr:sp macro="" textlink="">
          <xdr:nvSpPr>
            <xdr:cNvPr id="134157" name="Check Box 13" hidden="1">
              <a:extLst>
                <a:ext uri="{63B3BB69-23CF-44E3-9099-C40C66FF867C}">
                  <a14:compatExt spid="_x0000_s13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20</xdr:row>
          <xdr:rowOff>9525</xdr:rowOff>
        </xdr:from>
        <xdr:to>
          <xdr:col>2</xdr:col>
          <xdr:colOff>561975</xdr:colOff>
          <xdr:row>20</xdr:row>
          <xdr:rowOff>228600</xdr:rowOff>
        </xdr:to>
        <xdr:sp macro="" textlink="">
          <xdr:nvSpPr>
            <xdr:cNvPr id="134158" name="Check Box 14" hidden="1">
              <a:extLst>
                <a:ext uri="{63B3BB69-23CF-44E3-9099-C40C66FF867C}">
                  <a14:compatExt spid="_x0000_s13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21</xdr:row>
          <xdr:rowOff>9525</xdr:rowOff>
        </xdr:from>
        <xdr:to>
          <xdr:col>2</xdr:col>
          <xdr:colOff>561975</xdr:colOff>
          <xdr:row>21</xdr:row>
          <xdr:rowOff>228600</xdr:rowOff>
        </xdr:to>
        <xdr:sp macro="" textlink="">
          <xdr:nvSpPr>
            <xdr:cNvPr id="134159" name="Check Box 15" hidden="1">
              <a:extLst>
                <a:ext uri="{63B3BB69-23CF-44E3-9099-C40C66FF867C}">
                  <a14:compatExt spid="_x0000_s13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9525</xdr:rowOff>
        </xdr:from>
        <xdr:to>
          <xdr:col>2</xdr:col>
          <xdr:colOff>561975</xdr:colOff>
          <xdr:row>22</xdr:row>
          <xdr:rowOff>228600</xdr:rowOff>
        </xdr:to>
        <xdr:sp macro="" textlink="">
          <xdr:nvSpPr>
            <xdr:cNvPr id="134160" name="Check Box 16" hidden="1">
              <a:extLst>
                <a:ext uri="{63B3BB69-23CF-44E3-9099-C40C66FF867C}">
                  <a14:compatExt spid="_x0000_s13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9525</xdr:rowOff>
        </xdr:from>
        <xdr:to>
          <xdr:col>2</xdr:col>
          <xdr:colOff>561975</xdr:colOff>
          <xdr:row>23</xdr:row>
          <xdr:rowOff>228600</xdr:rowOff>
        </xdr:to>
        <xdr:sp macro="" textlink="">
          <xdr:nvSpPr>
            <xdr:cNvPr id="134161" name="Check Box 17" hidden="1">
              <a:extLst>
                <a:ext uri="{63B3BB69-23CF-44E3-9099-C40C66FF867C}">
                  <a14:compatExt spid="_x0000_s13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9525</xdr:rowOff>
        </xdr:from>
        <xdr:to>
          <xdr:col>2</xdr:col>
          <xdr:colOff>561975</xdr:colOff>
          <xdr:row>24</xdr:row>
          <xdr:rowOff>228600</xdr:rowOff>
        </xdr:to>
        <xdr:sp macro="" textlink="">
          <xdr:nvSpPr>
            <xdr:cNvPr id="134162" name="Check Box 18" hidden="1">
              <a:extLst>
                <a:ext uri="{63B3BB69-23CF-44E3-9099-C40C66FF867C}">
                  <a14:compatExt spid="_x0000_s13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25</xdr:row>
          <xdr:rowOff>9525</xdr:rowOff>
        </xdr:from>
        <xdr:to>
          <xdr:col>2</xdr:col>
          <xdr:colOff>561975</xdr:colOff>
          <xdr:row>25</xdr:row>
          <xdr:rowOff>228600</xdr:rowOff>
        </xdr:to>
        <xdr:sp macro="" textlink="">
          <xdr:nvSpPr>
            <xdr:cNvPr id="134163" name="Check Box 19" hidden="1">
              <a:extLst>
                <a:ext uri="{63B3BB69-23CF-44E3-9099-C40C66FF867C}">
                  <a14:compatExt spid="_x0000_s13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26</xdr:row>
          <xdr:rowOff>9525</xdr:rowOff>
        </xdr:from>
        <xdr:to>
          <xdr:col>2</xdr:col>
          <xdr:colOff>561975</xdr:colOff>
          <xdr:row>26</xdr:row>
          <xdr:rowOff>228600</xdr:rowOff>
        </xdr:to>
        <xdr:sp macro="" textlink="">
          <xdr:nvSpPr>
            <xdr:cNvPr id="134164" name="Check Box 20" hidden="1">
              <a:extLst>
                <a:ext uri="{63B3BB69-23CF-44E3-9099-C40C66FF867C}">
                  <a14:compatExt spid="_x0000_s13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7</xdr:row>
          <xdr:rowOff>9525</xdr:rowOff>
        </xdr:from>
        <xdr:to>
          <xdr:col>3</xdr:col>
          <xdr:colOff>561975</xdr:colOff>
          <xdr:row>7</xdr:row>
          <xdr:rowOff>228600</xdr:rowOff>
        </xdr:to>
        <xdr:sp macro="" textlink="">
          <xdr:nvSpPr>
            <xdr:cNvPr id="134165" name="Check Box 21" hidden="1">
              <a:extLst>
                <a:ext uri="{63B3BB69-23CF-44E3-9099-C40C66FF867C}">
                  <a14:compatExt spid="_x0000_s13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8</xdr:row>
          <xdr:rowOff>9525</xdr:rowOff>
        </xdr:from>
        <xdr:to>
          <xdr:col>3</xdr:col>
          <xdr:colOff>561975</xdr:colOff>
          <xdr:row>8</xdr:row>
          <xdr:rowOff>228600</xdr:rowOff>
        </xdr:to>
        <xdr:sp macro="" textlink="">
          <xdr:nvSpPr>
            <xdr:cNvPr id="134166" name="Check Box 22" hidden="1">
              <a:extLst>
                <a:ext uri="{63B3BB69-23CF-44E3-9099-C40C66FF867C}">
                  <a14:compatExt spid="_x0000_s13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9</xdr:row>
          <xdr:rowOff>9525</xdr:rowOff>
        </xdr:from>
        <xdr:to>
          <xdr:col>3</xdr:col>
          <xdr:colOff>561975</xdr:colOff>
          <xdr:row>9</xdr:row>
          <xdr:rowOff>228600</xdr:rowOff>
        </xdr:to>
        <xdr:sp macro="" textlink="">
          <xdr:nvSpPr>
            <xdr:cNvPr id="134167" name="Check Box 23" hidden="1">
              <a:extLst>
                <a:ext uri="{63B3BB69-23CF-44E3-9099-C40C66FF867C}">
                  <a14:compatExt spid="_x0000_s13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xdr:row>
          <xdr:rowOff>9525</xdr:rowOff>
        </xdr:from>
        <xdr:to>
          <xdr:col>3</xdr:col>
          <xdr:colOff>561975</xdr:colOff>
          <xdr:row>10</xdr:row>
          <xdr:rowOff>228600</xdr:rowOff>
        </xdr:to>
        <xdr:sp macro="" textlink="">
          <xdr:nvSpPr>
            <xdr:cNvPr id="134168" name="Check Box 24" hidden="1">
              <a:extLst>
                <a:ext uri="{63B3BB69-23CF-44E3-9099-C40C66FF867C}">
                  <a14:compatExt spid="_x0000_s13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11</xdr:row>
          <xdr:rowOff>9525</xdr:rowOff>
        </xdr:from>
        <xdr:to>
          <xdr:col>3</xdr:col>
          <xdr:colOff>561975</xdr:colOff>
          <xdr:row>11</xdr:row>
          <xdr:rowOff>228600</xdr:rowOff>
        </xdr:to>
        <xdr:sp macro="" textlink="">
          <xdr:nvSpPr>
            <xdr:cNvPr id="134169" name="Check Box 25" hidden="1">
              <a:extLst>
                <a:ext uri="{63B3BB69-23CF-44E3-9099-C40C66FF867C}">
                  <a14:compatExt spid="_x0000_s13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12</xdr:row>
          <xdr:rowOff>9525</xdr:rowOff>
        </xdr:from>
        <xdr:to>
          <xdr:col>3</xdr:col>
          <xdr:colOff>561975</xdr:colOff>
          <xdr:row>12</xdr:row>
          <xdr:rowOff>228600</xdr:rowOff>
        </xdr:to>
        <xdr:sp macro="" textlink="">
          <xdr:nvSpPr>
            <xdr:cNvPr id="134170" name="Check Box 26" hidden="1">
              <a:extLst>
                <a:ext uri="{63B3BB69-23CF-44E3-9099-C40C66FF867C}">
                  <a14:compatExt spid="_x0000_s13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13</xdr:row>
          <xdr:rowOff>9525</xdr:rowOff>
        </xdr:from>
        <xdr:to>
          <xdr:col>3</xdr:col>
          <xdr:colOff>561975</xdr:colOff>
          <xdr:row>13</xdr:row>
          <xdr:rowOff>228600</xdr:rowOff>
        </xdr:to>
        <xdr:sp macro="" textlink="">
          <xdr:nvSpPr>
            <xdr:cNvPr id="134171" name="Check Box 27" hidden="1">
              <a:extLst>
                <a:ext uri="{63B3BB69-23CF-44E3-9099-C40C66FF867C}">
                  <a14:compatExt spid="_x0000_s13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14</xdr:row>
          <xdr:rowOff>9525</xdr:rowOff>
        </xdr:from>
        <xdr:to>
          <xdr:col>3</xdr:col>
          <xdr:colOff>561975</xdr:colOff>
          <xdr:row>14</xdr:row>
          <xdr:rowOff>228600</xdr:rowOff>
        </xdr:to>
        <xdr:sp macro="" textlink="">
          <xdr:nvSpPr>
            <xdr:cNvPr id="134172" name="Check Box 28" hidden="1">
              <a:extLst>
                <a:ext uri="{63B3BB69-23CF-44E3-9099-C40C66FF867C}">
                  <a14:compatExt spid="_x0000_s13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9525</xdr:rowOff>
        </xdr:from>
        <xdr:to>
          <xdr:col>3</xdr:col>
          <xdr:colOff>561975</xdr:colOff>
          <xdr:row>15</xdr:row>
          <xdr:rowOff>228600</xdr:rowOff>
        </xdr:to>
        <xdr:sp macro="" textlink="">
          <xdr:nvSpPr>
            <xdr:cNvPr id="134173" name="Check Box 29" hidden="1">
              <a:extLst>
                <a:ext uri="{63B3BB69-23CF-44E3-9099-C40C66FF867C}">
                  <a14:compatExt spid="_x0000_s13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16</xdr:row>
          <xdr:rowOff>9525</xdr:rowOff>
        </xdr:from>
        <xdr:to>
          <xdr:col>3</xdr:col>
          <xdr:colOff>561975</xdr:colOff>
          <xdr:row>16</xdr:row>
          <xdr:rowOff>228600</xdr:rowOff>
        </xdr:to>
        <xdr:sp macro="" textlink="">
          <xdr:nvSpPr>
            <xdr:cNvPr id="134174" name="Check Box 30" hidden="1">
              <a:extLst>
                <a:ext uri="{63B3BB69-23CF-44E3-9099-C40C66FF867C}">
                  <a14:compatExt spid="_x0000_s13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17</xdr:row>
          <xdr:rowOff>9525</xdr:rowOff>
        </xdr:from>
        <xdr:to>
          <xdr:col>3</xdr:col>
          <xdr:colOff>561975</xdr:colOff>
          <xdr:row>17</xdr:row>
          <xdr:rowOff>228600</xdr:rowOff>
        </xdr:to>
        <xdr:sp macro="" textlink="">
          <xdr:nvSpPr>
            <xdr:cNvPr id="134175" name="Check Box 31" hidden="1">
              <a:extLst>
                <a:ext uri="{63B3BB69-23CF-44E3-9099-C40C66FF867C}">
                  <a14:compatExt spid="_x0000_s13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18</xdr:row>
          <xdr:rowOff>9525</xdr:rowOff>
        </xdr:from>
        <xdr:to>
          <xdr:col>3</xdr:col>
          <xdr:colOff>561975</xdr:colOff>
          <xdr:row>18</xdr:row>
          <xdr:rowOff>228600</xdr:rowOff>
        </xdr:to>
        <xdr:sp macro="" textlink="">
          <xdr:nvSpPr>
            <xdr:cNvPr id="134176" name="Check Box 32" hidden="1">
              <a:extLst>
                <a:ext uri="{63B3BB69-23CF-44E3-9099-C40C66FF867C}">
                  <a14:compatExt spid="_x0000_s13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19</xdr:row>
          <xdr:rowOff>9525</xdr:rowOff>
        </xdr:from>
        <xdr:to>
          <xdr:col>3</xdr:col>
          <xdr:colOff>561975</xdr:colOff>
          <xdr:row>19</xdr:row>
          <xdr:rowOff>228600</xdr:rowOff>
        </xdr:to>
        <xdr:sp macro="" textlink="">
          <xdr:nvSpPr>
            <xdr:cNvPr id="134177" name="Check Box 33" hidden="1">
              <a:extLst>
                <a:ext uri="{63B3BB69-23CF-44E3-9099-C40C66FF867C}">
                  <a14:compatExt spid="_x0000_s13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20</xdr:row>
          <xdr:rowOff>9525</xdr:rowOff>
        </xdr:from>
        <xdr:to>
          <xdr:col>3</xdr:col>
          <xdr:colOff>561975</xdr:colOff>
          <xdr:row>20</xdr:row>
          <xdr:rowOff>228600</xdr:rowOff>
        </xdr:to>
        <xdr:sp macro="" textlink="">
          <xdr:nvSpPr>
            <xdr:cNvPr id="134178" name="Check Box 34" hidden="1">
              <a:extLst>
                <a:ext uri="{63B3BB69-23CF-44E3-9099-C40C66FF867C}">
                  <a14:compatExt spid="_x0000_s13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21</xdr:row>
          <xdr:rowOff>9525</xdr:rowOff>
        </xdr:from>
        <xdr:to>
          <xdr:col>3</xdr:col>
          <xdr:colOff>561975</xdr:colOff>
          <xdr:row>21</xdr:row>
          <xdr:rowOff>228600</xdr:rowOff>
        </xdr:to>
        <xdr:sp macro="" textlink="">
          <xdr:nvSpPr>
            <xdr:cNvPr id="134179" name="Check Box 35" hidden="1">
              <a:extLst>
                <a:ext uri="{63B3BB69-23CF-44E3-9099-C40C66FF867C}">
                  <a14:compatExt spid="_x0000_s13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22</xdr:row>
          <xdr:rowOff>9525</xdr:rowOff>
        </xdr:from>
        <xdr:to>
          <xdr:col>3</xdr:col>
          <xdr:colOff>561975</xdr:colOff>
          <xdr:row>22</xdr:row>
          <xdr:rowOff>228600</xdr:rowOff>
        </xdr:to>
        <xdr:sp macro="" textlink="">
          <xdr:nvSpPr>
            <xdr:cNvPr id="134180" name="Check Box 36" hidden="1">
              <a:extLst>
                <a:ext uri="{63B3BB69-23CF-44E3-9099-C40C66FF867C}">
                  <a14:compatExt spid="_x0000_s13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23</xdr:row>
          <xdr:rowOff>9525</xdr:rowOff>
        </xdr:from>
        <xdr:to>
          <xdr:col>3</xdr:col>
          <xdr:colOff>561975</xdr:colOff>
          <xdr:row>23</xdr:row>
          <xdr:rowOff>228600</xdr:rowOff>
        </xdr:to>
        <xdr:sp macro="" textlink="">
          <xdr:nvSpPr>
            <xdr:cNvPr id="134181" name="Check Box 37" hidden="1">
              <a:extLst>
                <a:ext uri="{63B3BB69-23CF-44E3-9099-C40C66FF867C}">
                  <a14:compatExt spid="_x0000_s13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24</xdr:row>
          <xdr:rowOff>9525</xdr:rowOff>
        </xdr:from>
        <xdr:to>
          <xdr:col>3</xdr:col>
          <xdr:colOff>561975</xdr:colOff>
          <xdr:row>24</xdr:row>
          <xdr:rowOff>228600</xdr:rowOff>
        </xdr:to>
        <xdr:sp macro="" textlink="">
          <xdr:nvSpPr>
            <xdr:cNvPr id="134182" name="Check Box 38" hidden="1">
              <a:extLst>
                <a:ext uri="{63B3BB69-23CF-44E3-9099-C40C66FF867C}">
                  <a14:compatExt spid="_x0000_s13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25</xdr:row>
          <xdr:rowOff>9525</xdr:rowOff>
        </xdr:from>
        <xdr:to>
          <xdr:col>3</xdr:col>
          <xdr:colOff>561975</xdr:colOff>
          <xdr:row>25</xdr:row>
          <xdr:rowOff>228600</xdr:rowOff>
        </xdr:to>
        <xdr:sp macro="" textlink="">
          <xdr:nvSpPr>
            <xdr:cNvPr id="134183" name="Check Box 39" hidden="1">
              <a:extLst>
                <a:ext uri="{63B3BB69-23CF-44E3-9099-C40C66FF867C}">
                  <a14:compatExt spid="_x0000_s13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26</xdr:row>
          <xdr:rowOff>9525</xdr:rowOff>
        </xdr:from>
        <xdr:to>
          <xdr:col>3</xdr:col>
          <xdr:colOff>561975</xdr:colOff>
          <xdr:row>26</xdr:row>
          <xdr:rowOff>228600</xdr:rowOff>
        </xdr:to>
        <xdr:sp macro="" textlink="">
          <xdr:nvSpPr>
            <xdr:cNvPr id="134184" name="Check Box 40" hidden="1">
              <a:extLst>
                <a:ext uri="{63B3BB69-23CF-44E3-9099-C40C66FF867C}">
                  <a14:compatExt spid="_x0000_s13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oneCellAnchor>
    <xdr:from>
      <xdr:col>7</xdr:col>
      <xdr:colOff>104775</xdr:colOff>
      <xdr:row>7</xdr:row>
      <xdr:rowOff>9525</xdr:rowOff>
    </xdr:from>
    <xdr:ext cx="1260000" cy="676064"/>
    <xdr:sp macro="" textlink="">
      <xdr:nvSpPr>
        <xdr:cNvPr id="2" name="Rechteck 1">
          <a:hlinkClick xmlns:r="http://schemas.openxmlformats.org/officeDocument/2006/relationships" r:id="rId1" tooltip="zurück zum Ausgaben- und Finanzierungsplan"/>
        </xdr:cNvPr>
        <xdr:cNvSpPr/>
      </xdr:nvSpPr>
      <xdr:spPr>
        <a:xfrm>
          <a:off x="9772650" y="1381125"/>
          <a:ext cx="1260000" cy="676064"/>
        </a:xfrm>
        <a:prstGeom prst="rect">
          <a:avLst/>
        </a:prstGeom>
        <a:solidFill>
          <a:schemeClr val="bg1">
            <a:lumMod val="8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zum Ausgaben- und Finanzierungsplan</a:t>
          </a:r>
        </a:p>
      </xdr:txBody>
    </xdr:sp>
    <xdr:clientData/>
  </xdr:oneCellAnchor>
  <xdr:oneCellAnchor>
    <xdr:from>
      <xdr:col>9</xdr:col>
      <xdr:colOff>0</xdr:colOff>
      <xdr:row>7</xdr:row>
      <xdr:rowOff>9525</xdr:rowOff>
    </xdr:from>
    <xdr:ext cx="1260000" cy="676800"/>
    <xdr:sp macro="" textlink="">
      <xdr:nvSpPr>
        <xdr:cNvPr id="3" name="Rechteck 2">
          <a:hlinkClick xmlns:r="http://schemas.openxmlformats.org/officeDocument/2006/relationships" r:id="rId2" tooltip="zurück zum Anlagenverzeichnis"/>
        </xdr:cNvPr>
        <xdr:cNvSpPr/>
      </xdr:nvSpPr>
      <xdr:spPr>
        <a:xfrm>
          <a:off x="11191875" y="1381125"/>
          <a:ext cx="1260000" cy="676800"/>
        </a:xfrm>
        <a:prstGeom prst="rect">
          <a:avLst/>
        </a:prstGeom>
        <a:solidFill>
          <a:schemeClr val="bg1">
            <a:lumMod val="8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zum Anlagen-</a:t>
          </a:r>
        </a:p>
        <a:p>
          <a:pPr algn="ctr"/>
          <a:r>
            <a:rPr lang="de-DE" sz="900" b="1" u="none">
              <a:solidFill>
                <a:srgbClr val="0000FF"/>
              </a:solidFill>
              <a:latin typeface="Arial" panose="020B0604020202020204" pitchFamily="34" charset="0"/>
              <a:cs typeface="Arial" panose="020B0604020202020204" pitchFamily="34" charset="0"/>
            </a:rPr>
            <a:t>verzeichnis</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9525</xdr:colOff>
      <xdr:row>7</xdr:row>
      <xdr:rowOff>9525</xdr:rowOff>
    </xdr:from>
    <xdr:ext cx="1260000" cy="676064"/>
    <xdr:sp macro="" textlink="">
      <xdr:nvSpPr>
        <xdr:cNvPr id="2" name="Rechteck 1">
          <a:hlinkClick xmlns:r="http://schemas.openxmlformats.org/officeDocument/2006/relationships" r:id="rId1" tooltip="zurück zum Ausgaben- und Finanzierungsplan"/>
        </xdr:cNvPr>
        <xdr:cNvSpPr/>
      </xdr:nvSpPr>
      <xdr:spPr>
        <a:xfrm>
          <a:off x="9563100" y="1343025"/>
          <a:ext cx="1260000" cy="676064"/>
        </a:xfrm>
        <a:prstGeom prst="rect">
          <a:avLst/>
        </a:prstGeom>
        <a:solidFill>
          <a:schemeClr val="bg1">
            <a:lumMod val="8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zum Ausgaben- und Finanzierungsplan</a:t>
          </a:r>
        </a:p>
      </xdr:txBody>
    </xdr:sp>
    <xdr:clientData/>
  </xdr:oneCellAnchor>
  <xdr:oneCellAnchor>
    <xdr:from>
      <xdr:col>7</xdr:col>
      <xdr:colOff>0</xdr:colOff>
      <xdr:row>7</xdr:row>
      <xdr:rowOff>9525</xdr:rowOff>
    </xdr:from>
    <xdr:ext cx="1260000" cy="676800"/>
    <xdr:sp macro="" textlink="">
      <xdr:nvSpPr>
        <xdr:cNvPr id="3" name="Rechteck 2">
          <a:hlinkClick xmlns:r="http://schemas.openxmlformats.org/officeDocument/2006/relationships" r:id="rId2" tooltip="zurück zum Anlagenverzeichnis"/>
        </xdr:cNvPr>
        <xdr:cNvSpPr/>
      </xdr:nvSpPr>
      <xdr:spPr>
        <a:xfrm>
          <a:off x="10963275" y="1343025"/>
          <a:ext cx="1260000" cy="676800"/>
        </a:xfrm>
        <a:prstGeom prst="rect">
          <a:avLst/>
        </a:prstGeom>
        <a:solidFill>
          <a:schemeClr val="bg1">
            <a:lumMod val="8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zum Anlagen-</a:t>
          </a:r>
        </a:p>
        <a:p>
          <a:pPr algn="ctr"/>
          <a:r>
            <a:rPr lang="de-DE" sz="900" b="1" u="none">
              <a:solidFill>
                <a:srgbClr val="0000FF"/>
              </a:solidFill>
              <a:latin typeface="Arial" panose="020B0604020202020204" pitchFamily="34" charset="0"/>
              <a:cs typeface="Arial" panose="020B0604020202020204" pitchFamily="34" charset="0"/>
            </a:rPr>
            <a:t>verzeichnis</a:t>
          </a:r>
        </a:p>
      </xdr:txBody>
    </xdr:sp>
    <xdr:clientData/>
  </xdr:oneCellAnchor>
  <mc:AlternateContent xmlns:mc="http://schemas.openxmlformats.org/markup-compatibility/2006">
    <mc:Choice xmlns:a14="http://schemas.microsoft.com/office/drawing/2010/main" Requires="a14">
      <xdr:twoCellAnchor editAs="oneCell">
        <xdr:from>
          <xdr:col>2</xdr:col>
          <xdr:colOff>257175</xdr:colOff>
          <xdr:row>7</xdr:row>
          <xdr:rowOff>9525</xdr:rowOff>
        </xdr:from>
        <xdr:to>
          <xdr:col>2</xdr:col>
          <xdr:colOff>561975</xdr:colOff>
          <xdr:row>7</xdr:row>
          <xdr:rowOff>228600</xdr:rowOff>
        </xdr:to>
        <xdr:sp macro="" textlink="">
          <xdr:nvSpPr>
            <xdr:cNvPr id="136193" name="Check Box 1" hidden="1">
              <a:extLst>
                <a:ext uri="{63B3BB69-23CF-44E3-9099-C40C66FF867C}">
                  <a14:compatExt spid="_x0000_s13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8</xdr:row>
          <xdr:rowOff>9525</xdr:rowOff>
        </xdr:from>
        <xdr:to>
          <xdr:col>2</xdr:col>
          <xdr:colOff>561975</xdr:colOff>
          <xdr:row>8</xdr:row>
          <xdr:rowOff>228600</xdr:rowOff>
        </xdr:to>
        <xdr:sp macro="" textlink="">
          <xdr:nvSpPr>
            <xdr:cNvPr id="136194" name="Check Box 2" hidden="1">
              <a:extLst>
                <a:ext uri="{63B3BB69-23CF-44E3-9099-C40C66FF867C}">
                  <a14:compatExt spid="_x0000_s13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9</xdr:row>
          <xdr:rowOff>9525</xdr:rowOff>
        </xdr:from>
        <xdr:to>
          <xdr:col>2</xdr:col>
          <xdr:colOff>561975</xdr:colOff>
          <xdr:row>9</xdr:row>
          <xdr:rowOff>228600</xdr:rowOff>
        </xdr:to>
        <xdr:sp macro="" textlink="">
          <xdr:nvSpPr>
            <xdr:cNvPr id="136195" name="Check Box 3" hidden="1">
              <a:extLst>
                <a:ext uri="{63B3BB69-23CF-44E3-9099-C40C66FF867C}">
                  <a14:compatExt spid="_x0000_s13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10</xdr:row>
          <xdr:rowOff>9525</xdr:rowOff>
        </xdr:from>
        <xdr:to>
          <xdr:col>2</xdr:col>
          <xdr:colOff>561975</xdr:colOff>
          <xdr:row>10</xdr:row>
          <xdr:rowOff>228600</xdr:rowOff>
        </xdr:to>
        <xdr:sp macro="" textlink="">
          <xdr:nvSpPr>
            <xdr:cNvPr id="136196" name="Check Box 4" hidden="1">
              <a:extLst>
                <a:ext uri="{63B3BB69-23CF-44E3-9099-C40C66FF867C}">
                  <a14:compatExt spid="_x0000_s13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11</xdr:row>
          <xdr:rowOff>9525</xdr:rowOff>
        </xdr:from>
        <xdr:to>
          <xdr:col>2</xdr:col>
          <xdr:colOff>561975</xdr:colOff>
          <xdr:row>11</xdr:row>
          <xdr:rowOff>228600</xdr:rowOff>
        </xdr:to>
        <xdr:sp macro="" textlink="">
          <xdr:nvSpPr>
            <xdr:cNvPr id="136197" name="Check Box 5" hidden="1">
              <a:extLst>
                <a:ext uri="{63B3BB69-23CF-44E3-9099-C40C66FF867C}">
                  <a14:compatExt spid="_x0000_s13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12</xdr:row>
          <xdr:rowOff>9525</xdr:rowOff>
        </xdr:from>
        <xdr:to>
          <xdr:col>2</xdr:col>
          <xdr:colOff>561975</xdr:colOff>
          <xdr:row>12</xdr:row>
          <xdr:rowOff>228600</xdr:rowOff>
        </xdr:to>
        <xdr:sp macro="" textlink="">
          <xdr:nvSpPr>
            <xdr:cNvPr id="136198" name="Check Box 6" hidden="1">
              <a:extLst>
                <a:ext uri="{63B3BB69-23CF-44E3-9099-C40C66FF867C}">
                  <a14:compatExt spid="_x0000_s13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13</xdr:row>
          <xdr:rowOff>9525</xdr:rowOff>
        </xdr:from>
        <xdr:to>
          <xdr:col>2</xdr:col>
          <xdr:colOff>561975</xdr:colOff>
          <xdr:row>13</xdr:row>
          <xdr:rowOff>228600</xdr:rowOff>
        </xdr:to>
        <xdr:sp macro="" textlink="">
          <xdr:nvSpPr>
            <xdr:cNvPr id="136199" name="Check Box 7" hidden="1">
              <a:extLst>
                <a:ext uri="{63B3BB69-23CF-44E3-9099-C40C66FF867C}">
                  <a14:compatExt spid="_x0000_s13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14</xdr:row>
          <xdr:rowOff>9525</xdr:rowOff>
        </xdr:from>
        <xdr:to>
          <xdr:col>2</xdr:col>
          <xdr:colOff>561975</xdr:colOff>
          <xdr:row>14</xdr:row>
          <xdr:rowOff>228600</xdr:rowOff>
        </xdr:to>
        <xdr:sp macro="" textlink="">
          <xdr:nvSpPr>
            <xdr:cNvPr id="136200" name="Check Box 8" hidden="1">
              <a:extLst>
                <a:ext uri="{63B3BB69-23CF-44E3-9099-C40C66FF867C}">
                  <a14:compatExt spid="_x0000_s13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15</xdr:row>
          <xdr:rowOff>9525</xdr:rowOff>
        </xdr:from>
        <xdr:to>
          <xdr:col>2</xdr:col>
          <xdr:colOff>561975</xdr:colOff>
          <xdr:row>15</xdr:row>
          <xdr:rowOff>228600</xdr:rowOff>
        </xdr:to>
        <xdr:sp macro="" textlink="">
          <xdr:nvSpPr>
            <xdr:cNvPr id="136201" name="Check Box 9" hidden="1">
              <a:extLst>
                <a:ext uri="{63B3BB69-23CF-44E3-9099-C40C66FF867C}">
                  <a14:compatExt spid="_x0000_s13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9525</xdr:rowOff>
        </xdr:from>
        <xdr:to>
          <xdr:col>2</xdr:col>
          <xdr:colOff>561975</xdr:colOff>
          <xdr:row>16</xdr:row>
          <xdr:rowOff>228600</xdr:rowOff>
        </xdr:to>
        <xdr:sp macro="" textlink="">
          <xdr:nvSpPr>
            <xdr:cNvPr id="136202" name="Check Box 10" hidden="1">
              <a:extLst>
                <a:ext uri="{63B3BB69-23CF-44E3-9099-C40C66FF867C}">
                  <a14:compatExt spid="_x0000_s13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9525</xdr:rowOff>
        </xdr:from>
        <xdr:to>
          <xdr:col>2</xdr:col>
          <xdr:colOff>561975</xdr:colOff>
          <xdr:row>17</xdr:row>
          <xdr:rowOff>228600</xdr:rowOff>
        </xdr:to>
        <xdr:sp macro="" textlink="">
          <xdr:nvSpPr>
            <xdr:cNvPr id="136203" name="Check Box 11" hidden="1">
              <a:extLst>
                <a:ext uri="{63B3BB69-23CF-44E3-9099-C40C66FF867C}">
                  <a14:compatExt spid="_x0000_s13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18</xdr:row>
          <xdr:rowOff>9525</xdr:rowOff>
        </xdr:from>
        <xdr:to>
          <xdr:col>2</xdr:col>
          <xdr:colOff>561975</xdr:colOff>
          <xdr:row>18</xdr:row>
          <xdr:rowOff>228600</xdr:rowOff>
        </xdr:to>
        <xdr:sp macro="" textlink="">
          <xdr:nvSpPr>
            <xdr:cNvPr id="136204" name="Check Box 12" hidden="1">
              <a:extLst>
                <a:ext uri="{63B3BB69-23CF-44E3-9099-C40C66FF867C}">
                  <a14:compatExt spid="_x0000_s13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9525</xdr:rowOff>
        </xdr:from>
        <xdr:to>
          <xdr:col>2</xdr:col>
          <xdr:colOff>561975</xdr:colOff>
          <xdr:row>19</xdr:row>
          <xdr:rowOff>228600</xdr:rowOff>
        </xdr:to>
        <xdr:sp macro="" textlink="">
          <xdr:nvSpPr>
            <xdr:cNvPr id="136205" name="Check Box 13" hidden="1">
              <a:extLst>
                <a:ext uri="{63B3BB69-23CF-44E3-9099-C40C66FF867C}">
                  <a14:compatExt spid="_x0000_s13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20</xdr:row>
          <xdr:rowOff>9525</xdr:rowOff>
        </xdr:from>
        <xdr:to>
          <xdr:col>2</xdr:col>
          <xdr:colOff>561975</xdr:colOff>
          <xdr:row>20</xdr:row>
          <xdr:rowOff>228600</xdr:rowOff>
        </xdr:to>
        <xdr:sp macro="" textlink="">
          <xdr:nvSpPr>
            <xdr:cNvPr id="136206" name="Check Box 14" hidden="1">
              <a:extLst>
                <a:ext uri="{63B3BB69-23CF-44E3-9099-C40C66FF867C}">
                  <a14:compatExt spid="_x0000_s13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21</xdr:row>
          <xdr:rowOff>9525</xdr:rowOff>
        </xdr:from>
        <xdr:to>
          <xdr:col>2</xdr:col>
          <xdr:colOff>561975</xdr:colOff>
          <xdr:row>21</xdr:row>
          <xdr:rowOff>228600</xdr:rowOff>
        </xdr:to>
        <xdr:sp macro="" textlink="">
          <xdr:nvSpPr>
            <xdr:cNvPr id="136207" name="Check Box 15" hidden="1">
              <a:extLst>
                <a:ext uri="{63B3BB69-23CF-44E3-9099-C40C66FF867C}">
                  <a14:compatExt spid="_x0000_s13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9525</xdr:rowOff>
        </xdr:from>
        <xdr:to>
          <xdr:col>2</xdr:col>
          <xdr:colOff>561975</xdr:colOff>
          <xdr:row>22</xdr:row>
          <xdr:rowOff>228600</xdr:rowOff>
        </xdr:to>
        <xdr:sp macro="" textlink="">
          <xdr:nvSpPr>
            <xdr:cNvPr id="136208" name="Check Box 16" hidden="1">
              <a:extLst>
                <a:ext uri="{63B3BB69-23CF-44E3-9099-C40C66FF867C}">
                  <a14:compatExt spid="_x0000_s13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9525</xdr:rowOff>
        </xdr:from>
        <xdr:to>
          <xdr:col>2</xdr:col>
          <xdr:colOff>561975</xdr:colOff>
          <xdr:row>23</xdr:row>
          <xdr:rowOff>228600</xdr:rowOff>
        </xdr:to>
        <xdr:sp macro="" textlink="">
          <xdr:nvSpPr>
            <xdr:cNvPr id="136209" name="Check Box 17" hidden="1">
              <a:extLst>
                <a:ext uri="{63B3BB69-23CF-44E3-9099-C40C66FF867C}">
                  <a14:compatExt spid="_x0000_s13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9525</xdr:rowOff>
        </xdr:from>
        <xdr:to>
          <xdr:col>2</xdr:col>
          <xdr:colOff>561975</xdr:colOff>
          <xdr:row>24</xdr:row>
          <xdr:rowOff>228600</xdr:rowOff>
        </xdr:to>
        <xdr:sp macro="" textlink="">
          <xdr:nvSpPr>
            <xdr:cNvPr id="136210" name="Check Box 18" hidden="1">
              <a:extLst>
                <a:ext uri="{63B3BB69-23CF-44E3-9099-C40C66FF867C}">
                  <a14:compatExt spid="_x0000_s13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25</xdr:row>
          <xdr:rowOff>9525</xdr:rowOff>
        </xdr:from>
        <xdr:to>
          <xdr:col>2</xdr:col>
          <xdr:colOff>561975</xdr:colOff>
          <xdr:row>25</xdr:row>
          <xdr:rowOff>228600</xdr:rowOff>
        </xdr:to>
        <xdr:sp macro="" textlink="">
          <xdr:nvSpPr>
            <xdr:cNvPr id="136211" name="Check Box 19" hidden="1">
              <a:extLst>
                <a:ext uri="{63B3BB69-23CF-44E3-9099-C40C66FF867C}">
                  <a14:compatExt spid="_x0000_s13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26</xdr:row>
          <xdr:rowOff>9525</xdr:rowOff>
        </xdr:from>
        <xdr:to>
          <xdr:col>2</xdr:col>
          <xdr:colOff>561975</xdr:colOff>
          <xdr:row>26</xdr:row>
          <xdr:rowOff>228600</xdr:rowOff>
        </xdr:to>
        <xdr:sp macro="" textlink="">
          <xdr:nvSpPr>
            <xdr:cNvPr id="136212" name="Check Box 20" hidden="1">
              <a:extLst>
                <a:ext uri="{63B3BB69-23CF-44E3-9099-C40C66FF867C}">
                  <a14:compatExt spid="_x0000_s13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7</xdr:row>
          <xdr:rowOff>9525</xdr:rowOff>
        </xdr:from>
        <xdr:to>
          <xdr:col>3</xdr:col>
          <xdr:colOff>561975</xdr:colOff>
          <xdr:row>7</xdr:row>
          <xdr:rowOff>228600</xdr:rowOff>
        </xdr:to>
        <xdr:sp macro="" textlink="">
          <xdr:nvSpPr>
            <xdr:cNvPr id="136213" name="Check Box 21" hidden="1">
              <a:extLst>
                <a:ext uri="{63B3BB69-23CF-44E3-9099-C40C66FF867C}">
                  <a14:compatExt spid="_x0000_s13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8</xdr:row>
          <xdr:rowOff>9525</xdr:rowOff>
        </xdr:from>
        <xdr:to>
          <xdr:col>3</xdr:col>
          <xdr:colOff>561975</xdr:colOff>
          <xdr:row>8</xdr:row>
          <xdr:rowOff>228600</xdr:rowOff>
        </xdr:to>
        <xdr:sp macro="" textlink="">
          <xdr:nvSpPr>
            <xdr:cNvPr id="136214" name="Check Box 22" hidden="1">
              <a:extLst>
                <a:ext uri="{63B3BB69-23CF-44E3-9099-C40C66FF867C}">
                  <a14:compatExt spid="_x0000_s13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9</xdr:row>
          <xdr:rowOff>9525</xdr:rowOff>
        </xdr:from>
        <xdr:to>
          <xdr:col>3</xdr:col>
          <xdr:colOff>561975</xdr:colOff>
          <xdr:row>9</xdr:row>
          <xdr:rowOff>228600</xdr:rowOff>
        </xdr:to>
        <xdr:sp macro="" textlink="">
          <xdr:nvSpPr>
            <xdr:cNvPr id="136215" name="Check Box 23" hidden="1">
              <a:extLst>
                <a:ext uri="{63B3BB69-23CF-44E3-9099-C40C66FF867C}">
                  <a14:compatExt spid="_x0000_s13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xdr:row>
          <xdr:rowOff>9525</xdr:rowOff>
        </xdr:from>
        <xdr:to>
          <xdr:col>3</xdr:col>
          <xdr:colOff>561975</xdr:colOff>
          <xdr:row>10</xdr:row>
          <xdr:rowOff>228600</xdr:rowOff>
        </xdr:to>
        <xdr:sp macro="" textlink="">
          <xdr:nvSpPr>
            <xdr:cNvPr id="136216" name="Check Box 24" hidden="1">
              <a:extLst>
                <a:ext uri="{63B3BB69-23CF-44E3-9099-C40C66FF867C}">
                  <a14:compatExt spid="_x0000_s13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11</xdr:row>
          <xdr:rowOff>9525</xdr:rowOff>
        </xdr:from>
        <xdr:to>
          <xdr:col>3</xdr:col>
          <xdr:colOff>561975</xdr:colOff>
          <xdr:row>11</xdr:row>
          <xdr:rowOff>228600</xdr:rowOff>
        </xdr:to>
        <xdr:sp macro="" textlink="">
          <xdr:nvSpPr>
            <xdr:cNvPr id="136217" name="Check Box 25" hidden="1">
              <a:extLst>
                <a:ext uri="{63B3BB69-23CF-44E3-9099-C40C66FF867C}">
                  <a14:compatExt spid="_x0000_s13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12</xdr:row>
          <xdr:rowOff>9525</xdr:rowOff>
        </xdr:from>
        <xdr:to>
          <xdr:col>3</xdr:col>
          <xdr:colOff>561975</xdr:colOff>
          <xdr:row>12</xdr:row>
          <xdr:rowOff>228600</xdr:rowOff>
        </xdr:to>
        <xdr:sp macro="" textlink="">
          <xdr:nvSpPr>
            <xdr:cNvPr id="136218" name="Check Box 26" hidden="1">
              <a:extLst>
                <a:ext uri="{63B3BB69-23CF-44E3-9099-C40C66FF867C}">
                  <a14:compatExt spid="_x0000_s13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13</xdr:row>
          <xdr:rowOff>9525</xdr:rowOff>
        </xdr:from>
        <xdr:to>
          <xdr:col>3</xdr:col>
          <xdr:colOff>561975</xdr:colOff>
          <xdr:row>13</xdr:row>
          <xdr:rowOff>228600</xdr:rowOff>
        </xdr:to>
        <xdr:sp macro="" textlink="">
          <xdr:nvSpPr>
            <xdr:cNvPr id="136219" name="Check Box 27" hidden="1">
              <a:extLst>
                <a:ext uri="{63B3BB69-23CF-44E3-9099-C40C66FF867C}">
                  <a14:compatExt spid="_x0000_s13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14</xdr:row>
          <xdr:rowOff>9525</xdr:rowOff>
        </xdr:from>
        <xdr:to>
          <xdr:col>3</xdr:col>
          <xdr:colOff>561975</xdr:colOff>
          <xdr:row>14</xdr:row>
          <xdr:rowOff>228600</xdr:rowOff>
        </xdr:to>
        <xdr:sp macro="" textlink="">
          <xdr:nvSpPr>
            <xdr:cNvPr id="136220" name="Check Box 28" hidden="1">
              <a:extLst>
                <a:ext uri="{63B3BB69-23CF-44E3-9099-C40C66FF867C}">
                  <a14:compatExt spid="_x0000_s13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9525</xdr:rowOff>
        </xdr:from>
        <xdr:to>
          <xdr:col>3</xdr:col>
          <xdr:colOff>561975</xdr:colOff>
          <xdr:row>15</xdr:row>
          <xdr:rowOff>228600</xdr:rowOff>
        </xdr:to>
        <xdr:sp macro="" textlink="">
          <xdr:nvSpPr>
            <xdr:cNvPr id="136221" name="Check Box 29" hidden="1">
              <a:extLst>
                <a:ext uri="{63B3BB69-23CF-44E3-9099-C40C66FF867C}">
                  <a14:compatExt spid="_x0000_s13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16</xdr:row>
          <xdr:rowOff>9525</xdr:rowOff>
        </xdr:from>
        <xdr:to>
          <xdr:col>3</xdr:col>
          <xdr:colOff>561975</xdr:colOff>
          <xdr:row>16</xdr:row>
          <xdr:rowOff>228600</xdr:rowOff>
        </xdr:to>
        <xdr:sp macro="" textlink="">
          <xdr:nvSpPr>
            <xdr:cNvPr id="136222" name="Check Box 30" hidden="1">
              <a:extLst>
                <a:ext uri="{63B3BB69-23CF-44E3-9099-C40C66FF867C}">
                  <a14:compatExt spid="_x0000_s13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17</xdr:row>
          <xdr:rowOff>9525</xdr:rowOff>
        </xdr:from>
        <xdr:to>
          <xdr:col>3</xdr:col>
          <xdr:colOff>561975</xdr:colOff>
          <xdr:row>17</xdr:row>
          <xdr:rowOff>228600</xdr:rowOff>
        </xdr:to>
        <xdr:sp macro="" textlink="">
          <xdr:nvSpPr>
            <xdr:cNvPr id="136223" name="Check Box 31" hidden="1">
              <a:extLst>
                <a:ext uri="{63B3BB69-23CF-44E3-9099-C40C66FF867C}">
                  <a14:compatExt spid="_x0000_s13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18</xdr:row>
          <xdr:rowOff>9525</xdr:rowOff>
        </xdr:from>
        <xdr:to>
          <xdr:col>3</xdr:col>
          <xdr:colOff>561975</xdr:colOff>
          <xdr:row>18</xdr:row>
          <xdr:rowOff>228600</xdr:rowOff>
        </xdr:to>
        <xdr:sp macro="" textlink="">
          <xdr:nvSpPr>
            <xdr:cNvPr id="136224" name="Check Box 32" hidden="1">
              <a:extLst>
                <a:ext uri="{63B3BB69-23CF-44E3-9099-C40C66FF867C}">
                  <a14:compatExt spid="_x0000_s13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19</xdr:row>
          <xdr:rowOff>9525</xdr:rowOff>
        </xdr:from>
        <xdr:to>
          <xdr:col>3</xdr:col>
          <xdr:colOff>561975</xdr:colOff>
          <xdr:row>19</xdr:row>
          <xdr:rowOff>228600</xdr:rowOff>
        </xdr:to>
        <xdr:sp macro="" textlink="">
          <xdr:nvSpPr>
            <xdr:cNvPr id="136225" name="Check Box 33" hidden="1">
              <a:extLst>
                <a:ext uri="{63B3BB69-23CF-44E3-9099-C40C66FF867C}">
                  <a14:compatExt spid="_x0000_s13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20</xdr:row>
          <xdr:rowOff>9525</xdr:rowOff>
        </xdr:from>
        <xdr:to>
          <xdr:col>3</xdr:col>
          <xdr:colOff>561975</xdr:colOff>
          <xdr:row>20</xdr:row>
          <xdr:rowOff>228600</xdr:rowOff>
        </xdr:to>
        <xdr:sp macro="" textlink="">
          <xdr:nvSpPr>
            <xdr:cNvPr id="136226" name="Check Box 34" hidden="1">
              <a:extLst>
                <a:ext uri="{63B3BB69-23CF-44E3-9099-C40C66FF867C}">
                  <a14:compatExt spid="_x0000_s13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21</xdr:row>
          <xdr:rowOff>9525</xdr:rowOff>
        </xdr:from>
        <xdr:to>
          <xdr:col>3</xdr:col>
          <xdr:colOff>561975</xdr:colOff>
          <xdr:row>21</xdr:row>
          <xdr:rowOff>228600</xdr:rowOff>
        </xdr:to>
        <xdr:sp macro="" textlink="">
          <xdr:nvSpPr>
            <xdr:cNvPr id="136227" name="Check Box 35" hidden="1">
              <a:extLst>
                <a:ext uri="{63B3BB69-23CF-44E3-9099-C40C66FF867C}">
                  <a14:compatExt spid="_x0000_s13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22</xdr:row>
          <xdr:rowOff>9525</xdr:rowOff>
        </xdr:from>
        <xdr:to>
          <xdr:col>3</xdr:col>
          <xdr:colOff>561975</xdr:colOff>
          <xdr:row>22</xdr:row>
          <xdr:rowOff>228600</xdr:rowOff>
        </xdr:to>
        <xdr:sp macro="" textlink="">
          <xdr:nvSpPr>
            <xdr:cNvPr id="136228" name="Check Box 36" hidden="1">
              <a:extLst>
                <a:ext uri="{63B3BB69-23CF-44E3-9099-C40C66FF867C}">
                  <a14:compatExt spid="_x0000_s13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23</xdr:row>
          <xdr:rowOff>9525</xdr:rowOff>
        </xdr:from>
        <xdr:to>
          <xdr:col>3</xdr:col>
          <xdr:colOff>561975</xdr:colOff>
          <xdr:row>23</xdr:row>
          <xdr:rowOff>228600</xdr:rowOff>
        </xdr:to>
        <xdr:sp macro="" textlink="">
          <xdr:nvSpPr>
            <xdr:cNvPr id="136229" name="Check Box 37" hidden="1">
              <a:extLst>
                <a:ext uri="{63B3BB69-23CF-44E3-9099-C40C66FF867C}">
                  <a14:compatExt spid="_x0000_s13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24</xdr:row>
          <xdr:rowOff>9525</xdr:rowOff>
        </xdr:from>
        <xdr:to>
          <xdr:col>3</xdr:col>
          <xdr:colOff>561975</xdr:colOff>
          <xdr:row>24</xdr:row>
          <xdr:rowOff>228600</xdr:rowOff>
        </xdr:to>
        <xdr:sp macro="" textlink="">
          <xdr:nvSpPr>
            <xdr:cNvPr id="136230" name="Check Box 38" hidden="1">
              <a:extLst>
                <a:ext uri="{63B3BB69-23CF-44E3-9099-C40C66FF867C}">
                  <a14:compatExt spid="_x0000_s13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25</xdr:row>
          <xdr:rowOff>9525</xdr:rowOff>
        </xdr:from>
        <xdr:to>
          <xdr:col>3</xdr:col>
          <xdr:colOff>561975</xdr:colOff>
          <xdr:row>25</xdr:row>
          <xdr:rowOff>228600</xdr:rowOff>
        </xdr:to>
        <xdr:sp macro="" textlink="">
          <xdr:nvSpPr>
            <xdr:cNvPr id="136231" name="Check Box 39" hidden="1">
              <a:extLst>
                <a:ext uri="{63B3BB69-23CF-44E3-9099-C40C66FF867C}">
                  <a14:compatExt spid="_x0000_s136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26</xdr:row>
          <xdr:rowOff>9525</xdr:rowOff>
        </xdr:from>
        <xdr:to>
          <xdr:col>3</xdr:col>
          <xdr:colOff>561975</xdr:colOff>
          <xdr:row>26</xdr:row>
          <xdr:rowOff>228600</xdr:rowOff>
        </xdr:to>
        <xdr:sp macro="" textlink="">
          <xdr:nvSpPr>
            <xdr:cNvPr id="136232" name="Check Box 40" hidden="1">
              <a:extLst>
                <a:ext uri="{63B3BB69-23CF-44E3-9099-C40C66FF867C}">
                  <a14:compatExt spid="_x0000_s13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oneCellAnchor>
    <xdr:from>
      <xdr:col>6</xdr:col>
      <xdr:colOff>9525</xdr:colOff>
      <xdr:row>7</xdr:row>
      <xdr:rowOff>9525</xdr:rowOff>
    </xdr:from>
    <xdr:ext cx="1260000" cy="676064"/>
    <xdr:sp macro="" textlink="">
      <xdr:nvSpPr>
        <xdr:cNvPr id="2" name="Rechteck 1">
          <a:hlinkClick xmlns:r="http://schemas.openxmlformats.org/officeDocument/2006/relationships" r:id="rId1" tooltip="zurück zum Ausgaben- und Finanzierungsplan"/>
        </xdr:cNvPr>
        <xdr:cNvSpPr/>
      </xdr:nvSpPr>
      <xdr:spPr>
        <a:xfrm>
          <a:off x="9563100" y="1343025"/>
          <a:ext cx="1260000" cy="676064"/>
        </a:xfrm>
        <a:prstGeom prst="rect">
          <a:avLst/>
        </a:prstGeom>
        <a:solidFill>
          <a:schemeClr val="bg1">
            <a:lumMod val="8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zum Ausgaben- und Finanzierungsplan</a:t>
          </a:r>
        </a:p>
      </xdr:txBody>
    </xdr:sp>
    <xdr:clientData/>
  </xdr:oneCellAnchor>
  <xdr:oneCellAnchor>
    <xdr:from>
      <xdr:col>7</xdr:col>
      <xdr:colOff>0</xdr:colOff>
      <xdr:row>7</xdr:row>
      <xdr:rowOff>9525</xdr:rowOff>
    </xdr:from>
    <xdr:ext cx="1260000" cy="676800"/>
    <xdr:sp macro="" textlink="">
      <xdr:nvSpPr>
        <xdr:cNvPr id="3" name="Rechteck 2">
          <a:hlinkClick xmlns:r="http://schemas.openxmlformats.org/officeDocument/2006/relationships" r:id="rId2" tooltip="zurück zum Anlagenverzeichnis"/>
        </xdr:cNvPr>
        <xdr:cNvSpPr/>
      </xdr:nvSpPr>
      <xdr:spPr>
        <a:xfrm>
          <a:off x="10963275" y="1343025"/>
          <a:ext cx="1260000" cy="676800"/>
        </a:xfrm>
        <a:prstGeom prst="rect">
          <a:avLst/>
        </a:prstGeom>
        <a:solidFill>
          <a:schemeClr val="bg1">
            <a:lumMod val="8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zum Anlagen-</a:t>
          </a:r>
        </a:p>
        <a:p>
          <a:pPr algn="ctr"/>
          <a:r>
            <a:rPr lang="de-DE" sz="900" b="1" u="none">
              <a:solidFill>
                <a:srgbClr val="0000FF"/>
              </a:solidFill>
              <a:latin typeface="Arial" panose="020B0604020202020204" pitchFamily="34" charset="0"/>
              <a:cs typeface="Arial" panose="020B0604020202020204" pitchFamily="34" charset="0"/>
            </a:rPr>
            <a:t>verzeichnis</a:t>
          </a:r>
        </a:p>
      </xdr:txBody>
    </xdr:sp>
    <xdr:clientData/>
  </xdr:oneCellAnchor>
  <mc:AlternateContent xmlns:mc="http://schemas.openxmlformats.org/markup-compatibility/2006">
    <mc:Choice xmlns:a14="http://schemas.microsoft.com/office/drawing/2010/main" Requires="a14">
      <xdr:twoCellAnchor editAs="oneCell">
        <xdr:from>
          <xdr:col>2</xdr:col>
          <xdr:colOff>257175</xdr:colOff>
          <xdr:row>7</xdr:row>
          <xdr:rowOff>9525</xdr:rowOff>
        </xdr:from>
        <xdr:to>
          <xdr:col>2</xdr:col>
          <xdr:colOff>561975</xdr:colOff>
          <xdr:row>7</xdr:row>
          <xdr:rowOff>228600</xdr:rowOff>
        </xdr:to>
        <xdr:sp macro="" textlink="">
          <xdr:nvSpPr>
            <xdr:cNvPr id="137217" name="Check Box 1" hidden="1">
              <a:extLst>
                <a:ext uri="{63B3BB69-23CF-44E3-9099-C40C66FF867C}">
                  <a14:compatExt spid="_x0000_s13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8</xdr:row>
          <xdr:rowOff>9525</xdr:rowOff>
        </xdr:from>
        <xdr:to>
          <xdr:col>2</xdr:col>
          <xdr:colOff>561975</xdr:colOff>
          <xdr:row>8</xdr:row>
          <xdr:rowOff>228600</xdr:rowOff>
        </xdr:to>
        <xdr:sp macro="" textlink="">
          <xdr:nvSpPr>
            <xdr:cNvPr id="137218" name="Check Box 2" hidden="1">
              <a:extLst>
                <a:ext uri="{63B3BB69-23CF-44E3-9099-C40C66FF867C}">
                  <a14:compatExt spid="_x0000_s13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9</xdr:row>
          <xdr:rowOff>9525</xdr:rowOff>
        </xdr:from>
        <xdr:to>
          <xdr:col>2</xdr:col>
          <xdr:colOff>561975</xdr:colOff>
          <xdr:row>9</xdr:row>
          <xdr:rowOff>228600</xdr:rowOff>
        </xdr:to>
        <xdr:sp macro="" textlink="">
          <xdr:nvSpPr>
            <xdr:cNvPr id="137219" name="Check Box 3" hidden="1">
              <a:extLst>
                <a:ext uri="{63B3BB69-23CF-44E3-9099-C40C66FF867C}">
                  <a14:compatExt spid="_x0000_s13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10</xdr:row>
          <xdr:rowOff>9525</xdr:rowOff>
        </xdr:from>
        <xdr:to>
          <xdr:col>2</xdr:col>
          <xdr:colOff>561975</xdr:colOff>
          <xdr:row>10</xdr:row>
          <xdr:rowOff>228600</xdr:rowOff>
        </xdr:to>
        <xdr:sp macro="" textlink="">
          <xdr:nvSpPr>
            <xdr:cNvPr id="137220" name="Check Box 4" hidden="1">
              <a:extLst>
                <a:ext uri="{63B3BB69-23CF-44E3-9099-C40C66FF867C}">
                  <a14:compatExt spid="_x0000_s13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11</xdr:row>
          <xdr:rowOff>9525</xdr:rowOff>
        </xdr:from>
        <xdr:to>
          <xdr:col>2</xdr:col>
          <xdr:colOff>561975</xdr:colOff>
          <xdr:row>11</xdr:row>
          <xdr:rowOff>228600</xdr:rowOff>
        </xdr:to>
        <xdr:sp macro="" textlink="">
          <xdr:nvSpPr>
            <xdr:cNvPr id="137221" name="Check Box 5" hidden="1">
              <a:extLst>
                <a:ext uri="{63B3BB69-23CF-44E3-9099-C40C66FF867C}">
                  <a14:compatExt spid="_x0000_s13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12</xdr:row>
          <xdr:rowOff>9525</xdr:rowOff>
        </xdr:from>
        <xdr:to>
          <xdr:col>2</xdr:col>
          <xdr:colOff>561975</xdr:colOff>
          <xdr:row>12</xdr:row>
          <xdr:rowOff>228600</xdr:rowOff>
        </xdr:to>
        <xdr:sp macro="" textlink="">
          <xdr:nvSpPr>
            <xdr:cNvPr id="137222" name="Check Box 6" hidden="1">
              <a:extLst>
                <a:ext uri="{63B3BB69-23CF-44E3-9099-C40C66FF867C}">
                  <a14:compatExt spid="_x0000_s13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13</xdr:row>
          <xdr:rowOff>9525</xdr:rowOff>
        </xdr:from>
        <xdr:to>
          <xdr:col>2</xdr:col>
          <xdr:colOff>561975</xdr:colOff>
          <xdr:row>13</xdr:row>
          <xdr:rowOff>228600</xdr:rowOff>
        </xdr:to>
        <xdr:sp macro="" textlink="">
          <xdr:nvSpPr>
            <xdr:cNvPr id="137223" name="Check Box 7" hidden="1">
              <a:extLst>
                <a:ext uri="{63B3BB69-23CF-44E3-9099-C40C66FF867C}">
                  <a14:compatExt spid="_x0000_s13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14</xdr:row>
          <xdr:rowOff>9525</xdr:rowOff>
        </xdr:from>
        <xdr:to>
          <xdr:col>2</xdr:col>
          <xdr:colOff>561975</xdr:colOff>
          <xdr:row>14</xdr:row>
          <xdr:rowOff>228600</xdr:rowOff>
        </xdr:to>
        <xdr:sp macro="" textlink="">
          <xdr:nvSpPr>
            <xdr:cNvPr id="137224" name="Check Box 8" hidden="1">
              <a:extLst>
                <a:ext uri="{63B3BB69-23CF-44E3-9099-C40C66FF867C}">
                  <a14:compatExt spid="_x0000_s13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15</xdr:row>
          <xdr:rowOff>9525</xdr:rowOff>
        </xdr:from>
        <xdr:to>
          <xdr:col>2</xdr:col>
          <xdr:colOff>561975</xdr:colOff>
          <xdr:row>15</xdr:row>
          <xdr:rowOff>228600</xdr:rowOff>
        </xdr:to>
        <xdr:sp macro="" textlink="">
          <xdr:nvSpPr>
            <xdr:cNvPr id="137225" name="Check Box 9" hidden="1">
              <a:extLst>
                <a:ext uri="{63B3BB69-23CF-44E3-9099-C40C66FF867C}">
                  <a14:compatExt spid="_x0000_s13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9525</xdr:rowOff>
        </xdr:from>
        <xdr:to>
          <xdr:col>2</xdr:col>
          <xdr:colOff>561975</xdr:colOff>
          <xdr:row>16</xdr:row>
          <xdr:rowOff>228600</xdr:rowOff>
        </xdr:to>
        <xdr:sp macro="" textlink="">
          <xdr:nvSpPr>
            <xdr:cNvPr id="137226" name="Check Box 10" hidden="1">
              <a:extLst>
                <a:ext uri="{63B3BB69-23CF-44E3-9099-C40C66FF867C}">
                  <a14:compatExt spid="_x0000_s13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9525</xdr:rowOff>
        </xdr:from>
        <xdr:to>
          <xdr:col>2</xdr:col>
          <xdr:colOff>561975</xdr:colOff>
          <xdr:row>17</xdr:row>
          <xdr:rowOff>228600</xdr:rowOff>
        </xdr:to>
        <xdr:sp macro="" textlink="">
          <xdr:nvSpPr>
            <xdr:cNvPr id="137227" name="Check Box 11" hidden="1">
              <a:extLst>
                <a:ext uri="{63B3BB69-23CF-44E3-9099-C40C66FF867C}">
                  <a14:compatExt spid="_x0000_s13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18</xdr:row>
          <xdr:rowOff>9525</xdr:rowOff>
        </xdr:from>
        <xdr:to>
          <xdr:col>2</xdr:col>
          <xdr:colOff>561975</xdr:colOff>
          <xdr:row>18</xdr:row>
          <xdr:rowOff>228600</xdr:rowOff>
        </xdr:to>
        <xdr:sp macro="" textlink="">
          <xdr:nvSpPr>
            <xdr:cNvPr id="137228" name="Check Box 12" hidden="1">
              <a:extLst>
                <a:ext uri="{63B3BB69-23CF-44E3-9099-C40C66FF867C}">
                  <a14:compatExt spid="_x0000_s13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9525</xdr:rowOff>
        </xdr:from>
        <xdr:to>
          <xdr:col>2</xdr:col>
          <xdr:colOff>561975</xdr:colOff>
          <xdr:row>19</xdr:row>
          <xdr:rowOff>228600</xdr:rowOff>
        </xdr:to>
        <xdr:sp macro="" textlink="">
          <xdr:nvSpPr>
            <xdr:cNvPr id="137229" name="Check Box 13" hidden="1">
              <a:extLst>
                <a:ext uri="{63B3BB69-23CF-44E3-9099-C40C66FF867C}">
                  <a14:compatExt spid="_x0000_s13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20</xdr:row>
          <xdr:rowOff>9525</xdr:rowOff>
        </xdr:from>
        <xdr:to>
          <xdr:col>2</xdr:col>
          <xdr:colOff>561975</xdr:colOff>
          <xdr:row>20</xdr:row>
          <xdr:rowOff>228600</xdr:rowOff>
        </xdr:to>
        <xdr:sp macro="" textlink="">
          <xdr:nvSpPr>
            <xdr:cNvPr id="137230" name="Check Box 14" hidden="1">
              <a:extLst>
                <a:ext uri="{63B3BB69-23CF-44E3-9099-C40C66FF867C}">
                  <a14:compatExt spid="_x0000_s13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21</xdr:row>
          <xdr:rowOff>9525</xdr:rowOff>
        </xdr:from>
        <xdr:to>
          <xdr:col>2</xdr:col>
          <xdr:colOff>561975</xdr:colOff>
          <xdr:row>21</xdr:row>
          <xdr:rowOff>228600</xdr:rowOff>
        </xdr:to>
        <xdr:sp macro="" textlink="">
          <xdr:nvSpPr>
            <xdr:cNvPr id="137231" name="Check Box 15" hidden="1">
              <a:extLst>
                <a:ext uri="{63B3BB69-23CF-44E3-9099-C40C66FF867C}">
                  <a14:compatExt spid="_x0000_s13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9525</xdr:rowOff>
        </xdr:from>
        <xdr:to>
          <xdr:col>2</xdr:col>
          <xdr:colOff>561975</xdr:colOff>
          <xdr:row>22</xdr:row>
          <xdr:rowOff>228600</xdr:rowOff>
        </xdr:to>
        <xdr:sp macro="" textlink="">
          <xdr:nvSpPr>
            <xdr:cNvPr id="137232" name="Check Box 16" hidden="1">
              <a:extLst>
                <a:ext uri="{63B3BB69-23CF-44E3-9099-C40C66FF867C}">
                  <a14:compatExt spid="_x0000_s13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9525</xdr:rowOff>
        </xdr:from>
        <xdr:to>
          <xdr:col>2</xdr:col>
          <xdr:colOff>561975</xdr:colOff>
          <xdr:row>23</xdr:row>
          <xdr:rowOff>228600</xdr:rowOff>
        </xdr:to>
        <xdr:sp macro="" textlink="">
          <xdr:nvSpPr>
            <xdr:cNvPr id="137233" name="Check Box 17" hidden="1">
              <a:extLst>
                <a:ext uri="{63B3BB69-23CF-44E3-9099-C40C66FF867C}">
                  <a14:compatExt spid="_x0000_s13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9525</xdr:rowOff>
        </xdr:from>
        <xdr:to>
          <xdr:col>2</xdr:col>
          <xdr:colOff>561975</xdr:colOff>
          <xdr:row>24</xdr:row>
          <xdr:rowOff>228600</xdr:rowOff>
        </xdr:to>
        <xdr:sp macro="" textlink="">
          <xdr:nvSpPr>
            <xdr:cNvPr id="137234" name="Check Box 18" hidden="1">
              <a:extLst>
                <a:ext uri="{63B3BB69-23CF-44E3-9099-C40C66FF867C}">
                  <a14:compatExt spid="_x0000_s13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25</xdr:row>
          <xdr:rowOff>9525</xdr:rowOff>
        </xdr:from>
        <xdr:to>
          <xdr:col>2</xdr:col>
          <xdr:colOff>561975</xdr:colOff>
          <xdr:row>25</xdr:row>
          <xdr:rowOff>228600</xdr:rowOff>
        </xdr:to>
        <xdr:sp macro="" textlink="">
          <xdr:nvSpPr>
            <xdr:cNvPr id="137235" name="Check Box 19" hidden="1">
              <a:extLst>
                <a:ext uri="{63B3BB69-23CF-44E3-9099-C40C66FF867C}">
                  <a14:compatExt spid="_x0000_s13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26</xdr:row>
          <xdr:rowOff>9525</xdr:rowOff>
        </xdr:from>
        <xdr:to>
          <xdr:col>2</xdr:col>
          <xdr:colOff>561975</xdr:colOff>
          <xdr:row>26</xdr:row>
          <xdr:rowOff>228600</xdr:rowOff>
        </xdr:to>
        <xdr:sp macro="" textlink="">
          <xdr:nvSpPr>
            <xdr:cNvPr id="137236" name="Check Box 20" hidden="1">
              <a:extLst>
                <a:ext uri="{63B3BB69-23CF-44E3-9099-C40C66FF867C}">
                  <a14:compatExt spid="_x0000_s13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7</xdr:row>
          <xdr:rowOff>9525</xdr:rowOff>
        </xdr:from>
        <xdr:to>
          <xdr:col>3</xdr:col>
          <xdr:colOff>561975</xdr:colOff>
          <xdr:row>7</xdr:row>
          <xdr:rowOff>228600</xdr:rowOff>
        </xdr:to>
        <xdr:sp macro="" textlink="">
          <xdr:nvSpPr>
            <xdr:cNvPr id="137237" name="Check Box 21" hidden="1">
              <a:extLst>
                <a:ext uri="{63B3BB69-23CF-44E3-9099-C40C66FF867C}">
                  <a14:compatExt spid="_x0000_s13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8</xdr:row>
          <xdr:rowOff>9525</xdr:rowOff>
        </xdr:from>
        <xdr:to>
          <xdr:col>3</xdr:col>
          <xdr:colOff>561975</xdr:colOff>
          <xdr:row>8</xdr:row>
          <xdr:rowOff>228600</xdr:rowOff>
        </xdr:to>
        <xdr:sp macro="" textlink="">
          <xdr:nvSpPr>
            <xdr:cNvPr id="137238" name="Check Box 22" hidden="1">
              <a:extLst>
                <a:ext uri="{63B3BB69-23CF-44E3-9099-C40C66FF867C}">
                  <a14:compatExt spid="_x0000_s13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9</xdr:row>
          <xdr:rowOff>9525</xdr:rowOff>
        </xdr:from>
        <xdr:to>
          <xdr:col>3</xdr:col>
          <xdr:colOff>561975</xdr:colOff>
          <xdr:row>9</xdr:row>
          <xdr:rowOff>228600</xdr:rowOff>
        </xdr:to>
        <xdr:sp macro="" textlink="">
          <xdr:nvSpPr>
            <xdr:cNvPr id="137239" name="Check Box 23" hidden="1">
              <a:extLst>
                <a:ext uri="{63B3BB69-23CF-44E3-9099-C40C66FF867C}">
                  <a14:compatExt spid="_x0000_s13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xdr:row>
          <xdr:rowOff>9525</xdr:rowOff>
        </xdr:from>
        <xdr:to>
          <xdr:col>3</xdr:col>
          <xdr:colOff>561975</xdr:colOff>
          <xdr:row>10</xdr:row>
          <xdr:rowOff>228600</xdr:rowOff>
        </xdr:to>
        <xdr:sp macro="" textlink="">
          <xdr:nvSpPr>
            <xdr:cNvPr id="137240" name="Check Box 24" hidden="1">
              <a:extLst>
                <a:ext uri="{63B3BB69-23CF-44E3-9099-C40C66FF867C}">
                  <a14:compatExt spid="_x0000_s13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11</xdr:row>
          <xdr:rowOff>9525</xdr:rowOff>
        </xdr:from>
        <xdr:to>
          <xdr:col>3</xdr:col>
          <xdr:colOff>561975</xdr:colOff>
          <xdr:row>11</xdr:row>
          <xdr:rowOff>228600</xdr:rowOff>
        </xdr:to>
        <xdr:sp macro="" textlink="">
          <xdr:nvSpPr>
            <xdr:cNvPr id="137241" name="Check Box 25" hidden="1">
              <a:extLst>
                <a:ext uri="{63B3BB69-23CF-44E3-9099-C40C66FF867C}">
                  <a14:compatExt spid="_x0000_s13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12</xdr:row>
          <xdr:rowOff>9525</xdr:rowOff>
        </xdr:from>
        <xdr:to>
          <xdr:col>3</xdr:col>
          <xdr:colOff>561975</xdr:colOff>
          <xdr:row>12</xdr:row>
          <xdr:rowOff>228600</xdr:rowOff>
        </xdr:to>
        <xdr:sp macro="" textlink="">
          <xdr:nvSpPr>
            <xdr:cNvPr id="137242" name="Check Box 26" hidden="1">
              <a:extLst>
                <a:ext uri="{63B3BB69-23CF-44E3-9099-C40C66FF867C}">
                  <a14:compatExt spid="_x0000_s13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13</xdr:row>
          <xdr:rowOff>9525</xdr:rowOff>
        </xdr:from>
        <xdr:to>
          <xdr:col>3</xdr:col>
          <xdr:colOff>561975</xdr:colOff>
          <xdr:row>13</xdr:row>
          <xdr:rowOff>228600</xdr:rowOff>
        </xdr:to>
        <xdr:sp macro="" textlink="">
          <xdr:nvSpPr>
            <xdr:cNvPr id="137243" name="Check Box 27" hidden="1">
              <a:extLst>
                <a:ext uri="{63B3BB69-23CF-44E3-9099-C40C66FF867C}">
                  <a14:compatExt spid="_x0000_s13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14</xdr:row>
          <xdr:rowOff>9525</xdr:rowOff>
        </xdr:from>
        <xdr:to>
          <xdr:col>3</xdr:col>
          <xdr:colOff>561975</xdr:colOff>
          <xdr:row>14</xdr:row>
          <xdr:rowOff>228600</xdr:rowOff>
        </xdr:to>
        <xdr:sp macro="" textlink="">
          <xdr:nvSpPr>
            <xdr:cNvPr id="137244" name="Check Box 28" hidden="1">
              <a:extLst>
                <a:ext uri="{63B3BB69-23CF-44E3-9099-C40C66FF867C}">
                  <a14:compatExt spid="_x0000_s13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9525</xdr:rowOff>
        </xdr:from>
        <xdr:to>
          <xdr:col>3</xdr:col>
          <xdr:colOff>561975</xdr:colOff>
          <xdr:row>15</xdr:row>
          <xdr:rowOff>228600</xdr:rowOff>
        </xdr:to>
        <xdr:sp macro="" textlink="">
          <xdr:nvSpPr>
            <xdr:cNvPr id="137245" name="Check Box 29" hidden="1">
              <a:extLst>
                <a:ext uri="{63B3BB69-23CF-44E3-9099-C40C66FF867C}">
                  <a14:compatExt spid="_x0000_s13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16</xdr:row>
          <xdr:rowOff>9525</xdr:rowOff>
        </xdr:from>
        <xdr:to>
          <xdr:col>3</xdr:col>
          <xdr:colOff>561975</xdr:colOff>
          <xdr:row>16</xdr:row>
          <xdr:rowOff>228600</xdr:rowOff>
        </xdr:to>
        <xdr:sp macro="" textlink="">
          <xdr:nvSpPr>
            <xdr:cNvPr id="137246" name="Check Box 30" hidden="1">
              <a:extLst>
                <a:ext uri="{63B3BB69-23CF-44E3-9099-C40C66FF867C}">
                  <a14:compatExt spid="_x0000_s13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17</xdr:row>
          <xdr:rowOff>9525</xdr:rowOff>
        </xdr:from>
        <xdr:to>
          <xdr:col>3</xdr:col>
          <xdr:colOff>561975</xdr:colOff>
          <xdr:row>17</xdr:row>
          <xdr:rowOff>228600</xdr:rowOff>
        </xdr:to>
        <xdr:sp macro="" textlink="">
          <xdr:nvSpPr>
            <xdr:cNvPr id="137247" name="Check Box 31" hidden="1">
              <a:extLst>
                <a:ext uri="{63B3BB69-23CF-44E3-9099-C40C66FF867C}">
                  <a14:compatExt spid="_x0000_s13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18</xdr:row>
          <xdr:rowOff>9525</xdr:rowOff>
        </xdr:from>
        <xdr:to>
          <xdr:col>3</xdr:col>
          <xdr:colOff>561975</xdr:colOff>
          <xdr:row>18</xdr:row>
          <xdr:rowOff>228600</xdr:rowOff>
        </xdr:to>
        <xdr:sp macro="" textlink="">
          <xdr:nvSpPr>
            <xdr:cNvPr id="137248" name="Check Box 32" hidden="1">
              <a:extLst>
                <a:ext uri="{63B3BB69-23CF-44E3-9099-C40C66FF867C}">
                  <a14:compatExt spid="_x0000_s13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19</xdr:row>
          <xdr:rowOff>9525</xdr:rowOff>
        </xdr:from>
        <xdr:to>
          <xdr:col>3</xdr:col>
          <xdr:colOff>561975</xdr:colOff>
          <xdr:row>19</xdr:row>
          <xdr:rowOff>228600</xdr:rowOff>
        </xdr:to>
        <xdr:sp macro="" textlink="">
          <xdr:nvSpPr>
            <xdr:cNvPr id="137249" name="Check Box 33" hidden="1">
              <a:extLst>
                <a:ext uri="{63B3BB69-23CF-44E3-9099-C40C66FF867C}">
                  <a14:compatExt spid="_x0000_s13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20</xdr:row>
          <xdr:rowOff>9525</xdr:rowOff>
        </xdr:from>
        <xdr:to>
          <xdr:col>3</xdr:col>
          <xdr:colOff>561975</xdr:colOff>
          <xdr:row>20</xdr:row>
          <xdr:rowOff>228600</xdr:rowOff>
        </xdr:to>
        <xdr:sp macro="" textlink="">
          <xdr:nvSpPr>
            <xdr:cNvPr id="137250" name="Check Box 34" hidden="1">
              <a:extLst>
                <a:ext uri="{63B3BB69-23CF-44E3-9099-C40C66FF867C}">
                  <a14:compatExt spid="_x0000_s13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21</xdr:row>
          <xdr:rowOff>9525</xdr:rowOff>
        </xdr:from>
        <xdr:to>
          <xdr:col>3</xdr:col>
          <xdr:colOff>561975</xdr:colOff>
          <xdr:row>21</xdr:row>
          <xdr:rowOff>228600</xdr:rowOff>
        </xdr:to>
        <xdr:sp macro="" textlink="">
          <xdr:nvSpPr>
            <xdr:cNvPr id="137251" name="Check Box 35" hidden="1">
              <a:extLst>
                <a:ext uri="{63B3BB69-23CF-44E3-9099-C40C66FF867C}">
                  <a14:compatExt spid="_x0000_s13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22</xdr:row>
          <xdr:rowOff>9525</xdr:rowOff>
        </xdr:from>
        <xdr:to>
          <xdr:col>3</xdr:col>
          <xdr:colOff>561975</xdr:colOff>
          <xdr:row>22</xdr:row>
          <xdr:rowOff>228600</xdr:rowOff>
        </xdr:to>
        <xdr:sp macro="" textlink="">
          <xdr:nvSpPr>
            <xdr:cNvPr id="137252" name="Check Box 36" hidden="1">
              <a:extLst>
                <a:ext uri="{63B3BB69-23CF-44E3-9099-C40C66FF867C}">
                  <a14:compatExt spid="_x0000_s13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23</xdr:row>
          <xdr:rowOff>9525</xdr:rowOff>
        </xdr:from>
        <xdr:to>
          <xdr:col>3</xdr:col>
          <xdr:colOff>561975</xdr:colOff>
          <xdr:row>23</xdr:row>
          <xdr:rowOff>228600</xdr:rowOff>
        </xdr:to>
        <xdr:sp macro="" textlink="">
          <xdr:nvSpPr>
            <xdr:cNvPr id="137253" name="Check Box 37" hidden="1">
              <a:extLst>
                <a:ext uri="{63B3BB69-23CF-44E3-9099-C40C66FF867C}">
                  <a14:compatExt spid="_x0000_s13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24</xdr:row>
          <xdr:rowOff>9525</xdr:rowOff>
        </xdr:from>
        <xdr:to>
          <xdr:col>3</xdr:col>
          <xdr:colOff>561975</xdr:colOff>
          <xdr:row>24</xdr:row>
          <xdr:rowOff>228600</xdr:rowOff>
        </xdr:to>
        <xdr:sp macro="" textlink="">
          <xdr:nvSpPr>
            <xdr:cNvPr id="137254" name="Check Box 38" hidden="1">
              <a:extLst>
                <a:ext uri="{63B3BB69-23CF-44E3-9099-C40C66FF867C}">
                  <a14:compatExt spid="_x0000_s13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25</xdr:row>
          <xdr:rowOff>9525</xdr:rowOff>
        </xdr:from>
        <xdr:to>
          <xdr:col>3</xdr:col>
          <xdr:colOff>561975</xdr:colOff>
          <xdr:row>25</xdr:row>
          <xdr:rowOff>228600</xdr:rowOff>
        </xdr:to>
        <xdr:sp macro="" textlink="">
          <xdr:nvSpPr>
            <xdr:cNvPr id="137255" name="Check Box 39" hidden="1">
              <a:extLst>
                <a:ext uri="{63B3BB69-23CF-44E3-9099-C40C66FF867C}">
                  <a14:compatExt spid="_x0000_s13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26</xdr:row>
          <xdr:rowOff>9525</xdr:rowOff>
        </xdr:from>
        <xdr:to>
          <xdr:col>3</xdr:col>
          <xdr:colOff>561975</xdr:colOff>
          <xdr:row>26</xdr:row>
          <xdr:rowOff>228600</xdr:rowOff>
        </xdr:to>
        <xdr:sp macro="" textlink="">
          <xdr:nvSpPr>
            <xdr:cNvPr id="137256" name="Check Box 40" hidden="1">
              <a:extLst>
                <a:ext uri="{63B3BB69-23CF-44E3-9099-C40C66FF867C}">
                  <a14:compatExt spid="_x0000_s13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oneCellAnchor>
    <xdr:from>
      <xdr:col>6</xdr:col>
      <xdr:colOff>9525</xdr:colOff>
      <xdr:row>7</xdr:row>
      <xdr:rowOff>9525</xdr:rowOff>
    </xdr:from>
    <xdr:ext cx="1260000" cy="676064"/>
    <xdr:sp macro="" textlink="">
      <xdr:nvSpPr>
        <xdr:cNvPr id="2" name="Rechteck 1">
          <a:hlinkClick xmlns:r="http://schemas.openxmlformats.org/officeDocument/2006/relationships" r:id="rId1" tooltip="zurück zum Ausgaben- und Finanzierungsplan"/>
        </xdr:cNvPr>
        <xdr:cNvSpPr/>
      </xdr:nvSpPr>
      <xdr:spPr>
        <a:xfrm>
          <a:off x="9563100" y="1343025"/>
          <a:ext cx="1260000" cy="676064"/>
        </a:xfrm>
        <a:prstGeom prst="rect">
          <a:avLst/>
        </a:prstGeom>
        <a:solidFill>
          <a:schemeClr val="bg1">
            <a:lumMod val="8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zum Ausgaben- und Finanzierungsplan</a:t>
          </a:r>
        </a:p>
      </xdr:txBody>
    </xdr:sp>
    <xdr:clientData/>
  </xdr:oneCellAnchor>
  <xdr:oneCellAnchor>
    <xdr:from>
      <xdr:col>7</xdr:col>
      <xdr:colOff>0</xdr:colOff>
      <xdr:row>7</xdr:row>
      <xdr:rowOff>9525</xdr:rowOff>
    </xdr:from>
    <xdr:ext cx="1260000" cy="676800"/>
    <xdr:sp macro="" textlink="">
      <xdr:nvSpPr>
        <xdr:cNvPr id="3" name="Rechteck 2">
          <a:hlinkClick xmlns:r="http://schemas.openxmlformats.org/officeDocument/2006/relationships" r:id="rId2" tooltip="zurück zum Anlagenverzeichnis"/>
        </xdr:cNvPr>
        <xdr:cNvSpPr/>
      </xdr:nvSpPr>
      <xdr:spPr>
        <a:xfrm>
          <a:off x="10963275" y="1343025"/>
          <a:ext cx="1260000" cy="676800"/>
        </a:xfrm>
        <a:prstGeom prst="rect">
          <a:avLst/>
        </a:prstGeom>
        <a:solidFill>
          <a:schemeClr val="bg1">
            <a:lumMod val="8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zum Anlagen-</a:t>
          </a:r>
        </a:p>
        <a:p>
          <a:pPr algn="ctr"/>
          <a:r>
            <a:rPr lang="de-DE" sz="900" b="1" u="none">
              <a:solidFill>
                <a:srgbClr val="0000FF"/>
              </a:solidFill>
              <a:latin typeface="Arial" panose="020B0604020202020204" pitchFamily="34" charset="0"/>
              <a:cs typeface="Arial" panose="020B0604020202020204" pitchFamily="34" charset="0"/>
            </a:rPr>
            <a:t>verzeichnis</a:t>
          </a:r>
        </a:p>
      </xdr:txBody>
    </xdr:sp>
    <xdr:clientData/>
  </xdr:oneCellAnchor>
  <mc:AlternateContent xmlns:mc="http://schemas.openxmlformats.org/markup-compatibility/2006">
    <mc:Choice xmlns:a14="http://schemas.microsoft.com/office/drawing/2010/main" Requires="a14">
      <xdr:twoCellAnchor editAs="oneCell">
        <xdr:from>
          <xdr:col>2</xdr:col>
          <xdr:colOff>257175</xdr:colOff>
          <xdr:row>7</xdr:row>
          <xdr:rowOff>9525</xdr:rowOff>
        </xdr:from>
        <xdr:to>
          <xdr:col>2</xdr:col>
          <xdr:colOff>561975</xdr:colOff>
          <xdr:row>7</xdr:row>
          <xdr:rowOff>228600</xdr:rowOff>
        </xdr:to>
        <xdr:sp macro="" textlink="">
          <xdr:nvSpPr>
            <xdr:cNvPr id="138241" name="Check Box 1" hidden="1">
              <a:extLst>
                <a:ext uri="{63B3BB69-23CF-44E3-9099-C40C66FF867C}">
                  <a14:compatExt spid="_x0000_s13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8</xdr:row>
          <xdr:rowOff>9525</xdr:rowOff>
        </xdr:from>
        <xdr:to>
          <xdr:col>2</xdr:col>
          <xdr:colOff>561975</xdr:colOff>
          <xdr:row>8</xdr:row>
          <xdr:rowOff>228600</xdr:rowOff>
        </xdr:to>
        <xdr:sp macro="" textlink="">
          <xdr:nvSpPr>
            <xdr:cNvPr id="138242" name="Check Box 2" hidden="1">
              <a:extLst>
                <a:ext uri="{63B3BB69-23CF-44E3-9099-C40C66FF867C}">
                  <a14:compatExt spid="_x0000_s13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9</xdr:row>
          <xdr:rowOff>9525</xdr:rowOff>
        </xdr:from>
        <xdr:to>
          <xdr:col>2</xdr:col>
          <xdr:colOff>561975</xdr:colOff>
          <xdr:row>9</xdr:row>
          <xdr:rowOff>228600</xdr:rowOff>
        </xdr:to>
        <xdr:sp macro="" textlink="">
          <xdr:nvSpPr>
            <xdr:cNvPr id="138243" name="Check Box 3" hidden="1">
              <a:extLst>
                <a:ext uri="{63B3BB69-23CF-44E3-9099-C40C66FF867C}">
                  <a14:compatExt spid="_x0000_s13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10</xdr:row>
          <xdr:rowOff>9525</xdr:rowOff>
        </xdr:from>
        <xdr:to>
          <xdr:col>2</xdr:col>
          <xdr:colOff>561975</xdr:colOff>
          <xdr:row>10</xdr:row>
          <xdr:rowOff>228600</xdr:rowOff>
        </xdr:to>
        <xdr:sp macro="" textlink="">
          <xdr:nvSpPr>
            <xdr:cNvPr id="138244" name="Check Box 4" hidden="1">
              <a:extLst>
                <a:ext uri="{63B3BB69-23CF-44E3-9099-C40C66FF867C}">
                  <a14:compatExt spid="_x0000_s13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11</xdr:row>
          <xdr:rowOff>9525</xdr:rowOff>
        </xdr:from>
        <xdr:to>
          <xdr:col>2</xdr:col>
          <xdr:colOff>561975</xdr:colOff>
          <xdr:row>11</xdr:row>
          <xdr:rowOff>228600</xdr:rowOff>
        </xdr:to>
        <xdr:sp macro="" textlink="">
          <xdr:nvSpPr>
            <xdr:cNvPr id="138245" name="Check Box 5" hidden="1">
              <a:extLst>
                <a:ext uri="{63B3BB69-23CF-44E3-9099-C40C66FF867C}">
                  <a14:compatExt spid="_x0000_s13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12</xdr:row>
          <xdr:rowOff>9525</xdr:rowOff>
        </xdr:from>
        <xdr:to>
          <xdr:col>2</xdr:col>
          <xdr:colOff>561975</xdr:colOff>
          <xdr:row>12</xdr:row>
          <xdr:rowOff>228600</xdr:rowOff>
        </xdr:to>
        <xdr:sp macro="" textlink="">
          <xdr:nvSpPr>
            <xdr:cNvPr id="138246" name="Check Box 6" hidden="1">
              <a:extLst>
                <a:ext uri="{63B3BB69-23CF-44E3-9099-C40C66FF867C}">
                  <a14:compatExt spid="_x0000_s13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13</xdr:row>
          <xdr:rowOff>9525</xdr:rowOff>
        </xdr:from>
        <xdr:to>
          <xdr:col>2</xdr:col>
          <xdr:colOff>561975</xdr:colOff>
          <xdr:row>13</xdr:row>
          <xdr:rowOff>228600</xdr:rowOff>
        </xdr:to>
        <xdr:sp macro="" textlink="">
          <xdr:nvSpPr>
            <xdr:cNvPr id="138247" name="Check Box 7" hidden="1">
              <a:extLst>
                <a:ext uri="{63B3BB69-23CF-44E3-9099-C40C66FF867C}">
                  <a14:compatExt spid="_x0000_s13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14</xdr:row>
          <xdr:rowOff>9525</xdr:rowOff>
        </xdr:from>
        <xdr:to>
          <xdr:col>2</xdr:col>
          <xdr:colOff>561975</xdr:colOff>
          <xdr:row>14</xdr:row>
          <xdr:rowOff>228600</xdr:rowOff>
        </xdr:to>
        <xdr:sp macro="" textlink="">
          <xdr:nvSpPr>
            <xdr:cNvPr id="138248" name="Check Box 8" hidden="1">
              <a:extLst>
                <a:ext uri="{63B3BB69-23CF-44E3-9099-C40C66FF867C}">
                  <a14:compatExt spid="_x0000_s13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15</xdr:row>
          <xdr:rowOff>9525</xdr:rowOff>
        </xdr:from>
        <xdr:to>
          <xdr:col>2</xdr:col>
          <xdr:colOff>561975</xdr:colOff>
          <xdr:row>15</xdr:row>
          <xdr:rowOff>228600</xdr:rowOff>
        </xdr:to>
        <xdr:sp macro="" textlink="">
          <xdr:nvSpPr>
            <xdr:cNvPr id="138249" name="Check Box 9" hidden="1">
              <a:extLst>
                <a:ext uri="{63B3BB69-23CF-44E3-9099-C40C66FF867C}">
                  <a14:compatExt spid="_x0000_s13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9525</xdr:rowOff>
        </xdr:from>
        <xdr:to>
          <xdr:col>2</xdr:col>
          <xdr:colOff>561975</xdr:colOff>
          <xdr:row>16</xdr:row>
          <xdr:rowOff>228600</xdr:rowOff>
        </xdr:to>
        <xdr:sp macro="" textlink="">
          <xdr:nvSpPr>
            <xdr:cNvPr id="138250" name="Check Box 10" hidden="1">
              <a:extLst>
                <a:ext uri="{63B3BB69-23CF-44E3-9099-C40C66FF867C}">
                  <a14:compatExt spid="_x0000_s13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9525</xdr:rowOff>
        </xdr:from>
        <xdr:to>
          <xdr:col>2</xdr:col>
          <xdr:colOff>561975</xdr:colOff>
          <xdr:row>17</xdr:row>
          <xdr:rowOff>228600</xdr:rowOff>
        </xdr:to>
        <xdr:sp macro="" textlink="">
          <xdr:nvSpPr>
            <xdr:cNvPr id="138251" name="Check Box 11" hidden="1">
              <a:extLst>
                <a:ext uri="{63B3BB69-23CF-44E3-9099-C40C66FF867C}">
                  <a14:compatExt spid="_x0000_s13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18</xdr:row>
          <xdr:rowOff>9525</xdr:rowOff>
        </xdr:from>
        <xdr:to>
          <xdr:col>2</xdr:col>
          <xdr:colOff>561975</xdr:colOff>
          <xdr:row>18</xdr:row>
          <xdr:rowOff>228600</xdr:rowOff>
        </xdr:to>
        <xdr:sp macro="" textlink="">
          <xdr:nvSpPr>
            <xdr:cNvPr id="138252" name="Check Box 12" hidden="1">
              <a:extLst>
                <a:ext uri="{63B3BB69-23CF-44E3-9099-C40C66FF867C}">
                  <a14:compatExt spid="_x0000_s13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9525</xdr:rowOff>
        </xdr:from>
        <xdr:to>
          <xdr:col>2</xdr:col>
          <xdr:colOff>561975</xdr:colOff>
          <xdr:row>19</xdr:row>
          <xdr:rowOff>228600</xdr:rowOff>
        </xdr:to>
        <xdr:sp macro="" textlink="">
          <xdr:nvSpPr>
            <xdr:cNvPr id="138253" name="Check Box 13" hidden="1">
              <a:extLst>
                <a:ext uri="{63B3BB69-23CF-44E3-9099-C40C66FF867C}">
                  <a14:compatExt spid="_x0000_s13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20</xdr:row>
          <xdr:rowOff>9525</xdr:rowOff>
        </xdr:from>
        <xdr:to>
          <xdr:col>2</xdr:col>
          <xdr:colOff>561975</xdr:colOff>
          <xdr:row>20</xdr:row>
          <xdr:rowOff>228600</xdr:rowOff>
        </xdr:to>
        <xdr:sp macro="" textlink="">
          <xdr:nvSpPr>
            <xdr:cNvPr id="138254" name="Check Box 14" hidden="1">
              <a:extLst>
                <a:ext uri="{63B3BB69-23CF-44E3-9099-C40C66FF867C}">
                  <a14:compatExt spid="_x0000_s13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21</xdr:row>
          <xdr:rowOff>9525</xdr:rowOff>
        </xdr:from>
        <xdr:to>
          <xdr:col>2</xdr:col>
          <xdr:colOff>561975</xdr:colOff>
          <xdr:row>21</xdr:row>
          <xdr:rowOff>228600</xdr:rowOff>
        </xdr:to>
        <xdr:sp macro="" textlink="">
          <xdr:nvSpPr>
            <xdr:cNvPr id="138255" name="Check Box 15" hidden="1">
              <a:extLst>
                <a:ext uri="{63B3BB69-23CF-44E3-9099-C40C66FF867C}">
                  <a14:compatExt spid="_x0000_s13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9525</xdr:rowOff>
        </xdr:from>
        <xdr:to>
          <xdr:col>2</xdr:col>
          <xdr:colOff>561975</xdr:colOff>
          <xdr:row>22</xdr:row>
          <xdr:rowOff>228600</xdr:rowOff>
        </xdr:to>
        <xdr:sp macro="" textlink="">
          <xdr:nvSpPr>
            <xdr:cNvPr id="138256" name="Check Box 16" hidden="1">
              <a:extLst>
                <a:ext uri="{63B3BB69-23CF-44E3-9099-C40C66FF867C}">
                  <a14:compatExt spid="_x0000_s13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9525</xdr:rowOff>
        </xdr:from>
        <xdr:to>
          <xdr:col>2</xdr:col>
          <xdr:colOff>561975</xdr:colOff>
          <xdr:row>23</xdr:row>
          <xdr:rowOff>228600</xdr:rowOff>
        </xdr:to>
        <xdr:sp macro="" textlink="">
          <xdr:nvSpPr>
            <xdr:cNvPr id="138257" name="Check Box 17" hidden="1">
              <a:extLst>
                <a:ext uri="{63B3BB69-23CF-44E3-9099-C40C66FF867C}">
                  <a14:compatExt spid="_x0000_s13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9525</xdr:rowOff>
        </xdr:from>
        <xdr:to>
          <xdr:col>2</xdr:col>
          <xdr:colOff>561975</xdr:colOff>
          <xdr:row>24</xdr:row>
          <xdr:rowOff>228600</xdr:rowOff>
        </xdr:to>
        <xdr:sp macro="" textlink="">
          <xdr:nvSpPr>
            <xdr:cNvPr id="138258" name="Check Box 18" hidden="1">
              <a:extLst>
                <a:ext uri="{63B3BB69-23CF-44E3-9099-C40C66FF867C}">
                  <a14:compatExt spid="_x0000_s13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25</xdr:row>
          <xdr:rowOff>9525</xdr:rowOff>
        </xdr:from>
        <xdr:to>
          <xdr:col>2</xdr:col>
          <xdr:colOff>561975</xdr:colOff>
          <xdr:row>25</xdr:row>
          <xdr:rowOff>228600</xdr:rowOff>
        </xdr:to>
        <xdr:sp macro="" textlink="">
          <xdr:nvSpPr>
            <xdr:cNvPr id="138259" name="Check Box 19" hidden="1">
              <a:extLst>
                <a:ext uri="{63B3BB69-23CF-44E3-9099-C40C66FF867C}">
                  <a14:compatExt spid="_x0000_s13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26</xdr:row>
          <xdr:rowOff>9525</xdr:rowOff>
        </xdr:from>
        <xdr:to>
          <xdr:col>2</xdr:col>
          <xdr:colOff>561975</xdr:colOff>
          <xdr:row>26</xdr:row>
          <xdr:rowOff>228600</xdr:rowOff>
        </xdr:to>
        <xdr:sp macro="" textlink="">
          <xdr:nvSpPr>
            <xdr:cNvPr id="138260" name="Check Box 20" hidden="1">
              <a:extLst>
                <a:ext uri="{63B3BB69-23CF-44E3-9099-C40C66FF867C}">
                  <a14:compatExt spid="_x0000_s13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7</xdr:row>
          <xdr:rowOff>9525</xdr:rowOff>
        </xdr:from>
        <xdr:to>
          <xdr:col>3</xdr:col>
          <xdr:colOff>561975</xdr:colOff>
          <xdr:row>7</xdr:row>
          <xdr:rowOff>228600</xdr:rowOff>
        </xdr:to>
        <xdr:sp macro="" textlink="">
          <xdr:nvSpPr>
            <xdr:cNvPr id="138261" name="Check Box 21" hidden="1">
              <a:extLst>
                <a:ext uri="{63B3BB69-23CF-44E3-9099-C40C66FF867C}">
                  <a14:compatExt spid="_x0000_s13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8</xdr:row>
          <xdr:rowOff>9525</xdr:rowOff>
        </xdr:from>
        <xdr:to>
          <xdr:col>3</xdr:col>
          <xdr:colOff>561975</xdr:colOff>
          <xdr:row>8</xdr:row>
          <xdr:rowOff>228600</xdr:rowOff>
        </xdr:to>
        <xdr:sp macro="" textlink="">
          <xdr:nvSpPr>
            <xdr:cNvPr id="138262" name="Check Box 22" hidden="1">
              <a:extLst>
                <a:ext uri="{63B3BB69-23CF-44E3-9099-C40C66FF867C}">
                  <a14:compatExt spid="_x0000_s13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9</xdr:row>
          <xdr:rowOff>9525</xdr:rowOff>
        </xdr:from>
        <xdr:to>
          <xdr:col>3</xdr:col>
          <xdr:colOff>561975</xdr:colOff>
          <xdr:row>9</xdr:row>
          <xdr:rowOff>228600</xdr:rowOff>
        </xdr:to>
        <xdr:sp macro="" textlink="">
          <xdr:nvSpPr>
            <xdr:cNvPr id="138263" name="Check Box 23" hidden="1">
              <a:extLst>
                <a:ext uri="{63B3BB69-23CF-44E3-9099-C40C66FF867C}">
                  <a14:compatExt spid="_x0000_s13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xdr:row>
          <xdr:rowOff>9525</xdr:rowOff>
        </xdr:from>
        <xdr:to>
          <xdr:col>3</xdr:col>
          <xdr:colOff>561975</xdr:colOff>
          <xdr:row>10</xdr:row>
          <xdr:rowOff>228600</xdr:rowOff>
        </xdr:to>
        <xdr:sp macro="" textlink="">
          <xdr:nvSpPr>
            <xdr:cNvPr id="138264" name="Check Box 24" hidden="1">
              <a:extLst>
                <a:ext uri="{63B3BB69-23CF-44E3-9099-C40C66FF867C}">
                  <a14:compatExt spid="_x0000_s13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11</xdr:row>
          <xdr:rowOff>9525</xdr:rowOff>
        </xdr:from>
        <xdr:to>
          <xdr:col>3</xdr:col>
          <xdr:colOff>561975</xdr:colOff>
          <xdr:row>11</xdr:row>
          <xdr:rowOff>228600</xdr:rowOff>
        </xdr:to>
        <xdr:sp macro="" textlink="">
          <xdr:nvSpPr>
            <xdr:cNvPr id="138265" name="Check Box 25" hidden="1">
              <a:extLst>
                <a:ext uri="{63B3BB69-23CF-44E3-9099-C40C66FF867C}">
                  <a14:compatExt spid="_x0000_s13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12</xdr:row>
          <xdr:rowOff>9525</xdr:rowOff>
        </xdr:from>
        <xdr:to>
          <xdr:col>3</xdr:col>
          <xdr:colOff>561975</xdr:colOff>
          <xdr:row>12</xdr:row>
          <xdr:rowOff>228600</xdr:rowOff>
        </xdr:to>
        <xdr:sp macro="" textlink="">
          <xdr:nvSpPr>
            <xdr:cNvPr id="138266" name="Check Box 26" hidden="1">
              <a:extLst>
                <a:ext uri="{63B3BB69-23CF-44E3-9099-C40C66FF867C}">
                  <a14:compatExt spid="_x0000_s13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13</xdr:row>
          <xdr:rowOff>9525</xdr:rowOff>
        </xdr:from>
        <xdr:to>
          <xdr:col>3</xdr:col>
          <xdr:colOff>561975</xdr:colOff>
          <xdr:row>13</xdr:row>
          <xdr:rowOff>228600</xdr:rowOff>
        </xdr:to>
        <xdr:sp macro="" textlink="">
          <xdr:nvSpPr>
            <xdr:cNvPr id="138267" name="Check Box 27" hidden="1">
              <a:extLst>
                <a:ext uri="{63B3BB69-23CF-44E3-9099-C40C66FF867C}">
                  <a14:compatExt spid="_x0000_s13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14</xdr:row>
          <xdr:rowOff>9525</xdr:rowOff>
        </xdr:from>
        <xdr:to>
          <xdr:col>3</xdr:col>
          <xdr:colOff>561975</xdr:colOff>
          <xdr:row>14</xdr:row>
          <xdr:rowOff>228600</xdr:rowOff>
        </xdr:to>
        <xdr:sp macro="" textlink="">
          <xdr:nvSpPr>
            <xdr:cNvPr id="138268" name="Check Box 28" hidden="1">
              <a:extLst>
                <a:ext uri="{63B3BB69-23CF-44E3-9099-C40C66FF867C}">
                  <a14:compatExt spid="_x0000_s13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9525</xdr:rowOff>
        </xdr:from>
        <xdr:to>
          <xdr:col>3</xdr:col>
          <xdr:colOff>561975</xdr:colOff>
          <xdr:row>15</xdr:row>
          <xdr:rowOff>228600</xdr:rowOff>
        </xdr:to>
        <xdr:sp macro="" textlink="">
          <xdr:nvSpPr>
            <xdr:cNvPr id="138269" name="Check Box 29" hidden="1">
              <a:extLst>
                <a:ext uri="{63B3BB69-23CF-44E3-9099-C40C66FF867C}">
                  <a14:compatExt spid="_x0000_s13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16</xdr:row>
          <xdr:rowOff>9525</xdr:rowOff>
        </xdr:from>
        <xdr:to>
          <xdr:col>3</xdr:col>
          <xdr:colOff>561975</xdr:colOff>
          <xdr:row>16</xdr:row>
          <xdr:rowOff>228600</xdr:rowOff>
        </xdr:to>
        <xdr:sp macro="" textlink="">
          <xdr:nvSpPr>
            <xdr:cNvPr id="138270" name="Check Box 30" hidden="1">
              <a:extLst>
                <a:ext uri="{63B3BB69-23CF-44E3-9099-C40C66FF867C}">
                  <a14:compatExt spid="_x0000_s13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17</xdr:row>
          <xdr:rowOff>9525</xdr:rowOff>
        </xdr:from>
        <xdr:to>
          <xdr:col>3</xdr:col>
          <xdr:colOff>561975</xdr:colOff>
          <xdr:row>17</xdr:row>
          <xdr:rowOff>228600</xdr:rowOff>
        </xdr:to>
        <xdr:sp macro="" textlink="">
          <xdr:nvSpPr>
            <xdr:cNvPr id="138271" name="Check Box 31" hidden="1">
              <a:extLst>
                <a:ext uri="{63B3BB69-23CF-44E3-9099-C40C66FF867C}">
                  <a14:compatExt spid="_x0000_s13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18</xdr:row>
          <xdr:rowOff>9525</xdr:rowOff>
        </xdr:from>
        <xdr:to>
          <xdr:col>3</xdr:col>
          <xdr:colOff>561975</xdr:colOff>
          <xdr:row>18</xdr:row>
          <xdr:rowOff>228600</xdr:rowOff>
        </xdr:to>
        <xdr:sp macro="" textlink="">
          <xdr:nvSpPr>
            <xdr:cNvPr id="138272" name="Check Box 32" hidden="1">
              <a:extLst>
                <a:ext uri="{63B3BB69-23CF-44E3-9099-C40C66FF867C}">
                  <a14:compatExt spid="_x0000_s13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19</xdr:row>
          <xdr:rowOff>9525</xdr:rowOff>
        </xdr:from>
        <xdr:to>
          <xdr:col>3</xdr:col>
          <xdr:colOff>561975</xdr:colOff>
          <xdr:row>19</xdr:row>
          <xdr:rowOff>228600</xdr:rowOff>
        </xdr:to>
        <xdr:sp macro="" textlink="">
          <xdr:nvSpPr>
            <xdr:cNvPr id="138273" name="Check Box 33" hidden="1">
              <a:extLst>
                <a:ext uri="{63B3BB69-23CF-44E3-9099-C40C66FF867C}">
                  <a14:compatExt spid="_x0000_s13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20</xdr:row>
          <xdr:rowOff>9525</xdr:rowOff>
        </xdr:from>
        <xdr:to>
          <xdr:col>3</xdr:col>
          <xdr:colOff>561975</xdr:colOff>
          <xdr:row>20</xdr:row>
          <xdr:rowOff>228600</xdr:rowOff>
        </xdr:to>
        <xdr:sp macro="" textlink="">
          <xdr:nvSpPr>
            <xdr:cNvPr id="138274" name="Check Box 34" hidden="1">
              <a:extLst>
                <a:ext uri="{63B3BB69-23CF-44E3-9099-C40C66FF867C}">
                  <a14:compatExt spid="_x0000_s13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21</xdr:row>
          <xdr:rowOff>9525</xdr:rowOff>
        </xdr:from>
        <xdr:to>
          <xdr:col>3</xdr:col>
          <xdr:colOff>561975</xdr:colOff>
          <xdr:row>21</xdr:row>
          <xdr:rowOff>228600</xdr:rowOff>
        </xdr:to>
        <xdr:sp macro="" textlink="">
          <xdr:nvSpPr>
            <xdr:cNvPr id="138275" name="Check Box 35" hidden="1">
              <a:extLst>
                <a:ext uri="{63B3BB69-23CF-44E3-9099-C40C66FF867C}">
                  <a14:compatExt spid="_x0000_s13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22</xdr:row>
          <xdr:rowOff>9525</xdr:rowOff>
        </xdr:from>
        <xdr:to>
          <xdr:col>3</xdr:col>
          <xdr:colOff>561975</xdr:colOff>
          <xdr:row>22</xdr:row>
          <xdr:rowOff>228600</xdr:rowOff>
        </xdr:to>
        <xdr:sp macro="" textlink="">
          <xdr:nvSpPr>
            <xdr:cNvPr id="138276" name="Check Box 36" hidden="1">
              <a:extLst>
                <a:ext uri="{63B3BB69-23CF-44E3-9099-C40C66FF867C}">
                  <a14:compatExt spid="_x0000_s13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23</xdr:row>
          <xdr:rowOff>9525</xdr:rowOff>
        </xdr:from>
        <xdr:to>
          <xdr:col>3</xdr:col>
          <xdr:colOff>561975</xdr:colOff>
          <xdr:row>23</xdr:row>
          <xdr:rowOff>228600</xdr:rowOff>
        </xdr:to>
        <xdr:sp macro="" textlink="">
          <xdr:nvSpPr>
            <xdr:cNvPr id="138277" name="Check Box 37" hidden="1">
              <a:extLst>
                <a:ext uri="{63B3BB69-23CF-44E3-9099-C40C66FF867C}">
                  <a14:compatExt spid="_x0000_s13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24</xdr:row>
          <xdr:rowOff>9525</xdr:rowOff>
        </xdr:from>
        <xdr:to>
          <xdr:col>3</xdr:col>
          <xdr:colOff>561975</xdr:colOff>
          <xdr:row>24</xdr:row>
          <xdr:rowOff>228600</xdr:rowOff>
        </xdr:to>
        <xdr:sp macro="" textlink="">
          <xdr:nvSpPr>
            <xdr:cNvPr id="138278" name="Check Box 38" hidden="1">
              <a:extLst>
                <a:ext uri="{63B3BB69-23CF-44E3-9099-C40C66FF867C}">
                  <a14:compatExt spid="_x0000_s13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25</xdr:row>
          <xdr:rowOff>9525</xdr:rowOff>
        </xdr:from>
        <xdr:to>
          <xdr:col>3</xdr:col>
          <xdr:colOff>561975</xdr:colOff>
          <xdr:row>25</xdr:row>
          <xdr:rowOff>228600</xdr:rowOff>
        </xdr:to>
        <xdr:sp macro="" textlink="">
          <xdr:nvSpPr>
            <xdr:cNvPr id="138279" name="Check Box 39" hidden="1">
              <a:extLst>
                <a:ext uri="{63B3BB69-23CF-44E3-9099-C40C66FF867C}">
                  <a14:compatExt spid="_x0000_s13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26</xdr:row>
          <xdr:rowOff>9525</xdr:rowOff>
        </xdr:from>
        <xdr:to>
          <xdr:col>3</xdr:col>
          <xdr:colOff>561975</xdr:colOff>
          <xdr:row>26</xdr:row>
          <xdr:rowOff>228600</xdr:rowOff>
        </xdr:to>
        <xdr:sp macro="" textlink="">
          <xdr:nvSpPr>
            <xdr:cNvPr id="138280" name="Check Box 40" hidden="1">
              <a:extLst>
                <a:ext uri="{63B3BB69-23CF-44E3-9099-C40C66FF867C}">
                  <a14:compatExt spid="_x0000_s13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oneCellAnchor>
    <xdr:from>
      <xdr:col>6</xdr:col>
      <xdr:colOff>9525</xdr:colOff>
      <xdr:row>7</xdr:row>
      <xdr:rowOff>9525</xdr:rowOff>
    </xdr:from>
    <xdr:ext cx="1260000" cy="676064"/>
    <xdr:sp macro="" textlink="">
      <xdr:nvSpPr>
        <xdr:cNvPr id="2" name="Rechteck 1">
          <a:hlinkClick xmlns:r="http://schemas.openxmlformats.org/officeDocument/2006/relationships" r:id="rId1" tooltip="zurück zum Ausgaben- und Finanzierungsplan"/>
        </xdr:cNvPr>
        <xdr:cNvSpPr/>
      </xdr:nvSpPr>
      <xdr:spPr>
        <a:xfrm>
          <a:off x="9563100" y="1343025"/>
          <a:ext cx="1260000" cy="676064"/>
        </a:xfrm>
        <a:prstGeom prst="rect">
          <a:avLst/>
        </a:prstGeom>
        <a:solidFill>
          <a:schemeClr val="bg1">
            <a:lumMod val="8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zum Ausgaben- und Finanzierungsplan</a:t>
          </a:r>
        </a:p>
      </xdr:txBody>
    </xdr:sp>
    <xdr:clientData/>
  </xdr:oneCellAnchor>
  <xdr:oneCellAnchor>
    <xdr:from>
      <xdr:col>7</xdr:col>
      <xdr:colOff>0</xdr:colOff>
      <xdr:row>7</xdr:row>
      <xdr:rowOff>9525</xdr:rowOff>
    </xdr:from>
    <xdr:ext cx="1260000" cy="676800"/>
    <xdr:sp macro="" textlink="">
      <xdr:nvSpPr>
        <xdr:cNvPr id="3" name="Rechteck 2">
          <a:hlinkClick xmlns:r="http://schemas.openxmlformats.org/officeDocument/2006/relationships" r:id="rId2" tooltip="zurück zum Anlagenverzeichnis"/>
        </xdr:cNvPr>
        <xdr:cNvSpPr/>
      </xdr:nvSpPr>
      <xdr:spPr>
        <a:xfrm>
          <a:off x="10963275" y="1343025"/>
          <a:ext cx="1260000" cy="676800"/>
        </a:xfrm>
        <a:prstGeom prst="rect">
          <a:avLst/>
        </a:prstGeom>
        <a:solidFill>
          <a:schemeClr val="bg1">
            <a:lumMod val="8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zum Anlagen-</a:t>
          </a:r>
        </a:p>
        <a:p>
          <a:pPr algn="ctr"/>
          <a:r>
            <a:rPr lang="de-DE" sz="900" b="1" u="none">
              <a:solidFill>
                <a:srgbClr val="0000FF"/>
              </a:solidFill>
              <a:latin typeface="Arial" panose="020B0604020202020204" pitchFamily="34" charset="0"/>
              <a:cs typeface="Arial" panose="020B0604020202020204" pitchFamily="34" charset="0"/>
            </a:rPr>
            <a:t>verzeichnis</a:t>
          </a:r>
        </a:p>
      </xdr:txBody>
    </xdr:sp>
    <xdr:clientData/>
  </xdr:oneCellAnchor>
  <mc:AlternateContent xmlns:mc="http://schemas.openxmlformats.org/markup-compatibility/2006">
    <mc:Choice xmlns:a14="http://schemas.microsoft.com/office/drawing/2010/main" Requires="a14">
      <xdr:twoCellAnchor editAs="oneCell">
        <xdr:from>
          <xdr:col>2</xdr:col>
          <xdr:colOff>257175</xdr:colOff>
          <xdr:row>7</xdr:row>
          <xdr:rowOff>9525</xdr:rowOff>
        </xdr:from>
        <xdr:to>
          <xdr:col>2</xdr:col>
          <xdr:colOff>561975</xdr:colOff>
          <xdr:row>7</xdr:row>
          <xdr:rowOff>228600</xdr:rowOff>
        </xdr:to>
        <xdr:sp macro="" textlink="">
          <xdr:nvSpPr>
            <xdr:cNvPr id="139265" name="Check Box 1" hidden="1">
              <a:extLst>
                <a:ext uri="{63B3BB69-23CF-44E3-9099-C40C66FF867C}">
                  <a14:compatExt spid="_x0000_s13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8</xdr:row>
          <xdr:rowOff>9525</xdr:rowOff>
        </xdr:from>
        <xdr:to>
          <xdr:col>2</xdr:col>
          <xdr:colOff>561975</xdr:colOff>
          <xdr:row>8</xdr:row>
          <xdr:rowOff>228600</xdr:rowOff>
        </xdr:to>
        <xdr:sp macro="" textlink="">
          <xdr:nvSpPr>
            <xdr:cNvPr id="139266" name="Check Box 2" hidden="1">
              <a:extLst>
                <a:ext uri="{63B3BB69-23CF-44E3-9099-C40C66FF867C}">
                  <a14:compatExt spid="_x0000_s13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9</xdr:row>
          <xdr:rowOff>9525</xdr:rowOff>
        </xdr:from>
        <xdr:to>
          <xdr:col>2</xdr:col>
          <xdr:colOff>561975</xdr:colOff>
          <xdr:row>9</xdr:row>
          <xdr:rowOff>228600</xdr:rowOff>
        </xdr:to>
        <xdr:sp macro="" textlink="">
          <xdr:nvSpPr>
            <xdr:cNvPr id="139267" name="Check Box 3" hidden="1">
              <a:extLst>
                <a:ext uri="{63B3BB69-23CF-44E3-9099-C40C66FF867C}">
                  <a14:compatExt spid="_x0000_s13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10</xdr:row>
          <xdr:rowOff>9525</xdr:rowOff>
        </xdr:from>
        <xdr:to>
          <xdr:col>2</xdr:col>
          <xdr:colOff>561975</xdr:colOff>
          <xdr:row>10</xdr:row>
          <xdr:rowOff>228600</xdr:rowOff>
        </xdr:to>
        <xdr:sp macro="" textlink="">
          <xdr:nvSpPr>
            <xdr:cNvPr id="139268" name="Check Box 4" hidden="1">
              <a:extLst>
                <a:ext uri="{63B3BB69-23CF-44E3-9099-C40C66FF867C}">
                  <a14:compatExt spid="_x0000_s13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11</xdr:row>
          <xdr:rowOff>9525</xdr:rowOff>
        </xdr:from>
        <xdr:to>
          <xdr:col>2</xdr:col>
          <xdr:colOff>561975</xdr:colOff>
          <xdr:row>11</xdr:row>
          <xdr:rowOff>228600</xdr:rowOff>
        </xdr:to>
        <xdr:sp macro="" textlink="">
          <xdr:nvSpPr>
            <xdr:cNvPr id="139269" name="Check Box 5" hidden="1">
              <a:extLst>
                <a:ext uri="{63B3BB69-23CF-44E3-9099-C40C66FF867C}">
                  <a14:compatExt spid="_x0000_s13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12</xdr:row>
          <xdr:rowOff>9525</xdr:rowOff>
        </xdr:from>
        <xdr:to>
          <xdr:col>2</xdr:col>
          <xdr:colOff>561975</xdr:colOff>
          <xdr:row>12</xdr:row>
          <xdr:rowOff>228600</xdr:rowOff>
        </xdr:to>
        <xdr:sp macro="" textlink="">
          <xdr:nvSpPr>
            <xdr:cNvPr id="139270" name="Check Box 6" hidden="1">
              <a:extLst>
                <a:ext uri="{63B3BB69-23CF-44E3-9099-C40C66FF867C}">
                  <a14:compatExt spid="_x0000_s13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13</xdr:row>
          <xdr:rowOff>9525</xdr:rowOff>
        </xdr:from>
        <xdr:to>
          <xdr:col>2</xdr:col>
          <xdr:colOff>561975</xdr:colOff>
          <xdr:row>13</xdr:row>
          <xdr:rowOff>228600</xdr:rowOff>
        </xdr:to>
        <xdr:sp macro="" textlink="">
          <xdr:nvSpPr>
            <xdr:cNvPr id="139271" name="Check Box 7" hidden="1">
              <a:extLst>
                <a:ext uri="{63B3BB69-23CF-44E3-9099-C40C66FF867C}">
                  <a14:compatExt spid="_x0000_s13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14</xdr:row>
          <xdr:rowOff>9525</xdr:rowOff>
        </xdr:from>
        <xdr:to>
          <xdr:col>2</xdr:col>
          <xdr:colOff>561975</xdr:colOff>
          <xdr:row>14</xdr:row>
          <xdr:rowOff>228600</xdr:rowOff>
        </xdr:to>
        <xdr:sp macro="" textlink="">
          <xdr:nvSpPr>
            <xdr:cNvPr id="139272" name="Check Box 8" hidden="1">
              <a:extLst>
                <a:ext uri="{63B3BB69-23CF-44E3-9099-C40C66FF867C}">
                  <a14:compatExt spid="_x0000_s13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15</xdr:row>
          <xdr:rowOff>9525</xdr:rowOff>
        </xdr:from>
        <xdr:to>
          <xdr:col>2</xdr:col>
          <xdr:colOff>561975</xdr:colOff>
          <xdr:row>15</xdr:row>
          <xdr:rowOff>228600</xdr:rowOff>
        </xdr:to>
        <xdr:sp macro="" textlink="">
          <xdr:nvSpPr>
            <xdr:cNvPr id="139273" name="Check Box 9" hidden="1">
              <a:extLst>
                <a:ext uri="{63B3BB69-23CF-44E3-9099-C40C66FF867C}">
                  <a14:compatExt spid="_x0000_s13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9525</xdr:rowOff>
        </xdr:from>
        <xdr:to>
          <xdr:col>2</xdr:col>
          <xdr:colOff>561975</xdr:colOff>
          <xdr:row>16</xdr:row>
          <xdr:rowOff>228600</xdr:rowOff>
        </xdr:to>
        <xdr:sp macro="" textlink="">
          <xdr:nvSpPr>
            <xdr:cNvPr id="139274" name="Check Box 10" hidden="1">
              <a:extLst>
                <a:ext uri="{63B3BB69-23CF-44E3-9099-C40C66FF867C}">
                  <a14:compatExt spid="_x0000_s13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9525</xdr:rowOff>
        </xdr:from>
        <xdr:to>
          <xdr:col>2</xdr:col>
          <xdr:colOff>561975</xdr:colOff>
          <xdr:row>17</xdr:row>
          <xdr:rowOff>228600</xdr:rowOff>
        </xdr:to>
        <xdr:sp macro="" textlink="">
          <xdr:nvSpPr>
            <xdr:cNvPr id="139275" name="Check Box 11" hidden="1">
              <a:extLst>
                <a:ext uri="{63B3BB69-23CF-44E3-9099-C40C66FF867C}">
                  <a14:compatExt spid="_x0000_s13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18</xdr:row>
          <xdr:rowOff>9525</xdr:rowOff>
        </xdr:from>
        <xdr:to>
          <xdr:col>2</xdr:col>
          <xdr:colOff>561975</xdr:colOff>
          <xdr:row>18</xdr:row>
          <xdr:rowOff>228600</xdr:rowOff>
        </xdr:to>
        <xdr:sp macro="" textlink="">
          <xdr:nvSpPr>
            <xdr:cNvPr id="139276" name="Check Box 12" hidden="1">
              <a:extLst>
                <a:ext uri="{63B3BB69-23CF-44E3-9099-C40C66FF867C}">
                  <a14:compatExt spid="_x0000_s13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9525</xdr:rowOff>
        </xdr:from>
        <xdr:to>
          <xdr:col>2</xdr:col>
          <xdr:colOff>561975</xdr:colOff>
          <xdr:row>19</xdr:row>
          <xdr:rowOff>228600</xdr:rowOff>
        </xdr:to>
        <xdr:sp macro="" textlink="">
          <xdr:nvSpPr>
            <xdr:cNvPr id="139277" name="Check Box 13" hidden="1">
              <a:extLst>
                <a:ext uri="{63B3BB69-23CF-44E3-9099-C40C66FF867C}">
                  <a14:compatExt spid="_x0000_s13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20</xdr:row>
          <xdr:rowOff>9525</xdr:rowOff>
        </xdr:from>
        <xdr:to>
          <xdr:col>2</xdr:col>
          <xdr:colOff>561975</xdr:colOff>
          <xdr:row>20</xdr:row>
          <xdr:rowOff>228600</xdr:rowOff>
        </xdr:to>
        <xdr:sp macro="" textlink="">
          <xdr:nvSpPr>
            <xdr:cNvPr id="139278" name="Check Box 14" hidden="1">
              <a:extLst>
                <a:ext uri="{63B3BB69-23CF-44E3-9099-C40C66FF867C}">
                  <a14:compatExt spid="_x0000_s13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21</xdr:row>
          <xdr:rowOff>9525</xdr:rowOff>
        </xdr:from>
        <xdr:to>
          <xdr:col>2</xdr:col>
          <xdr:colOff>561975</xdr:colOff>
          <xdr:row>21</xdr:row>
          <xdr:rowOff>228600</xdr:rowOff>
        </xdr:to>
        <xdr:sp macro="" textlink="">
          <xdr:nvSpPr>
            <xdr:cNvPr id="139279" name="Check Box 15" hidden="1">
              <a:extLst>
                <a:ext uri="{63B3BB69-23CF-44E3-9099-C40C66FF867C}">
                  <a14:compatExt spid="_x0000_s13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9525</xdr:rowOff>
        </xdr:from>
        <xdr:to>
          <xdr:col>2</xdr:col>
          <xdr:colOff>561975</xdr:colOff>
          <xdr:row>22</xdr:row>
          <xdr:rowOff>228600</xdr:rowOff>
        </xdr:to>
        <xdr:sp macro="" textlink="">
          <xdr:nvSpPr>
            <xdr:cNvPr id="139280" name="Check Box 16" hidden="1">
              <a:extLst>
                <a:ext uri="{63B3BB69-23CF-44E3-9099-C40C66FF867C}">
                  <a14:compatExt spid="_x0000_s13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9525</xdr:rowOff>
        </xdr:from>
        <xdr:to>
          <xdr:col>2</xdr:col>
          <xdr:colOff>561975</xdr:colOff>
          <xdr:row>23</xdr:row>
          <xdr:rowOff>228600</xdr:rowOff>
        </xdr:to>
        <xdr:sp macro="" textlink="">
          <xdr:nvSpPr>
            <xdr:cNvPr id="139281" name="Check Box 17" hidden="1">
              <a:extLst>
                <a:ext uri="{63B3BB69-23CF-44E3-9099-C40C66FF867C}">
                  <a14:compatExt spid="_x0000_s13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9525</xdr:rowOff>
        </xdr:from>
        <xdr:to>
          <xdr:col>2</xdr:col>
          <xdr:colOff>561975</xdr:colOff>
          <xdr:row>24</xdr:row>
          <xdr:rowOff>228600</xdr:rowOff>
        </xdr:to>
        <xdr:sp macro="" textlink="">
          <xdr:nvSpPr>
            <xdr:cNvPr id="139282" name="Check Box 18" hidden="1">
              <a:extLst>
                <a:ext uri="{63B3BB69-23CF-44E3-9099-C40C66FF867C}">
                  <a14:compatExt spid="_x0000_s13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25</xdr:row>
          <xdr:rowOff>9525</xdr:rowOff>
        </xdr:from>
        <xdr:to>
          <xdr:col>2</xdr:col>
          <xdr:colOff>561975</xdr:colOff>
          <xdr:row>25</xdr:row>
          <xdr:rowOff>228600</xdr:rowOff>
        </xdr:to>
        <xdr:sp macro="" textlink="">
          <xdr:nvSpPr>
            <xdr:cNvPr id="139283" name="Check Box 19" hidden="1">
              <a:extLst>
                <a:ext uri="{63B3BB69-23CF-44E3-9099-C40C66FF867C}">
                  <a14:compatExt spid="_x0000_s13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26</xdr:row>
          <xdr:rowOff>9525</xdr:rowOff>
        </xdr:from>
        <xdr:to>
          <xdr:col>2</xdr:col>
          <xdr:colOff>561975</xdr:colOff>
          <xdr:row>26</xdr:row>
          <xdr:rowOff>228600</xdr:rowOff>
        </xdr:to>
        <xdr:sp macro="" textlink="">
          <xdr:nvSpPr>
            <xdr:cNvPr id="139284" name="Check Box 20" hidden="1">
              <a:extLst>
                <a:ext uri="{63B3BB69-23CF-44E3-9099-C40C66FF867C}">
                  <a14:compatExt spid="_x0000_s13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7</xdr:row>
          <xdr:rowOff>9525</xdr:rowOff>
        </xdr:from>
        <xdr:to>
          <xdr:col>3</xdr:col>
          <xdr:colOff>561975</xdr:colOff>
          <xdr:row>7</xdr:row>
          <xdr:rowOff>228600</xdr:rowOff>
        </xdr:to>
        <xdr:sp macro="" textlink="">
          <xdr:nvSpPr>
            <xdr:cNvPr id="139285" name="Check Box 21" hidden="1">
              <a:extLst>
                <a:ext uri="{63B3BB69-23CF-44E3-9099-C40C66FF867C}">
                  <a14:compatExt spid="_x0000_s13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8</xdr:row>
          <xdr:rowOff>9525</xdr:rowOff>
        </xdr:from>
        <xdr:to>
          <xdr:col>3</xdr:col>
          <xdr:colOff>561975</xdr:colOff>
          <xdr:row>8</xdr:row>
          <xdr:rowOff>228600</xdr:rowOff>
        </xdr:to>
        <xdr:sp macro="" textlink="">
          <xdr:nvSpPr>
            <xdr:cNvPr id="139286" name="Check Box 22" hidden="1">
              <a:extLst>
                <a:ext uri="{63B3BB69-23CF-44E3-9099-C40C66FF867C}">
                  <a14:compatExt spid="_x0000_s13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9</xdr:row>
          <xdr:rowOff>9525</xdr:rowOff>
        </xdr:from>
        <xdr:to>
          <xdr:col>3</xdr:col>
          <xdr:colOff>561975</xdr:colOff>
          <xdr:row>9</xdr:row>
          <xdr:rowOff>228600</xdr:rowOff>
        </xdr:to>
        <xdr:sp macro="" textlink="">
          <xdr:nvSpPr>
            <xdr:cNvPr id="139287" name="Check Box 23" hidden="1">
              <a:extLst>
                <a:ext uri="{63B3BB69-23CF-44E3-9099-C40C66FF867C}">
                  <a14:compatExt spid="_x0000_s13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xdr:row>
          <xdr:rowOff>9525</xdr:rowOff>
        </xdr:from>
        <xdr:to>
          <xdr:col>3</xdr:col>
          <xdr:colOff>561975</xdr:colOff>
          <xdr:row>10</xdr:row>
          <xdr:rowOff>228600</xdr:rowOff>
        </xdr:to>
        <xdr:sp macro="" textlink="">
          <xdr:nvSpPr>
            <xdr:cNvPr id="139288" name="Check Box 24" hidden="1">
              <a:extLst>
                <a:ext uri="{63B3BB69-23CF-44E3-9099-C40C66FF867C}">
                  <a14:compatExt spid="_x0000_s13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11</xdr:row>
          <xdr:rowOff>9525</xdr:rowOff>
        </xdr:from>
        <xdr:to>
          <xdr:col>3</xdr:col>
          <xdr:colOff>561975</xdr:colOff>
          <xdr:row>11</xdr:row>
          <xdr:rowOff>228600</xdr:rowOff>
        </xdr:to>
        <xdr:sp macro="" textlink="">
          <xdr:nvSpPr>
            <xdr:cNvPr id="139289" name="Check Box 25" hidden="1">
              <a:extLst>
                <a:ext uri="{63B3BB69-23CF-44E3-9099-C40C66FF867C}">
                  <a14:compatExt spid="_x0000_s139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12</xdr:row>
          <xdr:rowOff>9525</xdr:rowOff>
        </xdr:from>
        <xdr:to>
          <xdr:col>3</xdr:col>
          <xdr:colOff>561975</xdr:colOff>
          <xdr:row>12</xdr:row>
          <xdr:rowOff>228600</xdr:rowOff>
        </xdr:to>
        <xdr:sp macro="" textlink="">
          <xdr:nvSpPr>
            <xdr:cNvPr id="139290" name="Check Box 26" hidden="1">
              <a:extLst>
                <a:ext uri="{63B3BB69-23CF-44E3-9099-C40C66FF867C}">
                  <a14:compatExt spid="_x0000_s13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13</xdr:row>
          <xdr:rowOff>9525</xdr:rowOff>
        </xdr:from>
        <xdr:to>
          <xdr:col>3</xdr:col>
          <xdr:colOff>561975</xdr:colOff>
          <xdr:row>13</xdr:row>
          <xdr:rowOff>228600</xdr:rowOff>
        </xdr:to>
        <xdr:sp macro="" textlink="">
          <xdr:nvSpPr>
            <xdr:cNvPr id="139291" name="Check Box 27" hidden="1">
              <a:extLst>
                <a:ext uri="{63B3BB69-23CF-44E3-9099-C40C66FF867C}">
                  <a14:compatExt spid="_x0000_s13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14</xdr:row>
          <xdr:rowOff>9525</xdr:rowOff>
        </xdr:from>
        <xdr:to>
          <xdr:col>3</xdr:col>
          <xdr:colOff>561975</xdr:colOff>
          <xdr:row>14</xdr:row>
          <xdr:rowOff>228600</xdr:rowOff>
        </xdr:to>
        <xdr:sp macro="" textlink="">
          <xdr:nvSpPr>
            <xdr:cNvPr id="139292" name="Check Box 28" hidden="1">
              <a:extLst>
                <a:ext uri="{63B3BB69-23CF-44E3-9099-C40C66FF867C}">
                  <a14:compatExt spid="_x0000_s13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9525</xdr:rowOff>
        </xdr:from>
        <xdr:to>
          <xdr:col>3</xdr:col>
          <xdr:colOff>561975</xdr:colOff>
          <xdr:row>15</xdr:row>
          <xdr:rowOff>228600</xdr:rowOff>
        </xdr:to>
        <xdr:sp macro="" textlink="">
          <xdr:nvSpPr>
            <xdr:cNvPr id="139293" name="Check Box 29" hidden="1">
              <a:extLst>
                <a:ext uri="{63B3BB69-23CF-44E3-9099-C40C66FF867C}">
                  <a14:compatExt spid="_x0000_s13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16</xdr:row>
          <xdr:rowOff>9525</xdr:rowOff>
        </xdr:from>
        <xdr:to>
          <xdr:col>3</xdr:col>
          <xdr:colOff>561975</xdr:colOff>
          <xdr:row>16</xdr:row>
          <xdr:rowOff>228600</xdr:rowOff>
        </xdr:to>
        <xdr:sp macro="" textlink="">
          <xdr:nvSpPr>
            <xdr:cNvPr id="139294" name="Check Box 30" hidden="1">
              <a:extLst>
                <a:ext uri="{63B3BB69-23CF-44E3-9099-C40C66FF867C}">
                  <a14:compatExt spid="_x0000_s13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17</xdr:row>
          <xdr:rowOff>9525</xdr:rowOff>
        </xdr:from>
        <xdr:to>
          <xdr:col>3</xdr:col>
          <xdr:colOff>561975</xdr:colOff>
          <xdr:row>17</xdr:row>
          <xdr:rowOff>228600</xdr:rowOff>
        </xdr:to>
        <xdr:sp macro="" textlink="">
          <xdr:nvSpPr>
            <xdr:cNvPr id="139295" name="Check Box 31" hidden="1">
              <a:extLst>
                <a:ext uri="{63B3BB69-23CF-44E3-9099-C40C66FF867C}">
                  <a14:compatExt spid="_x0000_s13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18</xdr:row>
          <xdr:rowOff>9525</xdr:rowOff>
        </xdr:from>
        <xdr:to>
          <xdr:col>3</xdr:col>
          <xdr:colOff>561975</xdr:colOff>
          <xdr:row>18</xdr:row>
          <xdr:rowOff>228600</xdr:rowOff>
        </xdr:to>
        <xdr:sp macro="" textlink="">
          <xdr:nvSpPr>
            <xdr:cNvPr id="139296" name="Check Box 32" hidden="1">
              <a:extLst>
                <a:ext uri="{63B3BB69-23CF-44E3-9099-C40C66FF867C}">
                  <a14:compatExt spid="_x0000_s13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19</xdr:row>
          <xdr:rowOff>9525</xdr:rowOff>
        </xdr:from>
        <xdr:to>
          <xdr:col>3</xdr:col>
          <xdr:colOff>561975</xdr:colOff>
          <xdr:row>19</xdr:row>
          <xdr:rowOff>228600</xdr:rowOff>
        </xdr:to>
        <xdr:sp macro="" textlink="">
          <xdr:nvSpPr>
            <xdr:cNvPr id="139297" name="Check Box 33" hidden="1">
              <a:extLst>
                <a:ext uri="{63B3BB69-23CF-44E3-9099-C40C66FF867C}">
                  <a14:compatExt spid="_x0000_s13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20</xdr:row>
          <xdr:rowOff>9525</xdr:rowOff>
        </xdr:from>
        <xdr:to>
          <xdr:col>3</xdr:col>
          <xdr:colOff>561975</xdr:colOff>
          <xdr:row>20</xdr:row>
          <xdr:rowOff>228600</xdr:rowOff>
        </xdr:to>
        <xdr:sp macro="" textlink="">
          <xdr:nvSpPr>
            <xdr:cNvPr id="139298" name="Check Box 34" hidden="1">
              <a:extLst>
                <a:ext uri="{63B3BB69-23CF-44E3-9099-C40C66FF867C}">
                  <a14:compatExt spid="_x0000_s13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21</xdr:row>
          <xdr:rowOff>9525</xdr:rowOff>
        </xdr:from>
        <xdr:to>
          <xdr:col>3</xdr:col>
          <xdr:colOff>561975</xdr:colOff>
          <xdr:row>21</xdr:row>
          <xdr:rowOff>228600</xdr:rowOff>
        </xdr:to>
        <xdr:sp macro="" textlink="">
          <xdr:nvSpPr>
            <xdr:cNvPr id="139299" name="Check Box 35" hidden="1">
              <a:extLst>
                <a:ext uri="{63B3BB69-23CF-44E3-9099-C40C66FF867C}">
                  <a14:compatExt spid="_x0000_s13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22</xdr:row>
          <xdr:rowOff>9525</xdr:rowOff>
        </xdr:from>
        <xdr:to>
          <xdr:col>3</xdr:col>
          <xdr:colOff>561975</xdr:colOff>
          <xdr:row>22</xdr:row>
          <xdr:rowOff>228600</xdr:rowOff>
        </xdr:to>
        <xdr:sp macro="" textlink="">
          <xdr:nvSpPr>
            <xdr:cNvPr id="139300" name="Check Box 36" hidden="1">
              <a:extLst>
                <a:ext uri="{63B3BB69-23CF-44E3-9099-C40C66FF867C}">
                  <a14:compatExt spid="_x0000_s13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23</xdr:row>
          <xdr:rowOff>9525</xdr:rowOff>
        </xdr:from>
        <xdr:to>
          <xdr:col>3</xdr:col>
          <xdr:colOff>561975</xdr:colOff>
          <xdr:row>23</xdr:row>
          <xdr:rowOff>228600</xdr:rowOff>
        </xdr:to>
        <xdr:sp macro="" textlink="">
          <xdr:nvSpPr>
            <xdr:cNvPr id="139301" name="Check Box 37" hidden="1">
              <a:extLst>
                <a:ext uri="{63B3BB69-23CF-44E3-9099-C40C66FF867C}">
                  <a14:compatExt spid="_x0000_s13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24</xdr:row>
          <xdr:rowOff>9525</xdr:rowOff>
        </xdr:from>
        <xdr:to>
          <xdr:col>3</xdr:col>
          <xdr:colOff>561975</xdr:colOff>
          <xdr:row>24</xdr:row>
          <xdr:rowOff>228600</xdr:rowOff>
        </xdr:to>
        <xdr:sp macro="" textlink="">
          <xdr:nvSpPr>
            <xdr:cNvPr id="139302" name="Check Box 38" hidden="1">
              <a:extLst>
                <a:ext uri="{63B3BB69-23CF-44E3-9099-C40C66FF867C}">
                  <a14:compatExt spid="_x0000_s13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25</xdr:row>
          <xdr:rowOff>9525</xdr:rowOff>
        </xdr:from>
        <xdr:to>
          <xdr:col>3</xdr:col>
          <xdr:colOff>561975</xdr:colOff>
          <xdr:row>25</xdr:row>
          <xdr:rowOff>228600</xdr:rowOff>
        </xdr:to>
        <xdr:sp macro="" textlink="">
          <xdr:nvSpPr>
            <xdr:cNvPr id="139303" name="Check Box 39" hidden="1">
              <a:extLst>
                <a:ext uri="{63B3BB69-23CF-44E3-9099-C40C66FF867C}">
                  <a14:compatExt spid="_x0000_s13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26</xdr:row>
          <xdr:rowOff>9525</xdr:rowOff>
        </xdr:from>
        <xdr:to>
          <xdr:col>3</xdr:col>
          <xdr:colOff>561975</xdr:colOff>
          <xdr:row>26</xdr:row>
          <xdr:rowOff>228600</xdr:rowOff>
        </xdr:to>
        <xdr:sp macro="" textlink="">
          <xdr:nvSpPr>
            <xdr:cNvPr id="139304" name="Check Box 40" hidden="1">
              <a:extLst>
                <a:ext uri="{63B3BB69-23CF-44E3-9099-C40C66FF867C}">
                  <a14:compatExt spid="_x0000_s13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oneCellAnchor>
    <xdr:from>
      <xdr:col>20</xdr:col>
      <xdr:colOff>9525</xdr:colOff>
      <xdr:row>2</xdr:row>
      <xdr:rowOff>76200</xdr:rowOff>
    </xdr:from>
    <xdr:ext cx="1260000" cy="676800"/>
    <xdr:sp macro="" textlink="">
      <xdr:nvSpPr>
        <xdr:cNvPr id="2" name="Rechteck 1">
          <a:hlinkClick xmlns:r="http://schemas.openxmlformats.org/officeDocument/2006/relationships" r:id="rId1" tooltip="zurück zur Kalkulation der Personalausgaben"/>
        </xdr:cNvPr>
        <xdr:cNvSpPr/>
      </xdr:nvSpPr>
      <xdr:spPr>
        <a:xfrm>
          <a:off x="6638925" y="457200"/>
          <a:ext cx="1260000" cy="676800"/>
        </a:xfrm>
        <a:prstGeom prst="rect">
          <a:avLst/>
        </a:prstGeom>
        <a:solidFill>
          <a:schemeClr val="bg1">
            <a:lumMod val="8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zur Kalkulation der Personalausgaben</a:t>
          </a:r>
        </a:p>
      </xdr:txBody>
    </xdr:sp>
    <xdr:clientData/>
  </xdr:oneCellAnchor>
  <xdr:oneCellAnchor>
    <xdr:from>
      <xdr:col>21</xdr:col>
      <xdr:colOff>0</xdr:colOff>
      <xdr:row>2</xdr:row>
      <xdr:rowOff>76200</xdr:rowOff>
    </xdr:from>
    <xdr:ext cx="1260000" cy="676800"/>
    <xdr:sp macro="" textlink="">
      <xdr:nvSpPr>
        <xdr:cNvPr id="3" name="Rechteck 2">
          <a:hlinkClick xmlns:r="http://schemas.openxmlformats.org/officeDocument/2006/relationships" r:id="rId2" tooltip="zurück zum Anlagenverzeichnis"/>
        </xdr:cNvPr>
        <xdr:cNvSpPr/>
      </xdr:nvSpPr>
      <xdr:spPr>
        <a:xfrm>
          <a:off x="8039100" y="457200"/>
          <a:ext cx="1260000" cy="676800"/>
        </a:xfrm>
        <a:prstGeom prst="rect">
          <a:avLst/>
        </a:prstGeom>
        <a:solidFill>
          <a:schemeClr val="bg1">
            <a:lumMod val="85000"/>
          </a:schemeClr>
        </a:solidFill>
        <a:ln w="9525">
          <a:no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spAutoFit/>
        </a:bodyPr>
        <a:lstStyle/>
        <a:p>
          <a:pPr algn="ctr"/>
          <a:r>
            <a:rPr lang="de-DE" sz="900" b="1" u="none">
              <a:solidFill>
                <a:srgbClr val="0000FF"/>
              </a:solidFill>
              <a:latin typeface="Arial" panose="020B0604020202020204" pitchFamily="34" charset="0"/>
              <a:cs typeface="Arial" panose="020B0604020202020204" pitchFamily="34" charset="0"/>
            </a:rPr>
            <a:t>zurück zum Anlagen-</a:t>
          </a:r>
        </a:p>
        <a:p>
          <a:pPr algn="ctr"/>
          <a:r>
            <a:rPr lang="de-DE" sz="900" b="1" u="none">
              <a:solidFill>
                <a:srgbClr val="0000FF"/>
              </a:solidFill>
              <a:latin typeface="Arial" panose="020B0604020202020204" pitchFamily="34" charset="0"/>
              <a:cs typeface="Arial" panose="020B0604020202020204" pitchFamily="34" charset="0"/>
            </a:rPr>
            <a:t>verzeichnis</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5</xdr:row>
          <xdr:rowOff>9525</xdr:rowOff>
        </xdr:from>
        <xdr:to>
          <xdr:col>4</xdr:col>
          <xdr:colOff>323850</xdr:colOff>
          <xdr:row>6</xdr:row>
          <xdr:rowOff>0</xdr:rowOff>
        </xdr:to>
        <xdr:sp macro="" textlink="">
          <xdr:nvSpPr>
            <xdr:cNvPr id="54488" name="Check Box 216" hidden="1">
              <a:extLst>
                <a:ext uri="{63B3BB69-23CF-44E3-9099-C40C66FF867C}">
                  <a14:compatExt spid="_x0000_s54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9525</xdr:rowOff>
        </xdr:from>
        <xdr:to>
          <xdr:col>4</xdr:col>
          <xdr:colOff>323850</xdr:colOff>
          <xdr:row>8</xdr:row>
          <xdr:rowOff>0</xdr:rowOff>
        </xdr:to>
        <xdr:sp macro="" textlink="">
          <xdr:nvSpPr>
            <xdr:cNvPr id="54489" name="Check Box 217" hidden="1">
              <a:extLst>
                <a:ext uri="{63B3BB69-23CF-44E3-9099-C40C66FF867C}">
                  <a14:compatExt spid="_x0000_s54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xdr:row>
          <xdr:rowOff>9525</xdr:rowOff>
        </xdr:from>
        <xdr:to>
          <xdr:col>4</xdr:col>
          <xdr:colOff>323850</xdr:colOff>
          <xdr:row>12</xdr:row>
          <xdr:rowOff>0</xdr:rowOff>
        </xdr:to>
        <xdr:sp macro="" textlink="">
          <xdr:nvSpPr>
            <xdr:cNvPr id="54499" name="Check Box 227" hidden="1">
              <a:extLst>
                <a:ext uri="{63B3BB69-23CF-44E3-9099-C40C66FF867C}">
                  <a14:compatExt spid="_x0000_s54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xdr:row>
          <xdr:rowOff>9525</xdr:rowOff>
        </xdr:from>
        <xdr:to>
          <xdr:col>4</xdr:col>
          <xdr:colOff>323850</xdr:colOff>
          <xdr:row>14</xdr:row>
          <xdr:rowOff>0</xdr:rowOff>
        </xdr:to>
        <xdr:sp macro="" textlink="">
          <xdr:nvSpPr>
            <xdr:cNvPr id="54500" name="Check Box 228" hidden="1">
              <a:extLst>
                <a:ext uri="{63B3BB69-23CF-44E3-9099-C40C66FF867C}">
                  <a14:compatExt spid="_x0000_s54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15</xdr:row>
          <xdr:rowOff>9525</xdr:rowOff>
        </xdr:from>
        <xdr:to>
          <xdr:col>11</xdr:col>
          <xdr:colOff>323850</xdr:colOff>
          <xdr:row>16</xdr:row>
          <xdr:rowOff>0</xdr:rowOff>
        </xdr:to>
        <xdr:sp macro="" textlink="">
          <xdr:nvSpPr>
            <xdr:cNvPr id="54501" name="Check Box 229" hidden="1">
              <a:extLst>
                <a:ext uri="{63B3BB69-23CF-44E3-9099-C40C66FF867C}">
                  <a14:compatExt spid="_x0000_s54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17</xdr:row>
          <xdr:rowOff>9525</xdr:rowOff>
        </xdr:from>
        <xdr:to>
          <xdr:col>11</xdr:col>
          <xdr:colOff>323850</xdr:colOff>
          <xdr:row>18</xdr:row>
          <xdr:rowOff>0</xdr:rowOff>
        </xdr:to>
        <xdr:sp macro="" textlink="">
          <xdr:nvSpPr>
            <xdr:cNvPr id="54502" name="Check Box 230" hidden="1">
              <a:extLst>
                <a:ext uri="{63B3BB69-23CF-44E3-9099-C40C66FF867C}">
                  <a14:compatExt spid="_x0000_s54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9525</xdr:rowOff>
        </xdr:from>
        <xdr:to>
          <xdr:col>11</xdr:col>
          <xdr:colOff>323850</xdr:colOff>
          <xdr:row>20</xdr:row>
          <xdr:rowOff>0</xdr:rowOff>
        </xdr:to>
        <xdr:sp macro="" textlink="">
          <xdr:nvSpPr>
            <xdr:cNvPr id="54503" name="Check Box 231" hidden="1">
              <a:extLst>
                <a:ext uri="{63B3BB69-23CF-44E3-9099-C40C66FF867C}">
                  <a14:compatExt spid="_x0000_s54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26</xdr:row>
          <xdr:rowOff>9525</xdr:rowOff>
        </xdr:from>
        <xdr:to>
          <xdr:col>4</xdr:col>
          <xdr:colOff>323850</xdr:colOff>
          <xdr:row>27</xdr:row>
          <xdr:rowOff>0</xdr:rowOff>
        </xdr:to>
        <xdr:sp macro="" textlink="">
          <xdr:nvSpPr>
            <xdr:cNvPr id="54504" name="Check Box 232" hidden="1">
              <a:extLst>
                <a:ext uri="{63B3BB69-23CF-44E3-9099-C40C66FF867C}">
                  <a14:compatExt spid="_x0000_s54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55</xdr:row>
          <xdr:rowOff>9525</xdr:rowOff>
        </xdr:from>
        <xdr:to>
          <xdr:col>16</xdr:col>
          <xdr:colOff>95250</xdr:colOff>
          <xdr:row>56</xdr:row>
          <xdr:rowOff>0</xdr:rowOff>
        </xdr:to>
        <xdr:sp macro="" textlink="">
          <xdr:nvSpPr>
            <xdr:cNvPr id="54506" name="Check Box 234" hidden="1">
              <a:extLst>
                <a:ext uri="{63B3BB69-23CF-44E3-9099-C40C66FF867C}">
                  <a14:compatExt spid="_x0000_s54506"/>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55</xdr:row>
          <xdr:rowOff>9525</xdr:rowOff>
        </xdr:from>
        <xdr:to>
          <xdr:col>18</xdr:col>
          <xdr:colOff>47625</xdr:colOff>
          <xdr:row>56</xdr:row>
          <xdr:rowOff>0</xdr:rowOff>
        </xdr:to>
        <xdr:sp macro="" textlink="">
          <xdr:nvSpPr>
            <xdr:cNvPr id="54507" name="Check Box 235" hidden="1">
              <a:extLst>
                <a:ext uri="{63B3BB69-23CF-44E3-9099-C40C66FF867C}">
                  <a14:compatExt spid="_x0000_s54507"/>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59</xdr:row>
          <xdr:rowOff>9525</xdr:rowOff>
        </xdr:from>
        <xdr:to>
          <xdr:col>16</xdr:col>
          <xdr:colOff>95250</xdr:colOff>
          <xdr:row>60</xdr:row>
          <xdr:rowOff>0</xdr:rowOff>
        </xdr:to>
        <xdr:sp macro="" textlink="">
          <xdr:nvSpPr>
            <xdr:cNvPr id="54508" name="Check Box 236" hidden="1">
              <a:extLst>
                <a:ext uri="{63B3BB69-23CF-44E3-9099-C40C66FF867C}">
                  <a14:compatExt spid="_x0000_s54508"/>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59</xdr:row>
          <xdr:rowOff>9525</xdr:rowOff>
        </xdr:from>
        <xdr:to>
          <xdr:col>18</xdr:col>
          <xdr:colOff>47625</xdr:colOff>
          <xdr:row>60</xdr:row>
          <xdr:rowOff>0</xdr:rowOff>
        </xdr:to>
        <xdr:sp macro="" textlink="">
          <xdr:nvSpPr>
            <xdr:cNvPr id="54509" name="Check Box 237" hidden="1">
              <a:extLst>
                <a:ext uri="{63B3BB69-23CF-44E3-9099-C40C66FF867C}">
                  <a14:compatExt spid="_x0000_s54509"/>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75</xdr:row>
          <xdr:rowOff>9525</xdr:rowOff>
        </xdr:from>
        <xdr:to>
          <xdr:col>4</xdr:col>
          <xdr:colOff>323850</xdr:colOff>
          <xdr:row>76</xdr:row>
          <xdr:rowOff>0</xdr:rowOff>
        </xdr:to>
        <xdr:sp macro="" textlink="">
          <xdr:nvSpPr>
            <xdr:cNvPr id="54510" name="Check Box 238" hidden="1">
              <a:extLst>
                <a:ext uri="{63B3BB69-23CF-44E3-9099-C40C66FF867C}">
                  <a14:compatExt spid="_x0000_s54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20</xdr:col>
      <xdr:colOff>95250</xdr:colOff>
      <xdr:row>54</xdr:row>
      <xdr:rowOff>85725</xdr:rowOff>
    </xdr:from>
    <xdr:ext cx="2524125" cy="748767"/>
    <xdr:sp macro="" textlink="">
      <xdr:nvSpPr>
        <xdr:cNvPr id="15" name="Textfeld 14"/>
        <xdr:cNvSpPr txBox="1"/>
      </xdr:nvSpPr>
      <xdr:spPr>
        <a:xfrm>
          <a:off x="6381750" y="6915150"/>
          <a:ext cx="2524125" cy="748767"/>
        </a:xfrm>
        <a:prstGeom prst="rect">
          <a:avLst/>
        </a:prstGeom>
        <a:solidFill>
          <a:srgbClr val="FCD5B5"/>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108000" rIns="108000" bIns="108000" rtlCol="0" anchor="t">
          <a:spAutoFit/>
        </a:bodyPr>
        <a:lstStyle/>
        <a:p>
          <a:pPr algn="ctr"/>
          <a:r>
            <a:rPr lang="de-DE" sz="900">
              <a:latin typeface="Arial" panose="020B0604020202020204" pitchFamily="34" charset="0"/>
              <a:cs typeface="Arial" panose="020B0604020202020204" pitchFamily="34" charset="0"/>
            </a:rPr>
            <a:t>Hinweis: Siehe</a:t>
          </a:r>
          <a:r>
            <a:rPr lang="de-DE" sz="900" baseline="0">
              <a:latin typeface="Arial" panose="020B0604020202020204" pitchFamily="34" charset="0"/>
              <a:cs typeface="Arial" panose="020B0604020202020204" pitchFamily="34" charset="0"/>
            </a:rPr>
            <a:t> "Informationsblatt Unternehmen in Schwierigkeiten"</a:t>
          </a:r>
        </a:p>
        <a:p>
          <a:pPr algn="ctr"/>
          <a:r>
            <a:rPr lang="de-DE" sz="900" baseline="0">
              <a:latin typeface="Arial" panose="020B0604020202020204" pitchFamily="34" charset="0"/>
              <a:cs typeface="Arial" panose="020B0604020202020204" pitchFamily="34" charset="0"/>
            </a:rPr>
            <a:t>abrufbar über https://landesverwaltungsamt.thueringen.de</a:t>
          </a:r>
          <a:endParaRPr lang="de-DE" sz="900">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14</xdr:col>
          <xdr:colOff>228600</xdr:colOff>
          <xdr:row>50</xdr:row>
          <xdr:rowOff>76200</xdr:rowOff>
        </xdr:from>
        <xdr:to>
          <xdr:col>16</xdr:col>
          <xdr:colOff>95250</xdr:colOff>
          <xdr:row>51</xdr:row>
          <xdr:rowOff>142875</xdr:rowOff>
        </xdr:to>
        <xdr:sp macro="" textlink="">
          <xdr:nvSpPr>
            <xdr:cNvPr id="54514" name="Check Box 242" hidden="1">
              <a:extLst>
                <a:ext uri="{63B3BB69-23CF-44E3-9099-C40C66FF867C}">
                  <a14:compatExt spid="_x0000_s54514"/>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50</xdr:row>
          <xdr:rowOff>76200</xdr:rowOff>
        </xdr:from>
        <xdr:to>
          <xdr:col>18</xdr:col>
          <xdr:colOff>47625</xdr:colOff>
          <xdr:row>51</xdr:row>
          <xdr:rowOff>142875</xdr:rowOff>
        </xdr:to>
        <xdr:sp macro="" textlink="">
          <xdr:nvSpPr>
            <xdr:cNvPr id="54515" name="Check Box 243" hidden="1">
              <a:extLst>
                <a:ext uri="{63B3BB69-23CF-44E3-9099-C40C66FF867C}">
                  <a14:compatExt spid="_x0000_s54515"/>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xdr:row>
      <xdr:rowOff>152399</xdr:rowOff>
    </xdr:from>
    <xdr:to>
      <xdr:col>17</xdr:col>
      <xdr:colOff>334404</xdr:colOff>
      <xdr:row>65</xdr:row>
      <xdr:rowOff>123824</xdr:rowOff>
    </xdr:to>
    <xdr:pic>
      <xdr:nvPicPr>
        <xdr:cNvPr id="11" name="Grafik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04799"/>
          <a:ext cx="6163704" cy="9725025"/>
        </a:xfrm>
        <a:prstGeom prst="rect">
          <a:avLst/>
        </a:prstGeom>
      </xdr:spPr>
    </xdr:pic>
    <xdr:clientData/>
  </xdr:twoCellAnchor>
  <xdr:twoCellAnchor editAs="oneCell">
    <xdr:from>
      <xdr:col>0</xdr:col>
      <xdr:colOff>0</xdr:colOff>
      <xdr:row>67</xdr:row>
      <xdr:rowOff>114300</xdr:rowOff>
    </xdr:from>
    <xdr:to>
      <xdr:col>18</xdr:col>
      <xdr:colOff>0</xdr:colOff>
      <xdr:row>122</xdr:row>
      <xdr:rowOff>7360</xdr:rowOff>
    </xdr:to>
    <xdr:pic>
      <xdr:nvPicPr>
        <xdr:cNvPr id="12" name="Grafik 1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0325100"/>
          <a:ext cx="6172200" cy="8275060"/>
        </a:xfrm>
        <a:prstGeom prst="rect">
          <a:avLst/>
        </a:prstGeom>
      </xdr:spPr>
    </xdr:pic>
    <xdr:clientData/>
  </xdr:twoCellAnchor>
  <xdr:twoCellAnchor editAs="oneCell">
    <xdr:from>
      <xdr:col>0</xdr:col>
      <xdr:colOff>0</xdr:colOff>
      <xdr:row>124</xdr:row>
      <xdr:rowOff>0</xdr:rowOff>
    </xdr:from>
    <xdr:to>
      <xdr:col>17</xdr:col>
      <xdr:colOff>326700</xdr:colOff>
      <xdr:row>128</xdr:row>
      <xdr:rowOff>52897</xdr:rowOff>
    </xdr:to>
    <xdr:pic>
      <xdr:nvPicPr>
        <xdr:cNvPr id="15" name="Grafik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8897600"/>
          <a:ext cx="6156000" cy="662497"/>
        </a:xfrm>
        <a:prstGeom prst="rect">
          <a:avLst/>
        </a:prstGeom>
      </xdr:spPr>
    </xdr:pic>
    <xdr:clientData/>
  </xdr:twoCellAnchor>
  <xdr:twoCellAnchor editAs="oneCell">
    <xdr:from>
      <xdr:col>0</xdr:col>
      <xdr:colOff>0</xdr:colOff>
      <xdr:row>130</xdr:row>
      <xdr:rowOff>152382</xdr:rowOff>
    </xdr:from>
    <xdr:to>
      <xdr:col>17</xdr:col>
      <xdr:colOff>326700</xdr:colOff>
      <xdr:row>146</xdr:row>
      <xdr:rowOff>52457</xdr:rowOff>
    </xdr:to>
    <xdr:pic>
      <xdr:nvPicPr>
        <xdr:cNvPr id="16" name="Grafik 1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20040582"/>
          <a:ext cx="6156000" cy="2338475"/>
        </a:xfrm>
        <a:prstGeom prst="rect">
          <a:avLst/>
        </a:prstGeom>
      </xdr:spPr>
    </xdr:pic>
    <xdr:clientData/>
  </xdr:twoCellAnchor>
  <xdr:twoCellAnchor editAs="oneCell">
    <xdr:from>
      <xdr:col>0</xdr:col>
      <xdr:colOff>0</xdr:colOff>
      <xdr:row>148</xdr:row>
      <xdr:rowOff>57133</xdr:rowOff>
    </xdr:from>
    <xdr:to>
      <xdr:col>17</xdr:col>
      <xdr:colOff>326700</xdr:colOff>
      <xdr:row>150</xdr:row>
      <xdr:rowOff>16826</xdr:rowOff>
    </xdr:to>
    <xdr:pic>
      <xdr:nvPicPr>
        <xdr:cNvPr id="17" name="Grafik 1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22764733"/>
          <a:ext cx="6156000" cy="2644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104</xdr:row>
          <xdr:rowOff>9525</xdr:rowOff>
        </xdr:from>
        <xdr:to>
          <xdr:col>4</xdr:col>
          <xdr:colOff>323850</xdr:colOff>
          <xdr:row>105</xdr:row>
          <xdr:rowOff>0</xdr:rowOff>
        </xdr:to>
        <xdr:sp macro="" textlink="">
          <xdr:nvSpPr>
            <xdr:cNvPr id="125955" name="Check Box 3" hidden="1">
              <a:extLst>
                <a:ext uri="{63B3BB69-23CF-44E3-9099-C40C66FF867C}">
                  <a14:compatExt spid="_x0000_s125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104</xdr:row>
          <xdr:rowOff>9525</xdr:rowOff>
        </xdr:from>
        <xdr:to>
          <xdr:col>11</xdr:col>
          <xdr:colOff>323850</xdr:colOff>
          <xdr:row>105</xdr:row>
          <xdr:rowOff>0</xdr:rowOff>
        </xdr:to>
        <xdr:sp macro="" textlink="">
          <xdr:nvSpPr>
            <xdr:cNvPr id="125956" name="Check Box 4" hidden="1">
              <a:extLst>
                <a:ext uri="{63B3BB69-23CF-44E3-9099-C40C66FF867C}">
                  <a14:compatExt spid="_x0000_s125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106</xdr:row>
          <xdr:rowOff>9525</xdr:rowOff>
        </xdr:from>
        <xdr:to>
          <xdr:col>4</xdr:col>
          <xdr:colOff>323850</xdr:colOff>
          <xdr:row>107</xdr:row>
          <xdr:rowOff>0</xdr:rowOff>
        </xdr:to>
        <xdr:sp macro="" textlink="">
          <xdr:nvSpPr>
            <xdr:cNvPr id="125957" name="Check Box 5" hidden="1">
              <a:extLst>
                <a:ext uri="{63B3BB69-23CF-44E3-9099-C40C66FF867C}">
                  <a14:compatExt spid="_x0000_s125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122</xdr:row>
          <xdr:rowOff>9525</xdr:rowOff>
        </xdr:from>
        <xdr:to>
          <xdr:col>4</xdr:col>
          <xdr:colOff>323850</xdr:colOff>
          <xdr:row>123</xdr:row>
          <xdr:rowOff>0</xdr:rowOff>
        </xdr:to>
        <xdr:sp macro="" textlink="">
          <xdr:nvSpPr>
            <xdr:cNvPr id="125959" name="Check Box 7" hidden="1">
              <a:extLst>
                <a:ext uri="{63B3BB69-23CF-44E3-9099-C40C66FF867C}">
                  <a14:compatExt spid="_x0000_s125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124</xdr:row>
          <xdr:rowOff>9525</xdr:rowOff>
        </xdr:from>
        <xdr:to>
          <xdr:col>4</xdr:col>
          <xdr:colOff>323850</xdr:colOff>
          <xdr:row>125</xdr:row>
          <xdr:rowOff>0</xdr:rowOff>
        </xdr:to>
        <xdr:sp macro="" textlink="">
          <xdr:nvSpPr>
            <xdr:cNvPr id="125960" name="Check Box 8" hidden="1">
              <a:extLst>
                <a:ext uri="{63B3BB69-23CF-44E3-9099-C40C66FF867C}">
                  <a14:compatExt spid="_x0000_s125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9525</xdr:rowOff>
        </xdr:from>
        <xdr:to>
          <xdr:col>4</xdr:col>
          <xdr:colOff>323850</xdr:colOff>
          <xdr:row>127</xdr:row>
          <xdr:rowOff>0</xdr:rowOff>
        </xdr:to>
        <xdr:sp macro="" textlink="">
          <xdr:nvSpPr>
            <xdr:cNvPr id="125961" name="Check Box 9" hidden="1">
              <a:extLst>
                <a:ext uri="{63B3BB69-23CF-44E3-9099-C40C66FF867C}">
                  <a14:compatExt spid="_x0000_s125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128</xdr:row>
          <xdr:rowOff>9525</xdr:rowOff>
        </xdr:from>
        <xdr:to>
          <xdr:col>4</xdr:col>
          <xdr:colOff>323850</xdr:colOff>
          <xdr:row>129</xdr:row>
          <xdr:rowOff>0</xdr:rowOff>
        </xdr:to>
        <xdr:sp macro="" textlink="">
          <xdr:nvSpPr>
            <xdr:cNvPr id="125962" name="Check Box 10" hidden="1">
              <a:extLst>
                <a:ext uri="{63B3BB69-23CF-44E3-9099-C40C66FF867C}">
                  <a14:compatExt spid="_x0000_s125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5</xdr:row>
          <xdr:rowOff>9525</xdr:rowOff>
        </xdr:from>
        <xdr:to>
          <xdr:col>4</xdr:col>
          <xdr:colOff>323850</xdr:colOff>
          <xdr:row>6</xdr:row>
          <xdr:rowOff>0</xdr:rowOff>
        </xdr:to>
        <xdr:sp macro="" textlink="">
          <xdr:nvSpPr>
            <xdr:cNvPr id="106520" name="Check Box 24" hidden="1">
              <a:extLst>
                <a:ext uri="{63B3BB69-23CF-44E3-9099-C40C66FF867C}">
                  <a14:compatExt spid="_x0000_s106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9525</xdr:rowOff>
        </xdr:from>
        <xdr:to>
          <xdr:col>4</xdr:col>
          <xdr:colOff>323850</xdr:colOff>
          <xdr:row>8</xdr:row>
          <xdr:rowOff>0</xdr:rowOff>
        </xdr:to>
        <xdr:sp macro="" textlink="">
          <xdr:nvSpPr>
            <xdr:cNvPr id="106521" name="Check Box 25" hidden="1">
              <a:extLst>
                <a:ext uri="{63B3BB69-23CF-44E3-9099-C40C66FF867C}">
                  <a14:compatExt spid="_x0000_s106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9525</xdr:rowOff>
        </xdr:from>
        <xdr:to>
          <xdr:col>4</xdr:col>
          <xdr:colOff>323850</xdr:colOff>
          <xdr:row>10</xdr:row>
          <xdr:rowOff>0</xdr:rowOff>
        </xdr:to>
        <xdr:sp macro="" textlink="">
          <xdr:nvSpPr>
            <xdr:cNvPr id="106522" name="Check Box 26" hidden="1">
              <a:extLst>
                <a:ext uri="{63B3BB69-23CF-44E3-9099-C40C66FF867C}">
                  <a14:compatExt spid="_x0000_s106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xdr:row>
          <xdr:rowOff>9525</xdr:rowOff>
        </xdr:from>
        <xdr:to>
          <xdr:col>4</xdr:col>
          <xdr:colOff>323850</xdr:colOff>
          <xdr:row>12</xdr:row>
          <xdr:rowOff>0</xdr:rowOff>
        </xdr:to>
        <xdr:sp macro="" textlink="">
          <xdr:nvSpPr>
            <xdr:cNvPr id="106523" name="Check Box 27" hidden="1">
              <a:extLst>
                <a:ext uri="{63B3BB69-23CF-44E3-9099-C40C66FF867C}">
                  <a14:compatExt spid="_x0000_s106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xdr:row>
          <xdr:rowOff>9525</xdr:rowOff>
        </xdr:from>
        <xdr:to>
          <xdr:col>4</xdr:col>
          <xdr:colOff>323850</xdr:colOff>
          <xdr:row>14</xdr:row>
          <xdr:rowOff>0</xdr:rowOff>
        </xdr:to>
        <xdr:sp macro="" textlink="">
          <xdr:nvSpPr>
            <xdr:cNvPr id="106524" name="Check Box 28" hidden="1">
              <a:extLst>
                <a:ext uri="{63B3BB69-23CF-44E3-9099-C40C66FF867C}">
                  <a14:compatExt spid="_x0000_s106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20</xdr:col>
      <xdr:colOff>47625</xdr:colOff>
      <xdr:row>28</xdr:row>
      <xdr:rowOff>19050</xdr:rowOff>
    </xdr:from>
    <xdr:ext cx="3352800" cy="1544755"/>
    <xdr:sp macro="" textlink="">
      <xdr:nvSpPr>
        <xdr:cNvPr id="2" name="Textfeld 1"/>
        <xdr:cNvSpPr txBox="1"/>
      </xdr:nvSpPr>
      <xdr:spPr>
        <a:xfrm>
          <a:off x="6334125" y="2647950"/>
          <a:ext cx="3352800" cy="1544755"/>
        </a:xfrm>
        <a:prstGeom prst="rect">
          <a:avLst/>
        </a:prstGeom>
        <a:solidFill>
          <a:srgbClr val="FCD5B5"/>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108000" rIns="108000" bIns="108000" rtlCol="0" anchor="t">
          <a:spAutoFit/>
        </a:bodyPr>
        <a:lstStyle/>
        <a:p>
          <a:pPr algn="ctr"/>
          <a:r>
            <a:rPr lang="de-DE" sz="900" b="1" u="none">
              <a:latin typeface="Arial" panose="020B0604020202020204" pitchFamily="34" charset="0"/>
              <a:cs typeface="Arial" panose="020B0604020202020204" pitchFamily="34" charset="0"/>
            </a:rPr>
            <a:t>Gilt nur bei Förderung zum </a:t>
          </a:r>
        </a:p>
        <a:p>
          <a:pPr algn="ctr"/>
          <a:r>
            <a:rPr lang="de-DE" sz="900" b="1" u="none">
              <a:latin typeface="Arial" panose="020B0604020202020204" pitchFamily="34" charset="0"/>
              <a:cs typeface="Arial" panose="020B0604020202020204" pitchFamily="34" charset="0"/>
            </a:rPr>
            <a:t>Teil A der Richtlinie/Erwerb des Führerscheins Klasse T </a:t>
          </a:r>
        </a:p>
        <a:p>
          <a:pPr algn="ctr"/>
          <a:r>
            <a:rPr lang="de-DE" sz="900" b="1" u="none">
              <a:latin typeface="Arial" panose="020B0604020202020204" pitchFamily="34" charset="0"/>
              <a:cs typeface="Arial" panose="020B0604020202020204" pitchFamily="34" charset="0"/>
            </a:rPr>
            <a:t>sowie bei Förderung zum Teil B und Teil C der Richtlinie:</a:t>
          </a:r>
        </a:p>
        <a:p>
          <a:pPr algn="ctr"/>
          <a:endParaRPr lang="de-DE" sz="900">
            <a:latin typeface="Arial" panose="020B0604020202020204" pitchFamily="34" charset="0"/>
            <a:cs typeface="Arial" panose="020B0604020202020204" pitchFamily="34" charset="0"/>
          </a:endParaRPr>
        </a:p>
        <a:p>
          <a:pPr algn="ctr"/>
          <a:r>
            <a:rPr lang="de-DE" sz="900">
              <a:latin typeface="Arial" panose="020B0604020202020204" pitchFamily="34" charset="0"/>
              <a:cs typeface="Arial" panose="020B0604020202020204" pitchFamily="34" charset="0"/>
            </a:rPr>
            <a:t>Die Mindestteilnehmerzahl einer Bildungs-</a:t>
          </a:r>
        </a:p>
        <a:p>
          <a:pPr algn="ctr"/>
          <a:r>
            <a:rPr lang="de-DE" sz="900">
              <a:latin typeface="Arial" panose="020B0604020202020204" pitchFamily="34" charset="0"/>
              <a:cs typeface="Arial" panose="020B0604020202020204" pitchFamily="34" charset="0"/>
            </a:rPr>
            <a:t>veranstaltung beträgt acht Teilnehmer! </a:t>
          </a:r>
        </a:p>
        <a:p>
          <a:pPr algn="ctr"/>
          <a:endParaRPr lang="de-DE" sz="900">
            <a:latin typeface="Arial" panose="020B0604020202020204" pitchFamily="34" charset="0"/>
            <a:cs typeface="Arial" panose="020B0604020202020204" pitchFamily="34" charset="0"/>
          </a:endParaRPr>
        </a:p>
        <a:p>
          <a:pPr algn="ctr"/>
          <a:r>
            <a:rPr lang="de-DE" sz="900">
              <a:latin typeface="Arial" panose="020B0604020202020204" pitchFamily="34" charset="0"/>
              <a:cs typeface="Arial" panose="020B0604020202020204" pitchFamily="34" charset="0"/>
            </a:rPr>
            <a:t>Bitte begründen Sie die Unterschreitung, </a:t>
          </a:r>
        </a:p>
        <a:p>
          <a:pPr algn="ctr"/>
          <a:r>
            <a:rPr lang="de-DE" sz="900">
              <a:latin typeface="Arial" panose="020B0604020202020204" pitchFamily="34" charset="0"/>
              <a:cs typeface="Arial" panose="020B0604020202020204" pitchFamily="34" charset="0"/>
            </a:rPr>
            <a:t>wenn es sich nicht um eine Informations-</a:t>
          </a:r>
        </a:p>
        <a:p>
          <a:pPr algn="ctr"/>
          <a:r>
            <a:rPr lang="de-DE" sz="900">
              <a:latin typeface="Arial" panose="020B0604020202020204" pitchFamily="34" charset="0"/>
              <a:cs typeface="Arial" panose="020B0604020202020204" pitchFamily="34" charset="0"/>
            </a:rPr>
            <a:t>veranstaltung handelt.</a:t>
          </a:r>
        </a:p>
      </xdr:txBody>
    </xdr:sp>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6</xdr:row>
          <xdr:rowOff>9525</xdr:rowOff>
        </xdr:from>
        <xdr:to>
          <xdr:col>16</xdr:col>
          <xdr:colOff>0</xdr:colOff>
          <xdr:row>7</xdr:row>
          <xdr:rowOff>0</xdr:rowOff>
        </xdr:to>
        <xdr:sp macro="" textlink="">
          <xdr:nvSpPr>
            <xdr:cNvPr id="111617" name="Check Box 1" hidden="1">
              <a:extLst>
                <a:ext uri="{63B3BB69-23CF-44E3-9099-C40C66FF867C}">
                  <a14:compatExt spid="_x0000_s11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85726</xdr:colOff>
      <xdr:row>8</xdr:row>
      <xdr:rowOff>25401</xdr:rowOff>
    </xdr:from>
    <xdr:to>
      <xdr:col>14</xdr:col>
      <xdr:colOff>273826</xdr:colOff>
      <xdr:row>8</xdr:row>
      <xdr:rowOff>205401</xdr:rowOff>
    </xdr:to>
    <xdr:sp macro="" textlink="">
      <xdr:nvSpPr>
        <xdr:cNvPr id="30" name="Textfeld 29">
          <a:hlinkClick xmlns:r="http://schemas.openxmlformats.org/officeDocument/2006/relationships" r:id="rId1" tooltip="zur Kalkulation der Personalausgaben für eigenes Personal"/>
        </xdr:cNvPr>
        <xdr:cNvSpPr txBox="1"/>
      </xdr:nvSpPr>
      <xdr:spPr>
        <a:xfrm>
          <a:off x="85726" y="1702859"/>
          <a:ext cx="3627683"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900">
            <a:latin typeface="Arial" panose="020B0604020202020204" pitchFamily="34" charset="0"/>
            <a:cs typeface="Arial" panose="020B0604020202020204" pitchFamily="34" charset="0"/>
          </a:endParaRPr>
        </a:p>
      </xdr:txBody>
    </xdr:sp>
    <xdr:clientData/>
  </xdr:twoCellAnchor>
  <xdr:twoCellAnchor>
    <xdr:from>
      <xdr:col>0</xdr:col>
      <xdr:colOff>85725</xdr:colOff>
      <xdr:row>9</xdr:row>
      <xdr:rowOff>25401</xdr:rowOff>
    </xdr:from>
    <xdr:to>
      <xdr:col>14</xdr:col>
      <xdr:colOff>273825</xdr:colOff>
      <xdr:row>9</xdr:row>
      <xdr:rowOff>205401</xdr:rowOff>
    </xdr:to>
    <xdr:sp macro="" textlink="">
      <xdr:nvSpPr>
        <xdr:cNvPr id="31" name="Textfeld 30">
          <a:hlinkClick xmlns:r="http://schemas.openxmlformats.org/officeDocument/2006/relationships" r:id="rId2" tooltip="zur Kalkulation der Honorarausgaben für Fremdpersonal"/>
        </xdr:cNvPr>
        <xdr:cNvSpPr txBox="1"/>
      </xdr:nvSpPr>
      <xdr:spPr>
        <a:xfrm>
          <a:off x="85725" y="1930401"/>
          <a:ext cx="3627683"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900">
            <a:latin typeface="Arial" panose="020B0604020202020204" pitchFamily="34" charset="0"/>
            <a:cs typeface="Arial" panose="020B0604020202020204" pitchFamily="34" charset="0"/>
          </a:endParaRPr>
        </a:p>
      </xdr:txBody>
    </xdr:sp>
    <xdr:clientData/>
  </xdr:twoCellAnchor>
  <xdr:twoCellAnchor>
    <xdr:from>
      <xdr:col>0</xdr:col>
      <xdr:colOff>85725</xdr:colOff>
      <xdr:row>10</xdr:row>
      <xdr:rowOff>29634</xdr:rowOff>
    </xdr:from>
    <xdr:to>
      <xdr:col>14</xdr:col>
      <xdr:colOff>273825</xdr:colOff>
      <xdr:row>10</xdr:row>
      <xdr:rowOff>209634</xdr:rowOff>
    </xdr:to>
    <xdr:sp macro="" textlink="">
      <xdr:nvSpPr>
        <xdr:cNvPr id="32" name="Textfeld 31">
          <a:hlinkClick xmlns:r="http://schemas.openxmlformats.org/officeDocument/2006/relationships" r:id="rId3" tooltip="zur Kalkulation der Ausgaben für Lehr- und Lernmaterial"/>
        </xdr:cNvPr>
        <xdr:cNvSpPr txBox="1"/>
      </xdr:nvSpPr>
      <xdr:spPr>
        <a:xfrm>
          <a:off x="85725" y="2162176"/>
          <a:ext cx="3627683"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900">
            <a:latin typeface="Arial" panose="020B0604020202020204" pitchFamily="34" charset="0"/>
            <a:cs typeface="Arial" panose="020B0604020202020204" pitchFamily="34" charset="0"/>
          </a:endParaRPr>
        </a:p>
      </xdr:txBody>
    </xdr:sp>
    <xdr:clientData/>
  </xdr:twoCellAnchor>
  <xdr:twoCellAnchor>
    <xdr:from>
      <xdr:col>0</xdr:col>
      <xdr:colOff>85725</xdr:colOff>
      <xdr:row>11</xdr:row>
      <xdr:rowOff>25401</xdr:rowOff>
    </xdr:from>
    <xdr:to>
      <xdr:col>14</xdr:col>
      <xdr:colOff>273825</xdr:colOff>
      <xdr:row>11</xdr:row>
      <xdr:rowOff>205401</xdr:rowOff>
    </xdr:to>
    <xdr:sp macro="" textlink="">
      <xdr:nvSpPr>
        <xdr:cNvPr id="33" name="Textfeld 32">
          <a:hlinkClick xmlns:r="http://schemas.openxmlformats.org/officeDocument/2006/relationships" r:id="rId4" tooltip="zur Kalkulation der Miete (Raum-, Stand-, Geräte- und Maschinenmiete)"/>
        </xdr:cNvPr>
        <xdr:cNvSpPr txBox="1"/>
      </xdr:nvSpPr>
      <xdr:spPr>
        <a:xfrm>
          <a:off x="85725" y="2385484"/>
          <a:ext cx="3627683"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900">
            <a:latin typeface="Arial" panose="020B0604020202020204" pitchFamily="34" charset="0"/>
            <a:cs typeface="Arial" panose="020B0604020202020204" pitchFamily="34" charset="0"/>
          </a:endParaRPr>
        </a:p>
      </xdr:txBody>
    </xdr:sp>
    <xdr:clientData/>
  </xdr:twoCellAnchor>
  <xdr:twoCellAnchor>
    <xdr:from>
      <xdr:col>0</xdr:col>
      <xdr:colOff>85725</xdr:colOff>
      <xdr:row>12</xdr:row>
      <xdr:rowOff>29635</xdr:rowOff>
    </xdr:from>
    <xdr:to>
      <xdr:col>14</xdr:col>
      <xdr:colOff>273825</xdr:colOff>
      <xdr:row>12</xdr:row>
      <xdr:rowOff>209635</xdr:rowOff>
    </xdr:to>
    <xdr:sp macro="" textlink="">
      <xdr:nvSpPr>
        <xdr:cNvPr id="34" name="Textfeld 33">
          <a:hlinkClick xmlns:r="http://schemas.openxmlformats.org/officeDocument/2006/relationships" r:id="rId5" tooltip="zur Kalkulation der Fahrtausgaben des Personals"/>
        </xdr:cNvPr>
        <xdr:cNvSpPr txBox="1"/>
      </xdr:nvSpPr>
      <xdr:spPr>
        <a:xfrm>
          <a:off x="85725" y="2617260"/>
          <a:ext cx="3627683"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900">
            <a:latin typeface="Arial" panose="020B0604020202020204" pitchFamily="34" charset="0"/>
            <a:cs typeface="Arial" panose="020B0604020202020204" pitchFamily="34" charset="0"/>
          </a:endParaRPr>
        </a:p>
      </xdr:txBody>
    </xdr:sp>
    <xdr:clientData/>
  </xdr:twoCellAnchor>
  <xdr:twoCellAnchor>
    <xdr:from>
      <xdr:col>0</xdr:col>
      <xdr:colOff>85725</xdr:colOff>
      <xdr:row>13</xdr:row>
      <xdr:rowOff>29634</xdr:rowOff>
    </xdr:from>
    <xdr:to>
      <xdr:col>14</xdr:col>
      <xdr:colOff>273825</xdr:colOff>
      <xdr:row>13</xdr:row>
      <xdr:rowOff>209634</xdr:rowOff>
    </xdr:to>
    <xdr:sp macro="" textlink="">
      <xdr:nvSpPr>
        <xdr:cNvPr id="35" name="Textfeld 34">
          <a:hlinkClick xmlns:r="http://schemas.openxmlformats.org/officeDocument/2006/relationships" r:id="rId6" tooltip="zur Kalkulation der Ausgaben für Übernachtungen und Tagegelder des Personals"/>
        </xdr:cNvPr>
        <xdr:cNvSpPr txBox="1"/>
      </xdr:nvSpPr>
      <xdr:spPr>
        <a:xfrm>
          <a:off x="85725" y="2844801"/>
          <a:ext cx="3627683"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900">
            <a:latin typeface="Arial" panose="020B0604020202020204" pitchFamily="34" charset="0"/>
            <a:cs typeface="Arial" panose="020B0604020202020204" pitchFamily="34" charset="0"/>
          </a:endParaRPr>
        </a:p>
      </xdr:txBody>
    </xdr:sp>
    <xdr:clientData/>
  </xdr:twoCellAnchor>
  <xdr:twoCellAnchor>
    <xdr:from>
      <xdr:col>0</xdr:col>
      <xdr:colOff>85725</xdr:colOff>
      <xdr:row>14</xdr:row>
      <xdr:rowOff>29634</xdr:rowOff>
    </xdr:from>
    <xdr:to>
      <xdr:col>14</xdr:col>
      <xdr:colOff>273825</xdr:colOff>
      <xdr:row>14</xdr:row>
      <xdr:rowOff>209634</xdr:rowOff>
    </xdr:to>
    <xdr:sp macro="" textlink="">
      <xdr:nvSpPr>
        <xdr:cNvPr id="36" name="Textfeld 35">
          <a:hlinkClick xmlns:r="http://schemas.openxmlformats.org/officeDocument/2006/relationships" r:id="rId7" tooltip="zur Kalkulation der sonstigen Sachausgaben"/>
        </xdr:cNvPr>
        <xdr:cNvSpPr txBox="1"/>
      </xdr:nvSpPr>
      <xdr:spPr>
        <a:xfrm>
          <a:off x="85725" y="3072342"/>
          <a:ext cx="3627683"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900">
            <a:latin typeface="Arial" panose="020B0604020202020204" pitchFamily="34" charset="0"/>
            <a:cs typeface="Arial" panose="020B0604020202020204" pitchFamily="34" charset="0"/>
          </a:endParaRPr>
        </a:p>
      </xdr:txBody>
    </xdr:sp>
    <xdr:clientData/>
  </xdr:twoCellAnchor>
  <xdr:twoCellAnchor>
    <xdr:from>
      <xdr:col>0</xdr:col>
      <xdr:colOff>85725</xdr:colOff>
      <xdr:row>15</xdr:row>
      <xdr:rowOff>25401</xdr:rowOff>
    </xdr:from>
    <xdr:to>
      <xdr:col>14</xdr:col>
      <xdr:colOff>273825</xdr:colOff>
      <xdr:row>15</xdr:row>
      <xdr:rowOff>205401</xdr:rowOff>
    </xdr:to>
    <xdr:sp macro="" textlink="">
      <xdr:nvSpPr>
        <xdr:cNvPr id="37" name="Textfeld 36">
          <a:hlinkClick xmlns:r="http://schemas.openxmlformats.org/officeDocument/2006/relationships" r:id="rId8" tooltip="zur Kalkulation der Leasinggebühren von Maschinen und Ausrüstungen"/>
        </xdr:cNvPr>
        <xdr:cNvSpPr txBox="1"/>
      </xdr:nvSpPr>
      <xdr:spPr>
        <a:xfrm>
          <a:off x="85725" y="3295651"/>
          <a:ext cx="3627683"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900">
            <a:latin typeface="Arial" panose="020B0604020202020204" pitchFamily="34" charset="0"/>
            <a:cs typeface="Arial" panose="020B0604020202020204" pitchFamily="34" charset="0"/>
          </a:endParaRPr>
        </a:p>
      </xdr:txBody>
    </xdr:sp>
    <xdr:clientData/>
  </xdr:twoCellAnchor>
  <xdr:twoCellAnchor>
    <xdr:from>
      <xdr:col>0</xdr:col>
      <xdr:colOff>85725</xdr:colOff>
      <xdr:row>16</xdr:row>
      <xdr:rowOff>25401</xdr:rowOff>
    </xdr:from>
    <xdr:to>
      <xdr:col>14</xdr:col>
      <xdr:colOff>273825</xdr:colOff>
      <xdr:row>16</xdr:row>
      <xdr:rowOff>205401</xdr:rowOff>
    </xdr:to>
    <xdr:sp macro="" textlink="">
      <xdr:nvSpPr>
        <xdr:cNvPr id="38" name="Textfeld 37">
          <a:hlinkClick xmlns:r="http://schemas.openxmlformats.org/officeDocument/2006/relationships" r:id="rId9" tooltip="zur Kalkulation der Investitionsausgaben"/>
        </xdr:cNvPr>
        <xdr:cNvSpPr txBox="1"/>
      </xdr:nvSpPr>
      <xdr:spPr>
        <a:xfrm>
          <a:off x="85725" y="3523193"/>
          <a:ext cx="3627683"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9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15</xdr:col>
          <xdr:colOff>38100</xdr:colOff>
          <xdr:row>8</xdr:row>
          <xdr:rowOff>9525</xdr:rowOff>
        </xdr:from>
        <xdr:to>
          <xdr:col>16</xdr:col>
          <xdr:colOff>0</xdr:colOff>
          <xdr:row>9</xdr:row>
          <xdr:rowOff>0</xdr:rowOff>
        </xdr:to>
        <xdr:sp macro="" textlink="">
          <xdr:nvSpPr>
            <xdr:cNvPr id="111708" name="Check Box 92" hidden="1">
              <a:extLst>
                <a:ext uri="{63B3BB69-23CF-44E3-9099-C40C66FF867C}">
                  <a14:compatExt spid="_x0000_s111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9</xdr:row>
          <xdr:rowOff>9525</xdr:rowOff>
        </xdr:from>
        <xdr:to>
          <xdr:col>16</xdr:col>
          <xdr:colOff>0</xdr:colOff>
          <xdr:row>10</xdr:row>
          <xdr:rowOff>0</xdr:rowOff>
        </xdr:to>
        <xdr:sp macro="" textlink="">
          <xdr:nvSpPr>
            <xdr:cNvPr id="111709" name="Check Box 93" hidden="1">
              <a:extLst>
                <a:ext uri="{63B3BB69-23CF-44E3-9099-C40C66FF867C}">
                  <a14:compatExt spid="_x0000_s111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10</xdr:row>
          <xdr:rowOff>9525</xdr:rowOff>
        </xdr:from>
        <xdr:to>
          <xdr:col>16</xdr:col>
          <xdr:colOff>0</xdr:colOff>
          <xdr:row>11</xdr:row>
          <xdr:rowOff>0</xdr:rowOff>
        </xdr:to>
        <xdr:sp macro="" textlink="">
          <xdr:nvSpPr>
            <xdr:cNvPr id="111710" name="Check Box 94" hidden="1">
              <a:extLst>
                <a:ext uri="{63B3BB69-23CF-44E3-9099-C40C66FF867C}">
                  <a14:compatExt spid="_x0000_s111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11</xdr:row>
          <xdr:rowOff>9525</xdr:rowOff>
        </xdr:from>
        <xdr:to>
          <xdr:col>16</xdr:col>
          <xdr:colOff>0</xdr:colOff>
          <xdr:row>12</xdr:row>
          <xdr:rowOff>0</xdr:rowOff>
        </xdr:to>
        <xdr:sp macro="" textlink="">
          <xdr:nvSpPr>
            <xdr:cNvPr id="111711" name="Check Box 95" hidden="1">
              <a:extLst>
                <a:ext uri="{63B3BB69-23CF-44E3-9099-C40C66FF867C}">
                  <a14:compatExt spid="_x0000_s111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12</xdr:row>
          <xdr:rowOff>9525</xdr:rowOff>
        </xdr:from>
        <xdr:to>
          <xdr:col>16</xdr:col>
          <xdr:colOff>0</xdr:colOff>
          <xdr:row>13</xdr:row>
          <xdr:rowOff>0</xdr:rowOff>
        </xdr:to>
        <xdr:sp macro="" textlink="">
          <xdr:nvSpPr>
            <xdr:cNvPr id="111712" name="Check Box 96" hidden="1">
              <a:extLst>
                <a:ext uri="{63B3BB69-23CF-44E3-9099-C40C66FF867C}">
                  <a14:compatExt spid="_x0000_s111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13</xdr:row>
          <xdr:rowOff>9525</xdr:rowOff>
        </xdr:from>
        <xdr:to>
          <xdr:col>16</xdr:col>
          <xdr:colOff>0</xdr:colOff>
          <xdr:row>14</xdr:row>
          <xdr:rowOff>0</xdr:rowOff>
        </xdr:to>
        <xdr:sp macro="" textlink="">
          <xdr:nvSpPr>
            <xdr:cNvPr id="111713" name="Check Box 97" hidden="1">
              <a:extLst>
                <a:ext uri="{63B3BB69-23CF-44E3-9099-C40C66FF867C}">
                  <a14:compatExt spid="_x0000_s111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14</xdr:row>
          <xdr:rowOff>9525</xdr:rowOff>
        </xdr:from>
        <xdr:to>
          <xdr:col>16</xdr:col>
          <xdr:colOff>0</xdr:colOff>
          <xdr:row>15</xdr:row>
          <xdr:rowOff>0</xdr:rowOff>
        </xdr:to>
        <xdr:sp macro="" textlink="">
          <xdr:nvSpPr>
            <xdr:cNvPr id="111714" name="Check Box 98" hidden="1">
              <a:extLst>
                <a:ext uri="{63B3BB69-23CF-44E3-9099-C40C66FF867C}">
                  <a14:compatExt spid="_x0000_s111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15</xdr:row>
          <xdr:rowOff>9525</xdr:rowOff>
        </xdr:from>
        <xdr:to>
          <xdr:col>16</xdr:col>
          <xdr:colOff>0</xdr:colOff>
          <xdr:row>16</xdr:row>
          <xdr:rowOff>0</xdr:rowOff>
        </xdr:to>
        <xdr:sp macro="" textlink="">
          <xdr:nvSpPr>
            <xdr:cNvPr id="111715" name="Check Box 99" hidden="1">
              <a:extLst>
                <a:ext uri="{63B3BB69-23CF-44E3-9099-C40C66FF867C}">
                  <a14:compatExt spid="_x0000_s111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16</xdr:row>
          <xdr:rowOff>9525</xdr:rowOff>
        </xdr:from>
        <xdr:to>
          <xdr:col>16</xdr:col>
          <xdr:colOff>0</xdr:colOff>
          <xdr:row>17</xdr:row>
          <xdr:rowOff>0</xdr:rowOff>
        </xdr:to>
        <xdr:sp macro="" textlink="">
          <xdr:nvSpPr>
            <xdr:cNvPr id="111716" name="Check Box 100" hidden="1">
              <a:extLst>
                <a:ext uri="{63B3BB69-23CF-44E3-9099-C40C66FF867C}">
                  <a14:compatExt spid="_x0000_s111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17</xdr:row>
          <xdr:rowOff>9525</xdr:rowOff>
        </xdr:from>
        <xdr:to>
          <xdr:col>16</xdr:col>
          <xdr:colOff>0</xdr:colOff>
          <xdr:row>18</xdr:row>
          <xdr:rowOff>0</xdr:rowOff>
        </xdr:to>
        <xdr:sp macro="" textlink="">
          <xdr:nvSpPr>
            <xdr:cNvPr id="111717" name="Check Box 101" hidden="1">
              <a:extLst>
                <a:ext uri="{63B3BB69-23CF-44E3-9099-C40C66FF867C}">
                  <a14:compatExt spid="_x0000_s111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19</xdr:row>
          <xdr:rowOff>9525</xdr:rowOff>
        </xdr:from>
        <xdr:to>
          <xdr:col>16</xdr:col>
          <xdr:colOff>0</xdr:colOff>
          <xdr:row>20</xdr:row>
          <xdr:rowOff>0</xdr:rowOff>
        </xdr:to>
        <xdr:sp macro="" textlink="">
          <xdr:nvSpPr>
            <xdr:cNvPr id="111719" name="Check Box 103" hidden="1">
              <a:extLst>
                <a:ext uri="{63B3BB69-23CF-44E3-9099-C40C66FF867C}">
                  <a14:compatExt spid="_x0000_s111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20</xdr:row>
          <xdr:rowOff>9525</xdr:rowOff>
        </xdr:from>
        <xdr:to>
          <xdr:col>16</xdr:col>
          <xdr:colOff>0</xdr:colOff>
          <xdr:row>20</xdr:row>
          <xdr:rowOff>228600</xdr:rowOff>
        </xdr:to>
        <xdr:sp macro="" textlink="">
          <xdr:nvSpPr>
            <xdr:cNvPr id="111720" name="Check Box 104" hidden="1">
              <a:extLst>
                <a:ext uri="{63B3BB69-23CF-44E3-9099-C40C66FF867C}">
                  <a14:compatExt spid="_x0000_s111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9525</xdr:rowOff>
        </xdr:from>
        <xdr:to>
          <xdr:col>16</xdr:col>
          <xdr:colOff>0</xdr:colOff>
          <xdr:row>22</xdr:row>
          <xdr:rowOff>0</xdr:rowOff>
        </xdr:to>
        <xdr:sp macro="" textlink="">
          <xdr:nvSpPr>
            <xdr:cNvPr id="111721" name="Check Box 105" hidden="1">
              <a:extLst>
                <a:ext uri="{63B3BB69-23CF-44E3-9099-C40C66FF867C}">
                  <a14:compatExt spid="_x0000_s111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22</xdr:row>
          <xdr:rowOff>9525</xdr:rowOff>
        </xdr:from>
        <xdr:to>
          <xdr:col>16</xdr:col>
          <xdr:colOff>0</xdr:colOff>
          <xdr:row>22</xdr:row>
          <xdr:rowOff>228600</xdr:rowOff>
        </xdr:to>
        <xdr:sp macro="" textlink="">
          <xdr:nvSpPr>
            <xdr:cNvPr id="111722" name="Check Box 106" hidden="1">
              <a:extLst>
                <a:ext uri="{63B3BB69-23CF-44E3-9099-C40C66FF867C}">
                  <a14:compatExt spid="_x0000_s111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24</xdr:row>
          <xdr:rowOff>9525</xdr:rowOff>
        </xdr:from>
        <xdr:to>
          <xdr:col>16</xdr:col>
          <xdr:colOff>0</xdr:colOff>
          <xdr:row>24</xdr:row>
          <xdr:rowOff>228600</xdr:rowOff>
        </xdr:to>
        <xdr:sp macro="" textlink="">
          <xdr:nvSpPr>
            <xdr:cNvPr id="111724" name="Check Box 108" hidden="1">
              <a:extLst>
                <a:ext uri="{63B3BB69-23CF-44E3-9099-C40C66FF867C}">
                  <a14:compatExt spid="_x0000_s111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25</xdr:row>
          <xdr:rowOff>9525</xdr:rowOff>
        </xdr:from>
        <xdr:to>
          <xdr:col>16</xdr:col>
          <xdr:colOff>0</xdr:colOff>
          <xdr:row>26</xdr:row>
          <xdr:rowOff>0</xdr:rowOff>
        </xdr:to>
        <xdr:sp macro="" textlink="">
          <xdr:nvSpPr>
            <xdr:cNvPr id="111725" name="Check Box 109" hidden="1">
              <a:extLst>
                <a:ext uri="{63B3BB69-23CF-44E3-9099-C40C66FF867C}">
                  <a14:compatExt spid="_x0000_s111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26</xdr:row>
          <xdr:rowOff>9525</xdr:rowOff>
        </xdr:from>
        <xdr:to>
          <xdr:col>16</xdr:col>
          <xdr:colOff>0</xdr:colOff>
          <xdr:row>26</xdr:row>
          <xdr:rowOff>228600</xdr:rowOff>
        </xdr:to>
        <xdr:sp macro="" textlink="">
          <xdr:nvSpPr>
            <xdr:cNvPr id="111726" name="Check Box 110" hidden="1">
              <a:extLst>
                <a:ext uri="{63B3BB69-23CF-44E3-9099-C40C66FF867C}">
                  <a14:compatExt spid="_x0000_s111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27</xdr:row>
          <xdr:rowOff>9525</xdr:rowOff>
        </xdr:from>
        <xdr:to>
          <xdr:col>16</xdr:col>
          <xdr:colOff>0</xdr:colOff>
          <xdr:row>27</xdr:row>
          <xdr:rowOff>228600</xdr:rowOff>
        </xdr:to>
        <xdr:sp macro="" textlink="">
          <xdr:nvSpPr>
            <xdr:cNvPr id="111727" name="Check Box 111" hidden="1">
              <a:extLst>
                <a:ext uri="{63B3BB69-23CF-44E3-9099-C40C66FF867C}">
                  <a14:compatExt spid="_x0000_s111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28</xdr:row>
          <xdr:rowOff>9525</xdr:rowOff>
        </xdr:from>
        <xdr:to>
          <xdr:col>16</xdr:col>
          <xdr:colOff>0</xdr:colOff>
          <xdr:row>29</xdr:row>
          <xdr:rowOff>0</xdr:rowOff>
        </xdr:to>
        <xdr:sp macro="" textlink="">
          <xdr:nvSpPr>
            <xdr:cNvPr id="111728" name="Check Box 112" hidden="1">
              <a:extLst>
                <a:ext uri="{63B3BB69-23CF-44E3-9099-C40C66FF867C}">
                  <a14:compatExt spid="_x0000_s111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29</xdr:row>
          <xdr:rowOff>9525</xdr:rowOff>
        </xdr:from>
        <xdr:to>
          <xdr:col>16</xdr:col>
          <xdr:colOff>0</xdr:colOff>
          <xdr:row>30</xdr:row>
          <xdr:rowOff>0</xdr:rowOff>
        </xdr:to>
        <xdr:sp macro="" textlink="">
          <xdr:nvSpPr>
            <xdr:cNvPr id="111729" name="Check Box 113" hidden="1">
              <a:extLst>
                <a:ext uri="{63B3BB69-23CF-44E3-9099-C40C66FF867C}">
                  <a14:compatExt spid="_x0000_s111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30</xdr:row>
          <xdr:rowOff>9525</xdr:rowOff>
        </xdr:from>
        <xdr:to>
          <xdr:col>16</xdr:col>
          <xdr:colOff>0</xdr:colOff>
          <xdr:row>31</xdr:row>
          <xdr:rowOff>0</xdr:rowOff>
        </xdr:to>
        <xdr:sp macro="" textlink="">
          <xdr:nvSpPr>
            <xdr:cNvPr id="111730" name="Check Box 114" hidden="1">
              <a:extLst>
                <a:ext uri="{63B3BB69-23CF-44E3-9099-C40C66FF867C}">
                  <a14:compatExt spid="_x0000_s111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31</xdr:row>
          <xdr:rowOff>9525</xdr:rowOff>
        </xdr:from>
        <xdr:to>
          <xdr:col>16</xdr:col>
          <xdr:colOff>0</xdr:colOff>
          <xdr:row>32</xdr:row>
          <xdr:rowOff>0</xdr:rowOff>
        </xdr:to>
        <xdr:sp macro="" textlink="">
          <xdr:nvSpPr>
            <xdr:cNvPr id="111731" name="Check Box 115" hidden="1">
              <a:extLst>
                <a:ext uri="{63B3BB69-23CF-44E3-9099-C40C66FF867C}">
                  <a14:compatExt spid="_x0000_s111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32</xdr:row>
          <xdr:rowOff>9525</xdr:rowOff>
        </xdr:from>
        <xdr:to>
          <xdr:col>16</xdr:col>
          <xdr:colOff>0</xdr:colOff>
          <xdr:row>33</xdr:row>
          <xdr:rowOff>0</xdr:rowOff>
        </xdr:to>
        <xdr:sp macro="" textlink="">
          <xdr:nvSpPr>
            <xdr:cNvPr id="111732" name="Check Box 116" hidden="1">
              <a:extLst>
                <a:ext uri="{63B3BB69-23CF-44E3-9099-C40C66FF867C}">
                  <a14:compatExt spid="_x0000_s111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33</xdr:row>
          <xdr:rowOff>9525</xdr:rowOff>
        </xdr:from>
        <xdr:to>
          <xdr:col>16</xdr:col>
          <xdr:colOff>0</xdr:colOff>
          <xdr:row>34</xdr:row>
          <xdr:rowOff>0</xdr:rowOff>
        </xdr:to>
        <xdr:sp macro="" textlink="">
          <xdr:nvSpPr>
            <xdr:cNvPr id="111733" name="Check Box 117" hidden="1">
              <a:extLst>
                <a:ext uri="{63B3BB69-23CF-44E3-9099-C40C66FF867C}">
                  <a14:compatExt spid="_x0000_s111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34</xdr:row>
          <xdr:rowOff>9525</xdr:rowOff>
        </xdr:from>
        <xdr:to>
          <xdr:col>16</xdr:col>
          <xdr:colOff>0</xdr:colOff>
          <xdr:row>35</xdr:row>
          <xdr:rowOff>0</xdr:rowOff>
        </xdr:to>
        <xdr:sp macro="" textlink="">
          <xdr:nvSpPr>
            <xdr:cNvPr id="111734" name="Check Box 118" hidden="1">
              <a:extLst>
                <a:ext uri="{63B3BB69-23CF-44E3-9099-C40C66FF867C}">
                  <a14:compatExt spid="_x0000_s111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35</xdr:row>
          <xdr:rowOff>9525</xdr:rowOff>
        </xdr:from>
        <xdr:to>
          <xdr:col>16</xdr:col>
          <xdr:colOff>0</xdr:colOff>
          <xdr:row>36</xdr:row>
          <xdr:rowOff>0</xdr:rowOff>
        </xdr:to>
        <xdr:sp macro="" textlink="">
          <xdr:nvSpPr>
            <xdr:cNvPr id="111735" name="Check Box 119" hidden="1">
              <a:extLst>
                <a:ext uri="{63B3BB69-23CF-44E3-9099-C40C66FF867C}">
                  <a14:compatExt spid="_x0000_s111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36</xdr:row>
          <xdr:rowOff>9525</xdr:rowOff>
        </xdr:from>
        <xdr:to>
          <xdr:col>16</xdr:col>
          <xdr:colOff>0</xdr:colOff>
          <xdr:row>37</xdr:row>
          <xdr:rowOff>0</xdr:rowOff>
        </xdr:to>
        <xdr:sp macro="" textlink="">
          <xdr:nvSpPr>
            <xdr:cNvPr id="111736" name="Check Box 120" hidden="1">
              <a:extLst>
                <a:ext uri="{63B3BB69-23CF-44E3-9099-C40C66FF867C}">
                  <a14:compatExt spid="_x0000_s111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27</xdr:row>
      <xdr:rowOff>0</xdr:rowOff>
    </xdr:from>
    <xdr:to>
      <xdr:col>14</xdr:col>
      <xdr:colOff>188100</xdr:colOff>
      <xdr:row>27</xdr:row>
      <xdr:rowOff>360000</xdr:rowOff>
    </xdr:to>
    <xdr:sp macro="" textlink="">
      <xdr:nvSpPr>
        <xdr:cNvPr id="41" name="Textfeld 40">
          <a:hlinkClick xmlns:r="http://schemas.openxmlformats.org/officeDocument/2006/relationships" r:id="rId10" tooltip="zur Anlage Einhaltung des Besserstellungsverbotes"/>
        </xdr:cNvPr>
        <xdr:cNvSpPr txBox="1"/>
      </xdr:nvSpPr>
      <xdr:spPr>
        <a:xfrm>
          <a:off x="0" y="7353300"/>
          <a:ext cx="361710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900">
            <a:latin typeface="Arial" panose="020B0604020202020204" pitchFamily="34" charset="0"/>
            <a:cs typeface="Arial" panose="020B0604020202020204" pitchFamily="34" charset="0"/>
          </a:endParaRPr>
        </a:p>
      </xdr:txBody>
    </xdr:sp>
    <xdr:clientData/>
  </xdr:twoCellAnchor>
  <xdr:oneCellAnchor>
    <xdr:from>
      <xdr:col>25</xdr:col>
      <xdr:colOff>95250</xdr:colOff>
      <xdr:row>4</xdr:row>
      <xdr:rowOff>0</xdr:rowOff>
    </xdr:from>
    <xdr:ext cx="2143125" cy="616103"/>
    <xdr:sp macro="" textlink="">
      <xdr:nvSpPr>
        <xdr:cNvPr id="40" name="Textfeld 39"/>
        <xdr:cNvSpPr txBox="1"/>
      </xdr:nvSpPr>
      <xdr:spPr>
        <a:xfrm>
          <a:off x="6381750" y="762000"/>
          <a:ext cx="2143125" cy="616103"/>
        </a:xfrm>
        <a:prstGeom prst="rect">
          <a:avLst/>
        </a:prstGeom>
        <a:solidFill>
          <a:srgbClr val="FCD5B5"/>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108000" rIns="108000" bIns="108000" rtlCol="0" anchor="t">
          <a:spAutoFit/>
        </a:bodyPr>
        <a:lstStyle/>
        <a:p>
          <a:pPr algn="ctr"/>
          <a:r>
            <a:rPr lang="de-DE" sz="900">
              <a:latin typeface="Arial" panose="020B0604020202020204" pitchFamily="34" charset="0"/>
              <a:cs typeface="Arial" panose="020B0604020202020204" pitchFamily="34" charset="0"/>
            </a:rPr>
            <a:t>Die Nummer der Anlage wird</a:t>
          </a:r>
        </a:p>
        <a:p>
          <a:pPr algn="ctr"/>
          <a:r>
            <a:rPr lang="de-DE" sz="900" b="1" u="sng">
              <a:latin typeface="Arial" panose="020B0604020202020204" pitchFamily="34" charset="0"/>
              <a:cs typeface="Arial" panose="020B0604020202020204" pitchFamily="34" charset="0"/>
            </a:rPr>
            <a:t>automatisch</a:t>
          </a:r>
          <a:r>
            <a:rPr lang="de-DE" sz="900">
              <a:latin typeface="Arial" panose="020B0604020202020204" pitchFamily="34" charset="0"/>
              <a:cs typeface="Arial" panose="020B0604020202020204" pitchFamily="34" charset="0"/>
            </a:rPr>
            <a:t> erzeugt, sobald</a:t>
          </a:r>
        </a:p>
        <a:p>
          <a:pPr algn="ctr"/>
          <a:r>
            <a:rPr lang="de-DE" sz="900">
              <a:latin typeface="Arial" panose="020B0604020202020204" pitchFamily="34" charset="0"/>
              <a:cs typeface="Arial" panose="020B0604020202020204" pitchFamily="34" charset="0"/>
            </a:rPr>
            <a:t>Sie diese auswählen!</a:t>
          </a:r>
        </a:p>
      </xdr:txBody>
    </xdr:sp>
    <xdr:clientData/>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9525</xdr:colOff>
          <xdr:row>50</xdr:row>
          <xdr:rowOff>9525</xdr:rowOff>
        </xdr:from>
        <xdr:to>
          <xdr:col>15</xdr:col>
          <xdr:colOff>561975</xdr:colOff>
          <xdr:row>51</xdr:row>
          <xdr:rowOff>0</xdr:rowOff>
        </xdr:to>
        <xdr:sp macro="" textlink="">
          <xdr:nvSpPr>
            <xdr:cNvPr id="145409" name="Check Box 1" hidden="1">
              <a:extLst>
                <a:ext uri="{63B3BB69-23CF-44E3-9099-C40C66FF867C}">
                  <a14:compatExt spid="_x0000_s14540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685800</xdr:colOff>
          <xdr:row>50</xdr:row>
          <xdr:rowOff>9525</xdr:rowOff>
        </xdr:from>
        <xdr:to>
          <xdr:col>15</xdr:col>
          <xdr:colOff>1238250</xdr:colOff>
          <xdr:row>51</xdr:row>
          <xdr:rowOff>0</xdr:rowOff>
        </xdr:to>
        <xdr:sp macro="" textlink="">
          <xdr:nvSpPr>
            <xdr:cNvPr id="145410" name="Check Box 2" hidden="1">
              <a:extLst>
                <a:ext uri="{63B3BB69-23CF-44E3-9099-C40C66FF867C}">
                  <a14:compatExt spid="_x0000_s145410"/>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15</xdr:col>
      <xdr:colOff>19049</xdr:colOff>
      <xdr:row>7</xdr:row>
      <xdr:rowOff>19050</xdr:rowOff>
    </xdr:from>
    <xdr:to>
      <xdr:col>15</xdr:col>
      <xdr:colOff>1228724</xdr:colOff>
      <xdr:row>9</xdr:row>
      <xdr:rowOff>180975</xdr:rowOff>
    </xdr:to>
    <xdr:sp macro="" textlink="">
      <xdr:nvSpPr>
        <xdr:cNvPr id="2" name="Textfeld 1">
          <a:hlinkClick xmlns:r="http://schemas.openxmlformats.org/officeDocument/2006/relationships" r:id="rId1" tooltip="zur Kalkulation der Personalausgaben für eigenes Personal"/>
        </xdr:cNvPr>
        <xdr:cNvSpPr txBox="1"/>
      </xdr:nvSpPr>
      <xdr:spPr>
        <a:xfrm>
          <a:off x="4714874" y="1028700"/>
          <a:ext cx="1209675"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900">
            <a:latin typeface="Arial" panose="020B0604020202020204" pitchFamily="34" charset="0"/>
            <a:cs typeface="Arial" panose="020B0604020202020204" pitchFamily="34" charset="0"/>
          </a:endParaRPr>
        </a:p>
      </xdr:txBody>
    </xdr:sp>
    <xdr:clientData/>
  </xdr:twoCellAnchor>
  <xdr:twoCellAnchor>
    <xdr:from>
      <xdr:col>15</xdr:col>
      <xdr:colOff>28575</xdr:colOff>
      <xdr:row>10</xdr:row>
      <xdr:rowOff>19051</xdr:rowOff>
    </xdr:from>
    <xdr:to>
      <xdr:col>15</xdr:col>
      <xdr:colOff>1238250</xdr:colOff>
      <xdr:row>10</xdr:row>
      <xdr:rowOff>180975</xdr:rowOff>
    </xdr:to>
    <xdr:sp macro="" textlink="">
      <xdr:nvSpPr>
        <xdr:cNvPr id="3" name="Textfeld 2">
          <a:hlinkClick xmlns:r="http://schemas.openxmlformats.org/officeDocument/2006/relationships" r:id="rId2" tooltip="zur Kalkulation der Honorarausgaben für Fremdpersonal"/>
        </xdr:cNvPr>
        <xdr:cNvSpPr txBox="1"/>
      </xdr:nvSpPr>
      <xdr:spPr>
        <a:xfrm>
          <a:off x="4724400" y="1600201"/>
          <a:ext cx="1209675"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900">
            <a:latin typeface="Arial" panose="020B0604020202020204" pitchFamily="34" charset="0"/>
            <a:cs typeface="Arial" panose="020B0604020202020204" pitchFamily="34" charset="0"/>
          </a:endParaRPr>
        </a:p>
      </xdr:txBody>
    </xdr:sp>
    <xdr:clientData/>
  </xdr:twoCellAnchor>
  <xdr:twoCellAnchor>
    <xdr:from>
      <xdr:col>15</xdr:col>
      <xdr:colOff>28575</xdr:colOff>
      <xdr:row>14</xdr:row>
      <xdr:rowOff>19051</xdr:rowOff>
    </xdr:from>
    <xdr:to>
      <xdr:col>15</xdr:col>
      <xdr:colOff>1238250</xdr:colOff>
      <xdr:row>14</xdr:row>
      <xdr:rowOff>180975</xdr:rowOff>
    </xdr:to>
    <xdr:sp macro="" textlink="">
      <xdr:nvSpPr>
        <xdr:cNvPr id="4" name="Textfeld 3">
          <a:hlinkClick xmlns:r="http://schemas.openxmlformats.org/officeDocument/2006/relationships" r:id="rId3" tooltip="zur Kalkulation der Ausgaben für Lehr- und Lernmaterial"/>
        </xdr:cNvPr>
        <xdr:cNvSpPr txBox="1"/>
      </xdr:nvSpPr>
      <xdr:spPr>
        <a:xfrm>
          <a:off x="4724400" y="1600201"/>
          <a:ext cx="1209675"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900">
            <a:latin typeface="Arial" panose="020B0604020202020204" pitchFamily="34" charset="0"/>
            <a:cs typeface="Arial" panose="020B0604020202020204" pitchFamily="34" charset="0"/>
          </a:endParaRPr>
        </a:p>
      </xdr:txBody>
    </xdr:sp>
    <xdr:clientData/>
  </xdr:twoCellAnchor>
  <xdr:twoCellAnchor>
    <xdr:from>
      <xdr:col>15</xdr:col>
      <xdr:colOff>28575</xdr:colOff>
      <xdr:row>15</xdr:row>
      <xdr:rowOff>19051</xdr:rowOff>
    </xdr:from>
    <xdr:to>
      <xdr:col>15</xdr:col>
      <xdr:colOff>1238250</xdr:colOff>
      <xdr:row>15</xdr:row>
      <xdr:rowOff>180975</xdr:rowOff>
    </xdr:to>
    <xdr:sp macro="" textlink="">
      <xdr:nvSpPr>
        <xdr:cNvPr id="5" name="Textfeld 4">
          <a:hlinkClick xmlns:r="http://schemas.openxmlformats.org/officeDocument/2006/relationships" r:id="rId4" tooltip="zur Kalkulation der Miete (Raum-, Stand-, Geräte- und Maschinenmiete)"/>
        </xdr:cNvPr>
        <xdr:cNvSpPr txBox="1"/>
      </xdr:nvSpPr>
      <xdr:spPr>
        <a:xfrm>
          <a:off x="4724400" y="2219326"/>
          <a:ext cx="1209675"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900">
            <a:latin typeface="Arial" panose="020B0604020202020204" pitchFamily="34" charset="0"/>
            <a:cs typeface="Arial" panose="020B0604020202020204" pitchFamily="34" charset="0"/>
          </a:endParaRPr>
        </a:p>
      </xdr:txBody>
    </xdr:sp>
    <xdr:clientData/>
  </xdr:twoCellAnchor>
  <xdr:twoCellAnchor>
    <xdr:from>
      <xdr:col>15</xdr:col>
      <xdr:colOff>28575</xdr:colOff>
      <xdr:row>16</xdr:row>
      <xdr:rowOff>19051</xdr:rowOff>
    </xdr:from>
    <xdr:to>
      <xdr:col>15</xdr:col>
      <xdr:colOff>1238250</xdr:colOff>
      <xdr:row>16</xdr:row>
      <xdr:rowOff>180975</xdr:rowOff>
    </xdr:to>
    <xdr:sp macro="" textlink="">
      <xdr:nvSpPr>
        <xdr:cNvPr id="6" name="Textfeld 5">
          <a:hlinkClick xmlns:r="http://schemas.openxmlformats.org/officeDocument/2006/relationships" r:id="rId5" tooltip="zur Kalkulation der Fahrtausgaben des Personals"/>
        </xdr:cNvPr>
        <xdr:cNvSpPr txBox="1"/>
      </xdr:nvSpPr>
      <xdr:spPr>
        <a:xfrm>
          <a:off x="4724400" y="2219326"/>
          <a:ext cx="1209675"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900">
            <a:latin typeface="Arial" panose="020B0604020202020204" pitchFamily="34" charset="0"/>
            <a:cs typeface="Arial" panose="020B0604020202020204" pitchFamily="34" charset="0"/>
          </a:endParaRPr>
        </a:p>
      </xdr:txBody>
    </xdr:sp>
    <xdr:clientData/>
  </xdr:twoCellAnchor>
  <xdr:twoCellAnchor>
    <xdr:from>
      <xdr:col>15</xdr:col>
      <xdr:colOff>28575</xdr:colOff>
      <xdr:row>17</xdr:row>
      <xdr:rowOff>19051</xdr:rowOff>
    </xdr:from>
    <xdr:to>
      <xdr:col>15</xdr:col>
      <xdr:colOff>1238250</xdr:colOff>
      <xdr:row>17</xdr:row>
      <xdr:rowOff>180975</xdr:rowOff>
    </xdr:to>
    <xdr:sp macro="" textlink="">
      <xdr:nvSpPr>
        <xdr:cNvPr id="7" name="Textfeld 6">
          <a:hlinkClick xmlns:r="http://schemas.openxmlformats.org/officeDocument/2006/relationships" r:id="rId6" tooltip="zur Kalkulation der Ausgaben für Übernachtungen und Tagegelder des Personals"/>
        </xdr:cNvPr>
        <xdr:cNvSpPr txBox="1"/>
      </xdr:nvSpPr>
      <xdr:spPr>
        <a:xfrm>
          <a:off x="4724400" y="2219326"/>
          <a:ext cx="1209675"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900">
            <a:latin typeface="Arial" panose="020B0604020202020204" pitchFamily="34" charset="0"/>
            <a:cs typeface="Arial" panose="020B0604020202020204" pitchFamily="34" charset="0"/>
          </a:endParaRPr>
        </a:p>
      </xdr:txBody>
    </xdr:sp>
    <xdr:clientData/>
  </xdr:twoCellAnchor>
  <xdr:twoCellAnchor>
    <xdr:from>
      <xdr:col>15</xdr:col>
      <xdr:colOff>28575</xdr:colOff>
      <xdr:row>18</xdr:row>
      <xdr:rowOff>19051</xdr:rowOff>
    </xdr:from>
    <xdr:to>
      <xdr:col>15</xdr:col>
      <xdr:colOff>1238250</xdr:colOff>
      <xdr:row>18</xdr:row>
      <xdr:rowOff>180975</xdr:rowOff>
    </xdr:to>
    <xdr:sp macro="" textlink="">
      <xdr:nvSpPr>
        <xdr:cNvPr id="8" name="Textfeld 7">
          <a:hlinkClick xmlns:r="http://schemas.openxmlformats.org/officeDocument/2006/relationships" r:id="rId7" tooltip="zur Kalkulation der sonstigen Sachausgaben"/>
        </xdr:cNvPr>
        <xdr:cNvSpPr txBox="1"/>
      </xdr:nvSpPr>
      <xdr:spPr>
        <a:xfrm>
          <a:off x="4724400" y="2219326"/>
          <a:ext cx="1209675"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900">
            <a:latin typeface="Arial" panose="020B0604020202020204" pitchFamily="34" charset="0"/>
            <a:cs typeface="Arial" panose="020B0604020202020204" pitchFamily="34" charset="0"/>
          </a:endParaRPr>
        </a:p>
      </xdr:txBody>
    </xdr:sp>
    <xdr:clientData/>
  </xdr:twoCellAnchor>
  <xdr:twoCellAnchor>
    <xdr:from>
      <xdr:col>15</xdr:col>
      <xdr:colOff>28575</xdr:colOff>
      <xdr:row>19</xdr:row>
      <xdr:rowOff>19051</xdr:rowOff>
    </xdr:from>
    <xdr:to>
      <xdr:col>15</xdr:col>
      <xdr:colOff>1238250</xdr:colOff>
      <xdr:row>19</xdr:row>
      <xdr:rowOff>180975</xdr:rowOff>
    </xdr:to>
    <xdr:sp macro="" textlink="">
      <xdr:nvSpPr>
        <xdr:cNvPr id="9" name="Textfeld 8">
          <a:hlinkClick xmlns:r="http://schemas.openxmlformats.org/officeDocument/2006/relationships" r:id="rId8" tooltip="zur Kalkulation der Leasinggebühren von Maschinen und Ausrüstungen"/>
        </xdr:cNvPr>
        <xdr:cNvSpPr txBox="1"/>
      </xdr:nvSpPr>
      <xdr:spPr>
        <a:xfrm>
          <a:off x="4724400" y="2219326"/>
          <a:ext cx="1209675"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900">
            <a:latin typeface="Arial" panose="020B0604020202020204" pitchFamily="34" charset="0"/>
            <a:cs typeface="Arial" panose="020B0604020202020204" pitchFamily="34" charset="0"/>
          </a:endParaRPr>
        </a:p>
      </xdr:txBody>
    </xdr:sp>
    <xdr:clientData/>
  </xdr:twoCellAnchor>
  <xdr:twoCellAnchor>
    <xdr:from>
      <xdr:col>15</xdr:col>
      <xdr:colOff>28575</xdr:colOff>
      <xdr:row>22</xdr:row>
      <xdr:rowOff>19051</xdr:rowOff>
    </xdr:from>
    <xdr:to>
      <xdr:col>15</xdr:col>
      <xdr:colOff>1238250</xdr:colOff>
      <xdr:row>22</xdr:row>
      <xdr:rowOff>180975</xdr:rowOff>
    </xdr:to>
    <xdr:sp macro="" textlink="">
      <xdr:nvSpPr>
        <xdr:cNvPr id="10" name="Textfeld 9">
          <a:hlinkClick xmlns:r="http://schemas.openxmlformats.org/officeDocument/2006/relationships" r:id="rId9" tooltip="zur Kalkulation der Investitionsausgaben"/>
        </xdr:cNvPr>
        <xdr:cNvSpPr txBox="1"/>
      </xdr:nvSpPr>
      <xdr:spPr>
        <a:xfrm>
          <a:off x="4724400" y="3171826"/>
          <a:ext cx="1209675"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900">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15</xdr:col>
          <xdr:colOff>9525</xdr:colOff>
          <xdr:row>55</xdr:row>
          <xdr:rowOff>9525</xdr:rowOff>
        </xdr:from>
        <xdr:to>
          <xdr:col>15</xdr:col>
          <xdr:colOff>561975</xdr:colOff>
          <xdr:row>56</xdr:row>
          <xdr:rowOff>0</xdr:rowOff>
        </xdr:to>
        <xdr:sp macro="" textlink="">
          <xdr:nvSpPr>
            <xdr:cNvPr id="112641" name="Check Box 1" hidden="1">
              <a:extLst>
                <a:ext uri="{63B3BB69-23CF-44E3-9099-C40C66FF867C}">
                  <a14:compatExt spid="_x0000_s112641"/>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685800</xdr:colOff>
          <xdr:row>55</xdr:row>
          <xdr:rowOff>9525</xdr:rowOff>
        </xdr:from>
        <xdr:to>
          <xdr:col>15</xdr:col>
          <xdr:colOff>1238250</xdr:colOff>
          <xdr:row>56</xdr:row>
          <xdr:rowOff>0</xdr:rowOff>
        </xdr:to>
        <xdr:sp macro="" textlink="">
          <xdr:nvSpPr>
            <xdr:cNvPr id="112642" name="Check Box 2" hidden="1">
              <a:extLst>
                <a:ext uri="{63B3BB69-23CF-44E3-9099-C40C66FF867C}">
                  <a14:compatExt spid="_x0000_s112642"/>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xdr:oneCellAnchor>
    <xdr:from>
      <xdr:col>20</xdr:col>
      <xdr:colOff>76200</xdr:colOff>
      <xdr:row>7</xdr:row>
      <xdr:rowOff>0</xdr:rowOff>
    </xdr:from>
    <xdr:ext cx="2143125" cy="748767"/>
    <xdr:sp macro="" textlink="">
      <xdr:nvSpPr>
        <xdr:cNvPr id="11" name="Textfeld 10"/>
        <xdr:cNvSpPr txBox="1"/>
      </xdr:nvSpPr>
      <xdr:spPr>
        <a:xfrm>
          <a:off x="6696075" y="1009650"/>
          <a:ext cx="2143125" cy="748767"/>
        </a:xfrm>
        <a:prstGeom prst="rect">
          <a:avLst/>
        </a:prstGeom>
        <a:solidFill>
          <a:srgbClr val="FCD5B5"/>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108000" rIns="108000" bIns="108000" rtlCol="0" anchor="t">
          <a:spAutoFit/>
        </a:bodyPr>
        <a:lstStyle/>
        <a:p>
          <a:pPr algn="ctr"/>
          <a:r>
            <a:rPr lang="de-DE" sz="900">
              <a:latin typeface="Arial" panose="020B0604020202020204" pitchFamily="34" charset="0"/>
              <a:cs typeface="Arial" panose="020B0604020202020204" pitchFamily="34" charset="0"/>
            </a:rPr>
            <a:t>Die Beträge ziehen sich</a:t>
          </a:r>
        </a:p>
        <a:p>
          <a:pPr algn="ctr"/>
          <a:r>
            <a:rPr lang="de-DE" sz="900" b="1" u="sng">
              <a:latin typeface="Arial" panose="020B0604020202020204" pitchFamily="34" charset="0"/>
              <a:cs typeface="Arial" panose="020B0604020202020204" pitchFamily="34" charset="0"/>
            </a:rPr>
            <a:t>automatisch</a:t>
          </a:r>
          <a:r>
            <a:rPr lang="de-DE" sz="900">
              <a:latin typeface="Arial" panose="020B0604020202020204" pitchFamily="34" charset="0"/>
              <a:cs typeface="Arial" panose="020B0604020202020204" pitchFamily="34" charset="0"/>
            </a:rPr>
            <a:t> aus den</a:t>
          </a:r>
        </a:p>
        <a:p>
          <a:pPr algn="ctr"/>
          <a:r>
            <a:rPr lang="de-DE" sz="900">
              <a:latin typeface="Arial" panose="020B0604020202020204" pitchFamily="34" charset="0"/>
              <a:cs typeface="Arial" panose="020B0604020202020204" pitchFamily="34" charset="0"/>
            </a:rPr>
            <a:t>ausgefüllten Anlagen, die Sie</a:t>
          </a:r>
        </a:p>
        <a:p>
          <a:pPr algn="ctr"/>
          <a:r>
            <a:rPr lang="de-DE" sz="900">
              <a:latin typeface="Arial" panose="020B0604020202020204" pitchFamily="34" charset="0"/>
              <a:cs typeface="Arial" panose="020B0604020202020204" pitchFamily="34" charset="0"/>
            </a:rPr>
            <a:t>auf Seite 6 ausgewählt haben!</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54</xdr:row>
          <xdr:rowOff>9525</xdr:rowOff>
        </xdr:from>
        <xdr:to>
          <xdr:col>1</xdr:col>
          <xdr:colOff>323850</xdr:colOff>
          <xdr:row>55</xdr:row>
          <xdr:rowOff>0</xdr:rowOff>
        </xdr:to>
        <xdr:sp macro="" textlink="">
          <xdr:nvSpPr>
            <xdr:cNvPr id="69678" name="Check Box 46" hidden="1">
              <a:extLst>
                <a:ext uri="{63B3BB69-23CF-44E3-9099-C40C66FF867C}">
                  <a14:compatExt spid="_x0000_s69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54</xdr:row>
          <xdr:rowOff>9525</xdr:rowOff>
        </xdr:from>
        <xdr:to>
          <xdr:col>7</xdr:col>
          <xdr:colOff>323850</xdr:colOff>
          <xdr:row>55</xdr:row>
          <xdr:rowOff>0</xdr:rowOff>
        </xdr:to>
        <xdr:sp macro="" textlink="">
          <xdr:nvSpPr>
            <xdr:cNvPr id="69679" name="Check Box 47" hidden="1">
              <a:extLst>
                <a:ext uri="{63B3BB69-23CF-44E3-9099-C40C66FF867C}">
                  <a14:compatExt spid="_x0000_s69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 Id="rId5" Type="http://schemas.openxmlformats.org/officeDocument/2006/relationships/ctrlProp" Target="../ctrlProps/ctrlProp64.xml"/><Relationship Id="rId4" Type="http://schemas.openxmlformats.org/officeDocument/2006/relationships/ctrlProp" Target="../ctrlProps/ctrlProp6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9" Type="http://schemas.openxmlformats.org/officeDocument/2006/relationships/ctrlProp" Target="../ctrlProps/ctrlProp100.xml"/><Relationship Id="rId3" Type="http://schemas.openxmlformats.org/officeDocument/2006/relationships/vmlDrawing" Target="../drawings/vmlDrawing9.vml"/><Relationship Id="rId21" Type="http://schemas.openxmlformats.org/officeDocument/2006/relationships/ctrlProp" Target="../ctrlProps/ctrlProp82.xml"/><Relationship Id="rId34" Type="http://schemas.openxmlformats.org/officeDocument/2006/relationships/ctrlProp" Target="../ctrlProps/ctrlProp95.xml"/><Relationship Id="rId42" Type="http://schemas.openxmlformats.org/officeDocument/2006/relationships/ctrlProp" Target="../ctrlProps/ctrlProp103.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38" Type="http://schemas.openxmlformats.org/officeDocument/2006/relationships/ctrlProp" Target="../ctrlProps/ctrlProp99.xml"/><Relationship Id="rId2" Type="http://schemas.openxmlformats.org/officeDocument/2006/relationships/drawing" Target="../drawings/drawing11.xml"/><Relationship Id="rId16" Type="http://schemas.openxmlformats.org/officeDocument/2006/relationships/ctrlProp" Target="../ctrlProps/ctrlProp77.xml"/><Relationship Id="rId20" Type="http://schemas.openxmlformats.org/officeDocument/2006/relationships/ctrlProp" Target="../ctrlProps/ctrlProp81.xml"/><Relationship Id="rId29" Type="http://schemas.openxmlformats.org/officeDocument/2006/relationships/ctrlProp" Target="../ctrlProps/ctrlProp90.xml"/><Relationship Id="rId41" Type="http://schemas.openxmlformats.org/officeDocument/2006/relationships/ctrlProp" Target="../ctrlProps/ctrlProp102.xml"/><Relationship Id="rId1" Type="http://schemas.openxmlformats.org/officeDocument/2006/relationships/printerSettings" Target="../printerSettings/printerSettings14.bin"/><Relationship Id="rId6" Type="http://schemas.openxmlformats.org/officeDocument/2006/relationships/ctrlProp" Target="../ctrlProps/ctrlProp67.xml"/><Relationship Id="rId11" Type="http://schemas.openxmlformats.org/officeDocument/2006/relationships/ctrlProp" Target="../ctrlProps/ctrlProp72.xml"/><Relationship Id="rId24" Type="http://schemas.openxmlformats.org/officeDocument/2006/relationships/ctrlProp" Target="../ctrlProps/ctrlProp85.xml"/><Relationship Id="rId32" Type="http://schemas.openxmlformats.org/officeDocument/2006/relationships/ctrlProp" Target="../ctrlProps/ctrlProp93.xml"/><Relationship Id="rId37" Type="http://schemas.openxmlformats.org/officeDocument/2006/relationships/ctrlProp" Target="../ctrlProps/ctrlProp98.xml"/><Relationship Id="rId40" Type="http://schemas.openxmlformats.org/officeDocument/2006/relationships/ctrlProp" Target="../ctrlProps/ctrlProp101.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36" Type="http://schemas.openxmlformats.org/officeDocument/2006/relationships/ctrlProp" Target="../ctrlProps/ctrlProp97.xml"/><Relationship Id="rId10" Type="http://schemas.openxmlformats.org/officeDocument/2006/relationships/ctrlProp" Target="../ctrlProps/ctrlProp71.xml"/><Relationship Id="rId19" Type="http://schemas.openxmlformats.org/officeDocument/2006/relationships/ctrlProp" Target="../ctrlProps/ctrlProp80.xml"/><Relationship Id="rId31" Type="http://schemas.openxmlformats.org/officeDocument/2006/relationships/ctrlProp" Target="../ctrlProps/ctrlProp92.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35" Type="http://schemas.openxmlformats.org/officeDocument/2006/relationships/ctrlProp" Target="../ctrlProps/ctrlProp96.xml"/><Relationship Id="rId43" Type="http://schemas.openxmlformats.org/officeDocument/2006/relationships/ctrlProp" Target="../ctrlProps/ctrlProp104.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09.xml"/><Relationship Id="rId13" Type="http://schemas.openxmlformats.org/officeDocument/2006/relationships/ctrlProp" Target="../ctrlProps/ctrlProp114.xml"/><Relationship Id="rId18" Type="http://schemas.openxmlformats.org/officeDocument/2006/relationships/ctrlProp" Target="../ctrlProps/ctrlProp119.xml"/><Relationship Id="rId26" Type="http://schemas.openxmlformats.org/officeDocument/2006/relationships/ctrlProp" Target="../ctrlProps/ctrlProp127.xml"/><Relationship Id="rId39" Type="http://schemas.openxmlformats.org/officeDocument/2006/relationships/ctrlProp" Target="../ctrlProps/ctrlProp140.xml"/><Relationship Id="rId3" Type="http://schemas.openxmlformats.org/officeDocument/2006/relationships/vmlDrawing" Target="../drawings/vmlDrawing10.vml"/><Relationship Id="rId21" Type="http://schemas.openxmlformats.org/officeDocument/2006/relationships/ctrlProp" Target="../ctrlProps/ctrlProp122.xml"/><Relationship Id="rId34" Type="http://schemas.openxmlformats.org/officeDocument/2006/relationships/ctrlProp" Target="../ctrlProps/ctrlProp135.xml"/><Relationship Id="rId42" Type="http://schemas.openxmlformats.org/officeDocument/2006/relationships/ctrlProp" Target="../ctrlProps/ctrlProp143.xml"/><Relationship Id="rId7" Type="http://schemas.openxmlformats.org/officeDocument/2006/relationships/ctrlProp" Target="../ctrlProps/ctrlProp108.xml"/><Relationship Id="rId12" Type="http://schemas.openxmlformats.org/officeDocument/2006/relationships/ctrlProp" Target="../ctrlProps/ctrlProp113.xml"/><Relationship Id="rId17" Type="http://schemas.openxmlformats.org/officeDocument/2006/relationships/ctrlProp" Target="../ctrlProps/ctrlProp118.xml"/><Relationship Id="rId25" Type="http://schemas.openxmlformats.org/officeDocument/2006/relationships/ctrlProp" Target="../ctrlProps/ctrlProp126.xml"/><Relationship Id="rId33" Type="http://schemas.openxmlformats.org/officeDocument/2006/relationships/ctrlProp" Target="../ctrlProps/ctrlProp134.xml"/><Relationship Id="rId38" Type="http://schemas.openxmlformats.org/officeDocument/2006/relationships/ctrlProp" Target="../ctrlProps/ctrlProp139.xml"/><Relationship Id="rId2" Type="http://schemas.openxmlformats.org/officeDocument/2006/relationships/drawing" Target="../drawings/drawing12.xml"/><Relationship Id="rId16" Type="http://schemas.openxmlformats.org/officeDocument/2006/relationships/ctrlProp" Target="../ctrlProps/ctrlProp117.xml"/><Relationship Id="rId20" Type="http://schemas.openxmlformats.org/officeDocument/2006/relationships/ctrlProp" Target="../ctrlProps/ctrlProp121.xml"/><Relationship Id="rId29" Type="http://schemas.openxmlformats.org/officeDocument/2006/relationships/ctrlProp" Target="../ctrlProps/ctrlProp130.xml"/><Relationship Id="rId41" Type="http://schemas.openxmlformats.org/officeDocument/2006/relationships/ctrlProp" Target="../ctrlProps/ctrlProp142.xml"/><Relationship Id="rId1" Type="http://schemas.openxmlformats.org/officeDocument/2006/relationships/printerSettings" Target="../printerSettings/printerSettings15.bin"/><Relationship Id="rId6" Type="http://schemas.openxmlformats.org/officeDocument/2006/relationships/ctrlProp" Target="../ctrlProps/ctrlProp107.xml"/><Relationship Id="rId11" Type="http://schemas.openxmlformats.org/officeDocument/2006/relationships/ctrlProp" Target="../ctrlProps/ctrlProp112.xml"/><Relationship Id="rId24" Type="http://schemas.openxmlformats.org/officeDocument/2006/relationships/ctrlProp" Target="../ctrlProps/ctrlProp125.xml"/><Relationship Id="rId32" Type="http://schemas.openxmlformats.org/officeDocument/2006/relationships/ctrlProp" Target="../ctrlProps/ctrlProp133.xml"/><Relationship Id="rId37" Type="http://schemas.openxmlformats.org/officeDocument/2006/relationships/ctrlProp" Target="../ctrlProps/ctrlProp138.xml"/><Relationship Id="rId40" Type="http://schemas.openxmlformats.org/officeDocument/2006/relationships/ctrlProp" Target="../ctrlProps/ctrlProp141.xml"/><Relationship Id="rId5" Type="http://schemas.openxmlformats.org/officeDocument/2006/relationships/ctrlProp" Target="../ctrlProps/ctrlProp106.xml"/><Relationship Id="rId15" Type="http://schemas.openxmlformats.org/officeDocument/2006/relationships/ctrlProp" Target="../ctrlProps/ctrlProp116.xml"/><Relationship Id="rId23" Type="http://schemas.openxmlformats.org/officeDocument/2006/relationships/ctrlProp" Target="../ctrlProps/ctrlProp124.xml"/><Relationship Id="rId28" Type="http://schemas.openxmlformats.org/officeDocument/2006/relationships/ctrlProp" Target="../ctrlProps/ctrlProp129.xml"/><Relationship Id="rId36" Type="http://schemas.openxmlformats.org/officeDocument/2006/relationships/ctrlProp" Target="../ctrlProps/ctrlProp137.xml"/><Relationship Id="rId10" Type="http://schemas.openxmlformats.org/officeDocument/2006/relationships/ctrlProp" Target="../ctrlProps/ctrlProp111.xml"/><Relationship Id="rId19" Type="http://schemas.openxmlformats.org/officeDocument/2006/relationships/ctrlProp" Target="../ctrlProps/ctrlProp120.xml"/><Relationship Id="rId31" Type="http://schemas.openxmlformats.org/officeDocument/2006/relationships/ctrlProp" Target="../ctrlProps/ctrlProp132.xml"/><Relationship Id="rId4" Type="http://schemas.openxmlformats.org/officeDocument/2006/relationships/ctrlProp" Target="../ctrlProps/ctrlProp105.xml"/><Relationship Id="rId9" Type="http://schemas.openxmlformats.org/officeDocument/2006/relationships/ctrlProp" Target="../ctrlProps/ctrlProp110.xml"/><Relationship Id="rId14" Type="http://schemas.openxmlformats.org/officeDocument/2006/relationships/ctrlProp" Target="../ctrlProps/ctrlProp115.xml"/><Relationship Id="rId22" Type="http://schemas.openxmlformats.org/officeDocument/2006/relationships/ctrlProp" Target="../ctrlProps/ctrlProp123.xml"/><Relationship Id="rId27" Type="http://schemas.openxmlformats.org/officeDocument/2006/relationships/ctrlProp" Target="../ctrlProps/ctrlProp128.xml"/><Relationship Id="rId30" Type="http://schemas.openxmlformats.org/officeDocument/2006/relationships/ctrlProp" Target="../ctrlProps/ctrlProp131.xml"/><Relationship Id="rId35" Type="http://schemas.openxmlformats.org/officeDocument/2006/relationships/ctrlProp" Target="../ctrlProps/ctrlProp136.xml"/><Relationship Id="rId43" Type="http://schemas.openxmlformats.org/officeDocument/2006/relationships/ctrlProp" Target="../ctrlProps/ctrlProp144.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49.xml"/><Relationship Id="rId13" Type="http://schemas.openxmlformats.org/officeDocument/2006/relationships/ctrlProp" Target="../ctrlProps/ctrlProp154.xml"/><Relationship Id="rId18" Type="http://schemas.openxmlformats.org/officeDocument/2006/relationships/ctrlProp" Target="../ctrlProps/ctrlProp159.xml"/><Relationship Id="rId26" Type="http://schemas.openxmlformats.org/officeDocument/2006/relationships/ctrlProp" Target="../ctrlProps/ctrlProp167.xml"/><Relationship Id="rId39" Type="http://schemas.openxmlformats.org/officeDocument/2006/relationships/ctrlProp" Target="../ctrlProps/ctrlProp180.xml"/><Relationship Id="rId3" Type="http://schemas.openxmlformats.org/officeDocument/2006/relationships/vmlDrawing" Target="../drawings/vmlDrawing11.vml"/><Relationship Id="rId21" Type="http://schemas.openxmlformats.org/officeDocument/2006/relationships/ctrlProp" Target="../ctrlProps/ctrlProp162.xml"/><Relationship Id="rId34" Type="http://schemas.openxmlformats.org/officeDocument/2006/relationships/ctrlProp" Target="../ctrlProps/ctrlProp175.xml"/><Relationship Id="rId42" Type="http://schemas.openxmlformats.org/officeDocument/2006/relationships/ctrlProp" Target="../ctrlProps/ctrlProp183.xml"/><Relationship Id="rId7" Type="http://schemas.openxmlformats.org/officeDocument/2006/relationships/ctrlProp" Target="../ctrlProps/ctrlProp148.xml"/><Relationship Id="rId12" Type="http://schemas.openxmlformats.org/officeDocument/2006/relationships/ctrlProp" Target="../ctrlProps/ctrlProp153.xml"/><Relationship Id="rId17" Type="http://schemas.openxmlformats.org/officeDocument/2006/relationships/ctrlProp" Target="../ctrlProps/ctrlProp158.xml"/><Relationship Id="rId25" Type="http://schemas.openxmlformats.org/officeDocument/2006/relationships/ctrlProp" Target="../ctrlProps/ctrlProp166.xml"/><Relationship Id="rId33" Type="http://schemas.openxmlformats.org/officeDocument/2006/relationships/ctrlProp" Target="../ctrlProps/ctrlProp174.xml"/><Relationship Id="rId38" Type="http://schemas.openxmlformats.org/officeDocument/2006/relationships/ctrlProp" Target="../ctrlProps/ctrlProp179.xml"/><Relationship Id="rId2" Type="http://schemas.openxmlformats.org/officeDocument/2006/relationships/drawing" Target="../drawings/drawing13.xml"/><Relationship Id="rId16" Type="http://schemas.openxmlformats.org/officeDocument/2006/relationships/ctrlProp" Target="../ctrlProps/ctrlProp157.xml"/><Relationship Id="rId20" Type="http://schemas.openxmlformats.org/officeDocument/2006/relationships/ctrlProp" Target="../ctrlProps/ctrlProp161.xml"/><Relationship Id="rId29" Type="http://schemas.openxmlformats.org/officeDocument/2006/relationships/ctrlProp" Target="../ctrlProps/ctrlProp170.xml"/><Relationship Id="rId41" Type="http://schemas.openxmlformats.org/officeDocument/2006/relationships/ctrlProp" Target="../ctrlProps/ctrlProp182.xml"/><Relationship Id="rId1" Type="http://schemas.openxmlformats.org/officeDocument/2006/relationships/printerSettings" Target="../printerSettings/printerSettings16.bin"/><Relationship Id="rId6" Type="http://schemas.openxmlformats.org/officeDocument/2006/relationships/ctrlProp" Target="../ctrlProps/ctrlProp147.xml"/><Relationship Id="rId11" Type="http://schemas.openxmlformats.org/officeDocument/2006/relationships/ctrlProp" Target="../ctrlProps/ctrlProp152.xml"/><Relationship Id="rId24" Type="http://schemas.openxmlformats.org/officeDocument/2006/relationships/ctrlProp" Target="../ctrlProps/ctrlProp165.xml"/><Relationship Id="rId32" Type="http://schemas.openxmlformats.org/officeDocument/2006/relationships/ctrlProp" Target="../ctrlProps/ctrlProp173.xml"/><Relationship Id="rId37" Type="http://schemas.openxmlformats.org/officeDocument/2006/relationships/ctrlProp" Target="../ctrlProps/ctrlProp178.xml"/><Relationship Id="rId40" Type="http://schemas.openxmlformats.org/officeDocument/2006/relationships/ctrlProp" Target="../ctrlProps/ctrlProp181.xml"/><Relationship Id="rId5" Type="http://schemas.openxmlformats.org/officeDocument/2006/relationships/ctrlProp" Target="../ctrlProps/ctrlProp146.xml"/><Relationship Id="rId15" Type="http://schemas.openxmlformats.org/officeDocument/2006/relationships/ctrlProp" Target="../ctrlProps/ctrlProp156.xml"/><Relationship Id="rId23" Type="http://schemas.openxmlformats.org/officeDocument/2006/relationships/ctrlProp" Target="../ctrlProps/ctrlProp164.xml"/><Relationship Id="rId28" Type="http://schemas.openxmlformats.org/officeDocument/2006/relationships/ctrlProp" Target="../ctrlProps/ctrlProp169.xml"/><Relationship Id="rId36" Type="http://schemas.openxmlformats.org/officeDocument/2006/relationships/ctrlProp" Target="../ctrlProps/ctrlProp177.xml"/><Relationship Id="rId10" Type="http://schemas.openxmlformats.org/officeDocument/2006/relationships/ctrlProp" Target="../ctrlProps/ctrlProp151.xml"/><Relationship Id="rId19" Type="http://schemas.openxmlformats.org/officeDocument/2006/relationships/ctrlProp" Target="../ctrlProps/ctrlProp160.xml"/><Relationship Id="rId31" Type="http://schemas.openxmlformats.org/officeDocument/2006/relationships/ctrlProp" Target="../ctrlProps/ctrlProp172.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 Id="rId22" Type="http://schemas.openxmlformats.org/officeDocument/2006/relationships/ctrlProp" Target="../ctrlProps/ctrlProp163.xml"/><Relationship Id="rId27" Type="http://schemas.openxmlformats.org/officeDocument/2006/relationships/ctrlProp" Target="../ctrlProps/ctrlProp168.xml"/><Relationship Id="rId30" Type="http://schemas.openxmlformats.org/officeDocument/2006/relationships/ctrlProp" Target="../ctrlProps/ctrlProp171.xml"/><Relationship Id="rId35" Type="http://schemas.openxmlformats.org/officeDocument/2006/relationships/ctrlProp" Target="../ctrlProps/ctrlProp176.xml"/><Relationship Id="rId43" Type="http://schemas.openxmlformats.org/officeDocument/2006/relationships/ctrlProp" Target="../ctrlProps/ctrlProp18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89.xml"/><Relationship Id="rId13" Type="http://schemas.openxmlformats.org/officeDocument/2006/relationships/ctrlProp" Target="../ctrlProps/ctrlProp194.xml"/><Relationship Id="rId18" Type="http://schemas.openxmlformats.org/officeDocument/2006/relationships/ctrlProp" Target="../ctrlProps/ctrlProp199.xml"/><Relationship Id="rId26" Type="http://schemas.openxmlformats.org/officeDocument/2006/relationships/ctrlProp" Target="../ctrlProps/ctrlProp207.xml"/><Relationship Id="rId39" Type="http://schemas.openxmlformats.org/officeDocument/2006/relationships/ctrlProp" Target="../ctrlProps/ctrlProp220.xml"/><Relationship Id="rId3" Type="http://schemas.openxmlformats.org/officeDocument/2006/relationships/vmlDrawing" Target="../drawings/vmlDrawing12.vml"/><Relationship Id="rId21" Type="http://schemas.openxmlformats.org/officeDocument/2006/relationships/ctrlProp" Target="../ctrlProps/ctrlProp202.xml"/><Relationship Id="rId34" Type="http://schemas.openxmlformats.org/officeDocument/2006/relationships/ctrlProp" Target="../ctrlProps/ctrlProp215.xml"/><Relationship Id="rId42" Type="http://schemas.openxmlformats.org/officeDocument/2006/relationships/ctrlProp" Target="../ctrlProps/ctrlProp223.xml"/><Relationship Id="rId7" Type="http://schemas.openxmlformats.org/officeDocument/2006/relationships/ctrlProp" Target="../ctrlProps/ctrlProp188.xml"/><Relationship Id="rId12" Type="http://schemas.openxmlformats.org/officeDocument/2006/relationships/ctrlProp" Target="../ctrlProps/ctrlProp193.xml"/><Relationship Id="rId17" Type="http://schemas.openxmlformats.org/officeDocument/2006/relationships/ctrlProp" Target="../ctrlProps/ctrlProp198.xml"/><Relationship Id="rId25" Type="http://schemas.openxmlformats.org/officeDocument/2006/relationships/ctrlProp" Target="../ctrlProps/ctrlProp206.xml"/><Relationship Id="rId33" Type="http://schemas.openxmlformats.org/officeDocument/2006/relationships/ctrlProp" Target="../ctrlProps/ctrlProp214.xml"/><Relationship Id="rId38" Type="http://schemas.openxmlformats.org/officeDocument/2006/relationships/ctrlProp" Target="../ctrlProps/ctrlProp219.xml"/><Relationship Id="rId2" Type="http://schemas.openxmlformats.org/officeDocument/2006/relationships/drawing" Target="../drawings/drawing15.xml"/><Relationship Id="rId16" Type="http://schemas.openxmlformats.org/officeDocument/2006/relationships/ctrlProp" Target="../ctrlProps/ctrlProp197.xml"/><Relationship Id="rId20" Type="http://schemas.openxmlformats.org/officeDocument/2006/relationships/ctrlProp" Target="../ctrlProps/ctrlProp201.xml"/><Relationship Id="rId29" Type="http://schemas.openxmlformats.org/officeDocument/2006/relationships/ctrlProp" Target="../ctrlProps/ctrlProp210.xml"/><Relationship Id="rId41" Type="http://schemas.openxmlformats.org/officeDocument/2006/relationships/ctrlProp" Target="../ctrlProps/ctrlProp222.xml"/><Relationship Id="rId1" Type="http://schemas.openxmlformats.org/officeDocument/2006/relationships/printerSettings" Target="../printerSettings/printerSettings18.bin"/><Relationship Id="rId6" Type="http://schemas.openxmlformats.org/officeDocument/2006/relationships/ctrlProp" Target="../ctrlProps/ctrlProp187.xml"/><Relationship Id="rId11" Type="http://schemas.openxmlformats.org/officeDocument/2006/relationships/ctrlProp" Target="../ctrlProps/ctrlProp192.xml"/><Relationship Id="rId24" Type="http://schemas.openxmlformats.org/officeDocument/2006/relationships/ctrlProp" Target="../ctrlProps/ctrlProp205.xml"/><Relationship Id="rId32" Type="http://schemas.openxmlformats.org/officeDocument/2006/relationships/ctrlProp" Target="../ctrlProps/ctrlProp213.xml"/><Relationship Id="rId37" Type="http://schemas.openxmlformats.org/officeDocument/2006/relationships/ctrlProp" Target="../ctrlProps/ctrlProp218.xml"/><Relationship Id="rId40" Type="http://schemas.openxmlformats.org/officeDocument/2006/relationships/ctrlProp" Target="../ctrlProps/ctrlProp221.xml"/><Relationship Id="rId5" Type="http://schemas.openxmlformats.org/officeDocument/2006/relationships/ctrlProp" Target="../ctrlProps/ctrlProp186.xml"/><Relationship Id="rId15" Type="http://schemas.openxmlformats.org/officeDocument/2006/relationships/ctrlProp" Target="../ctrlProps/ctrlProp196.xml"/><Relationship Id="rId23" Type="http://schemas.openxmlformats.org/officeDocument/2006/relationships/ctrlProp" Target="../ctrlProps/ctrlProp204.xml"/><Relationship Id="rId28" Type="http://schemas.openxmlformats.org/officeDocument/2006/relationships/ctrlProp" Target="../ctrlProps/ctrlProp209.xml"/><Relationship Id="rId36" Type="http://schemas.openxmlformats.org/officeDocument/2006/relationships/ctrlProp" Target="../ctrlProps/ctrlProp217.xml"/><Relationship Id="rId10" Type="http://schemas.openxmlformats.org/officeDocument/2006/relationships/ctrlProp" Target="../ctrlProps/ctrlProp191.xml"/><Relationship Id="rId19" Type="http://schemas.openxmlformats.org/officeDocument/2006/relationships/ctrlProp" Target="../ctrlProps/ctrlProp200.xml"/><Relationship Id="rId31" Type="http://schemas.openxmlformats.org/officeDocument/2006/relationships/ctrlProp" Target="../ctrlProps/ctrlProp212.xml"/><Relationship Id="rId4" Type="http://schemas.openxmlformats.org/officeDocument/2006/relationships/ctrlProp" Target="../ctrlProps/ctrlProp185.xml"/><Relationship Id="rId9" Type="http://schemas.openxmlformats.org/officeDocument/2006/relationships/ctrlProp" Target="../ctrlProps/ctrlProp190.xml"/><Relationship Id="rId14" Type="http://schemas.openxmlformats.org/officeDocument/2006/relationships/ctrlProp" Target="../ctrlProps/ctrlProp195.xml"/><Relationship Id="rId22" Type="http://schemas.openxmlformats.org/officeDocument/2006/relationships/ctrlProp" Target="../ctrlProps/ctrlProp203.xml"/><Relationship Id="rId27" Type="http://schemas.openxmlformats.org/officeDocument/2006/relationships/ctrlProp" Target="../ctrlProps/ctrlProp208.xml"/><Relationship Id="rId30" Type="http://schemas.openxmlformats.org/officeDocument/2006/relationships/ctrlProp" Target="../ctrlProps/ctrlProp211.xml"/><Relationship Id="rId35" Type="http://schemas.openxmlformats.org/officeDocument/2006/relationships/ctrlProp" Target="../ctrlProps/ctrlProp216.xml"/><Relationship Id="rId43" Type="http://schemas.openxmlformats.org/officeDocument/2006/relationships/ctrlProp" Target="../ctrlProps/ctrlProp224.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29.xml"/><Relationship Id="rId13" Type="http://schemas.openxmlformats.org/officeDocument/2006/relationships/ctrlProp" Target="../ctrlProps/ctrlProp234.xml"/><Relationship Id="rId18" Type="http://schemas.openxmlformats.org/officeDocument/2006/relationships/ctrlProp" Target="../ctrlProps/ctrlProp239.xml"/><Relationship Id="rId26" Type="http://schemas.openxmlformats.org/officeDocument/2006/relationships/ctrlProp" Target="../ctrlProps/ctrlProp247.xml"/><Relationship Id="rId39" Type="http://schemas.openxmlformats.org/officeDocument/2006/relationships/ctrlProp" Target="../ctrlProps/ctrlProp260.xml"/><Relationship Id="rId3" Type="http://schemas.openxmlformats.org/officeDocument/2006/relationships/vmlDrawing" Target="../drawings/vmlDrawing13.vml"/><Relationship Id="rId21" Type="http://schemas.openxmlformats.org/officeDocument/2006/relationships/ctrlProp" Target="../ctrlProps/ctrlProp242.xml"/><Relationship Id="rId34" Type="http://schemas.openxmlformats.org/officeDocument/2006/relationships/ctrlProp" Target="../ctrlProps/ctrlProp255.xml"/><Relationship Id="rId42" Type="http://schemas.openxmlformats.org/officeDocument/2006/relationships/ctrlProp" Target="../ctrlProps/ctrlProp263.xml"/><Relationship Id="rId7" Type="http://schemas.openxmlformats.org/officeDocument/2006/relationships/ctrlProp" Target="../ctrlProps/ctrlProp228.xml"/><Relationship Id="rId12" Type="http://schemas.openxmlformats.org/officeDocument/2006/relationships/ctrlProp" Target="../ctrlProps/ctrlProp233.xml"/><Relationship Id="rId17" Type="http://schemas.openxmlformats.org/officeDocument/2006/relationships/ctrlProp" Target="../ctrlProps/ctrlProp238.xml"/><Relationship Id="rId25" Type="http://schemas.openxmlformats.org/officeDocument/2006/relationships/ctrlProp" Target="../ctrlProps/ctrlProp246.xml"/><Relationship Id="rId33" Type="http://schemas.openxmlformats.org/officeDocument/2006/relationships/ctrlProp" Target="../ctrlProps/ctrlProp254.xml"/><Relationship Id="rId38" Type="http://schemas.openxmlformats.org/officeDocument/2006/relationships/ctrlProp" Target="../ctrlProps/ctrlProp259.xml"/><Relationship Id="rId2" Type="http://schemas.openxmlformats.org/officeDocument/2006/relationships/drawing" Target="../drawings/drawing16.xml"/><Relationship Id="rId16" Type="http://schemas.openxmlformats.org/officeDocument/2006/relationships/ctrlProp" Target="../ctrlProps/ctrlProp237.xml"/><Relationship Id="rId20" Type="http://schemas.openxmlformats.org/officeDocument/2006/relationships/ctrlProp" Target="../ctrlProps/ctrlProp241.xml"/><Relationship Id="rId29" Type="http://schemas.openxmlformats.org/officeDocument/2006/relationships/ctrlProp" Target="../ctrlProps/ctrlProp250.xml"/><Relationship Id="rId41" Type="http://schemas.openxmlformats.org/officeDocument/2006/relationships/ctrlProp" Target="../ctrlProps/ctrlProp262.xml"/><Relationship Id="rId1" Type="http://schemas.openxmlformats.org/officeDocument/2006/relationships/printerSettings" Target="../printerSettings/printerSettings19.bin"/><Relationship Id="rId6" Type="http://schemas.openxmlformats.org/officeDocument/2006/relationships/ctrlProp" Target="../ctrlProps/ctrlProp227.xml"/><Relationship Id="rId11" Type="http://schemas.openxmlformats.org/officeDocument/2006/relationships/ctrlProp" Target="../ctrlProps/ctrlProp232.xml"/><Relationship Id="rId24" Type="http://schemas.openxmlformats.org/officeDocument/2006/relationships/ctrlProp" Target="../ctrlProps/ctrlProp245.xml"/><Relationship Id="rId32" Type="http://schemas.openxmlformats.org/officeDocument/2006/relationships/ctrlProp" Target="../ctrlProps/ctrlProp253.xml"/><Relationship Id="rId37" Type="http://schemas.openxmlformats.org/officeDocument/2006/relationships/ctrlProp" Target="../ctrlProps/ctrlProp258.xml"/><Relationship Id="rId40" Type="http://schemas.openxmlformats.org/officeDocument/2006/relationships/ctrlProp" Target="../ctrlProps/ctrlProp261.xml"/><Relationship Id="rId5" Type="http://schemas.openxmlformats.org/officeDocument/2006/relationships/ctrlProp" Target="../ctrlProps/ctrlProp226.xml"/><Relationship Id="rId15" Type="http://schemas.openxmlformats.org/officeDocument/2006/relationships/ctrlProp" Target="../ctrlProps/ctrlProp236.xml"/><Relationship Id="rId23" Type="http://schemas.openxmlformats.org/officeDocument/2006/relationships/ctrlProp" Target="../ctrlProps/ctrlProp244.xml"/><Relationship Id="rId28" Type="http://schemas.openxmlformats.org/officeDocument/2006/relationships/ctrlProp" Target="../ctrlProps/ctrlProp249.xml"/><Relationship Id="rId36" Type="http://schemas.openxmlformats.org/officeDocument/2006/relationships/ctrlProp" Target="../ctrlProps/ctrlProp257.xml"/><Relationship Id="rId10" Type="http://schemas.openxmlformats.org/officeDocument/2006/relationships/ctrlProp" Target="../ctrlProps/ctrlProp231.xml"/><Relationship Id="rId19" Type="http://schemas.openxmlformats.org/officeDocument/2006/relationships/ctrlProp" Target="../ctrlProps/ctrlProp240.xml"/><Relationship Id="rId31" Type="http://schemas.openxmlformats.org/officeDocument/2006/relationships/ctrlProp" Target="../ctrlProps/ctrlProp252.xml"/><Relationship Id="rId4" Type="http://schemas.openxmlformats.org/officeDocument/2006/relationships/ctrlProp" Target="../ctrlProps/ctrlProp225.xml"/><Relationship Id="rId9" Type="http://schemas.openxmlformats.org/officeDocument/2006/relationships/ctrlProp" Target="../ctrlProps/ctrlProp230.xml"/><Relationship Id="rId14" Type="http://schemas.openxmlformats.org/officeDocument/2006/relationships/ctrlProp" Target="../ctrlProps/ctrlProp235.xml"/><Relationship Id="rId22" Type="http://schemas.openxmlformats.org/officeDocument/2006/relationships/ctrlProp" Target="../ctrlProps/ctrlProp243.xml"/><Relationship Id="rId27" Type="http://schemas.openxmlformats.org/officeDocument/2006/relationships/ctrlProp" Target="../ctrlProps/ctrlProp248.xml"/><Relationship Id="rId30" Type="http://schemas.openxmlformats.org/officeDocument/2006/relationships/ctrlProp" Target="../ctrlProps/ctrlProp251.xml"/><Relationship Id="rId35" Type="http://schemas.openxmlformats.org/officeDocument/2006/relationships/ctrlProp" Target="../ctrlProps/ctrlProp256.xml"/><Relationship Id="rId43" Type="http://schemas.openxmlformats.org/officeDocument/2006/relationships/ctrlProp" Target="../ctrlProps/ctrlProp26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69.xml"/><Relationship Id="rId13" Type="http://schemas.openxmlformats.org/officeDocument/2006/relationships/ctrlProp" Target="../ctrlProps/ctrlProp274.xml"/><Relationship Id="rId18" Type="http://schemas.openxmlformats.org/officeDocument/2006/relationships/ctrlProp" Target="../ctrlProps/ctrlProp279.xml"/><Relationship Id="rId26" Type="http://schemas.openxmlformats.org/officeDocument/2006/relationships/ctrlProp" Target="../ctrlProps/ctrlProp287.xml"/><Relationship Id="rId39" Type="http://schemas.openxmlformats.org/officeDocument/2006/relationships/ctrlProp" Target="../ctrlProps/ctrlProp300.xml"/><Relationship Id="rId3" Type="http://schemas.openxmlformats.org/officeDocument/2006/relationships/vmlDrawing" Target="../drawings/vmlDrawing14.vml"/><Relationship Id="rId21" Type="http://schemas.openxmlformats.org/officeDocument/2006/relationships/ctrlProp" Target="../ctrlProps/ctrlProp282.xml"/><Relationship Id="rId34" Type="http://schemas.openxmlformats.org/officeDocument/2006/relationships/ctrlProp" Target="../ctrlProps/ctrlProp295.xml"/><Relationship Id="rId42" Type="http://schemas.openxmlformats.org/officeDocument/2006/relationships/ctrlProp" Target="../ctrlProps/ctrlProp303.xml"/><Relationship Id="rId7" Type="http://schemas.openxmlformats.org/officeDocument/2006/relationships/ctrlProp" Target="../ctrlProps/ctrlProp268.xml"/><Relationship Id="rId12" Type="http://schemas.openxmlformats.org/officeDocument/2006/relationships/ctrlProp" Target="../ctrlProps/ctrlProp273.xml"/><Relationship Id="rId17" Type="http://schemas.openxmlformats.org/officeDocument/2006/relationships/ctrlProp" Target="../ctrlProps/ctrlProp278.xml"/><Relationship Id="rId25" Type="http://schemas.openxmlformats.org/officeDocument/2006/relationships/ctrlProp" Target="../ctrlProps/ctrlProp286.xml"/><Relationship Id="rId33" Type="http://schemas.openxmlformats.org/officeDocument/2006/relationships/ctrlProp" Target="../ctrlProps/ctrlProp294.xml"/><Relationship Id="rId38" Type="http://schemas.openxmlformats.org/officeDocument/2006/relationships/ctrlProp" Target="../ctrlProps/ctrlProp299.xml"/><Relationship Id="rId2" Type="http://schemas.openxmlformats.org/officeDocument/2006/relationships/drawing" Target="../drawings/drawing17.xml"/><Relationship Id="rId16" Type="http://schemas.openxmlformats.org/officeDocument/2006/relationships/ctrlProp" Target="../ctrlProps/ctrlProp277.xml"/><Relationship Id="rId20" Type="http://schemas.openxmlformats.org/officeDocument/2006/relationships/ctrlProp" Target="../ctrlProps/ctrlProp281.xml"/><Relationship Id="rId29" Type="http://schemas.openxmlformats.org/officeDocument/2006/relationships/ctrlProp" Target="../ctrlProps/ctrlProp290.xml"/><Relationship Id="rId41" Type="http://schemas.openxmlformats.org/officeDocument/2006/relationships/ctrlProp" Target="../ctrlProps/ctrlProp302.xml"/><Relationship Id="rId1" Type="http://schemas.openxmlformats.org/officeDocument/2006/relationships/printerSettings" Target="../printerSettings/printerSettings20.bin"/><Relationship Id="rId6" Type="http://schemas.openxmlformats.org/officeDocument/2006/relationships/ctrlProp" Target="../ctrlProps/ctrlProp267.xml"/><Relationship Id="rId11" Type="http://schemas.openxmlformats.org/officeDocument/2006/relationships/ctrlProp" Target="../ctrlProps/ctrlProp272.xml"/><Relationship Id="rId24" Type="http://schemas.openxmlformats.org/officeDocument/2006/relationships/ctrlProp" Target="../ctrlProps/ctrlProp285.xml"/><Relationship Id="rId32" Type="http://schemas.openxmlformats.org/officeDocument/2006/relationships/ctrlProp" Target="../ctrlProps/ctrlProp293.xml"/><Relationship Id="rId37" Type="http://schemas.openxmlformats.org/officeDocument/2006/relationships/ctrlProp" Target="../ctrlProps/ctrlProp298.xml"/><Relationship Id="rId40" Type="http://schemas.openxmlformats.org/officeDocument/2006/relationships/ctrlProp" Target="../ctrlProps/ctrlProp301.xml"/><Relationship Id="rId5" Type="http://schemas.openxmlformats.org/officeDocument/2006/relationships/ctrlProp" Target="../ctrlProps/ctrlProp266.xml"/><Relationship Id="rId15" Type="http://schemas.openxmlformats.org/officeDocument/2006/relationships/ctrlProp" Target="../ctrlProps/ctrlProp276.xml"/><Relationship Id="rId23" Type="http://schemas.openxmlformats.org/officeDocument/2006/relationships/ctrlProp" Target="../ctrlProps/ctrlProp284.xml"/><Relationship Id="rId28" Type="http://schemas.openxmlformats.org/officeDocument/2006/relationships/ctrlProp" Target="../ctrlProps/ctrlProp289.xml"/><Relationship Id="rId36" Type="http://schemas.openxmlformats.org/officeDocument/2006/relationships/ctrlProp" Target="../ctrlProps/ctrlProp297.xml"/><Relationship Id="rId10" Type="http://schemas.openxmlformats.org/officeDocument/2006/relationships/ctrlProp" Target="../ctrlProps/ctrlProp271.xml"/><Relationship Id="rId19" Type="http://schemas.openxmlformats.org/officeDocument/2006/relationships/ctrlProp" Target="../ctrlProps/ctrlProp280.xml"/><Relationship Id="rId31" Type="http://schemas.openxmlformats.org/officeDocument/2006/relationships/ctrlProp" Target="../ctrlProps/ctrlProp292.xml"/><Relationship Id="rId4" Type="http://schemas.openxmlformats.org/officeDocument/2006/relationships/ctrlProp" Target="../ctrlProps/ctrlProp265.xml"/><Relationship Id="rId9" Type="http://schemas.openxmlformats.org/officeDocument/2006/relationships/ctrlProp" Target="../ctrlProps/ctrlProp270.xml"/><Relationship Id="rId14" Type="http://schemas.openxmlformats.org/officeDocument/2006/relationships/ctrlProp" Target="../ctrlProps/ctrlProp275.xml"/><Relationship Id="rId22" Type="http://schemas.openxmlformats.org/officeDocument/2006/relationships/ctrlProp" Target="../ctrlProps/ctrlProp283.xml"/><Relationship Id="rId27" Type="http://schemas.openxmlformats.org/officeDocument/2006/relationships/ctrlProp" Target="../ctrlProps/ctrlProp288.xml"/><Relationship Id="rId30" Type="http://schemas.openxmlformats.org/officeDocument/2006/relationships/ctrlProp" Target="../ctrlProps/ctrlProp291.xml"/><Relationship Id="rId35" Type="http://schemas.openxmlformats.org/officeDocument/2006/relationships/ctrlProp" Target="../ctrlProps/ctrlProp296.xml"/><Relationship Id="rId43" Type="http://schemas.openxmlformats.org/officeDocument/2006/relationships/ctrlProp" Target="../ctrlProps/ctrlProp304.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309.xml"/><Relationship Id="rId13" Type="http://schemas.openxmlformats.org/officeDocument/2006/relationships/ctrlProp" Target="../ctrlProps/ctrlProp314.xml"/><Relationship Id="rId18" Type="http://schemas.openxmlformats.org/officeDocument/2006/relationships/ctrlProp" Target="../ctrlProps/ctrlProp319.xml"/><Relationship Id="rId26" Type="http://schemas.openxmlformats.org/officeDocument/2006/relationships/ctrlProp" Target="../ctrlProps/ctrlProp327.xml"/><Relationship Id="rId39" Type="http://schemas.openxmlformats.org/officeDocument/2006/relationships/ctrlProp" Target="../ctrlProps/ctrlProp340.xml"/><Relationship Id="rId3" Type="http://schemas.openxmlformats.org/officeDocument/2006/relationships/vmlDrawing" Target="../drawings/vmlDrawing15.vml"/><Relationship Id="rId21" Type="http://schemas.openxmlformats.org/officeDocument/2006/relationships/ctrlProp" Target="../ctrlProps/ctrlProp322.xml"/><Relationship Id="rId34" Type="http://schemas.openxmlformats.org/officeDocument/2006/relationships/ctrlProp" Target="../ctrlProps/ctrlProp335.xml"/><Relationship Id="rId42" Type="http://schemas.openxmlformats.org/officeDocument/2006/relationships/ctrlProp" Target="../ctrlProps/ctrlProp343.xml"/><Relationship Id="rId7" Type="http://schemas.openxmlformats.org/officeDocument/2006/relationships/ctrlProp" Target="../ctrlProps/ctrlProp308.xml"/><Relationship Id="rId12" Type="http://schemas.openxmlformats.org/officeDocument/2006/relationships/ctrlProp" Target="../ctrlProps/ctrlProp313.xml"/><Relationship Id="rId17" Type="http://schemas.openxmlformats.org/officeDocument/2006/relationships/ctrlProp" Target="../ctrlProps/ctrlProp318.xml"/><Relationship Id="rId25" Type="http://schemas.openxmlformats.org/officeDocument/2006/relationships/ctrlProp" Target="../ctrlProps/ctrlProp326.xml"/><Relationship Id="rId33" Type="http://schemas.openxmlformats.org/officeDocument/2006/relationships/ctrlProp" Target="../ctrlProps/ctrlProp334.xml"/><Relationship Id="rId38" Type="http://schemas.openxmlformats.org/officeDocument/2006/relationships/ctrlProp" Target="../ctrlProps/ctrlProp339.xml"/><Relationship Id="rId2" Type="http://schemas.openxmlformats.org/officeDocument/2006/relationships/drawing" Target="../drawings/drawing18.xml"/><Relationship Id="rId16" Type="http://schemas.openxmlformats.org/officeDocument/2006/relationships/ctrlProp" Target="../ctrlProps/ctrlProp317.xml"/><Relationship Id="rId20" Type="http://schemas.openxmlformats.org/officeDocument/2006/relationships/ctrlProp" Target="../ctrlProps/ctrlProp321.xml"/><Relationship Id="rId29" Type="http://schemas.openxmlformats.org/officeDocument/2006/relationships/ctrlProp" Target="../ctrlProps/ctrlProp330.xml"/><Relationship Id="rId41" Type="http://schemas.openxmlformats.org/officeDocument/2006/relationships/ctrlProp" Target="../ctrlProps/ctrlProp342.xml"/><Relationship Id="rId1" Type="http://schemas.openxmlformats.org/officeDocument/2006/relationships/printerSettings" Target="../printerSettings/printerSettings21.bin"/><Relationship Id="rId6" Type="http://schemas.openxmlformats.org/officeDocument/2006/relationships/ctrlProp" Target="../ctrlProps/ctrlProp307.xml"/><Relationship Id="rId11" Type="http://schemas.openxmlformats.org/officeDocument/2006/relationships/ctrlProp" Target="../ctrlProps/ctrlProp312.xml"/><Relationship Id="rId24" Type="http://schemas.openxmlformats.org/officeDocument/2006/relationships/ctrlProp" Target="../ctrlProps/ctrlProp325.xml"/><Relationship Id="rId32" Type="http://schemas.openxmlformats.org/officeDocument/2006/relationships/ctrlProp" Target="../ctrlProps/ctrlProp333.xml"/><Relationship Id="rId37" Type="http://schemas.openxmlformats.org/officeDocument/2006/relationships/ctrlProp" Target="../ctrlProps/ctrlProp338.xml"/><Relationship Id="rId40" Type="http://schemas.openxmlformats.org/officeDocument/2006/relationships/ctrlProp" Target="../ctrlProps/ctrlProp341.xml"/><Relationship Id="rId5" Type="http://schemas.openxmlformats.org/officeDocument/2006/relationships/ctrlProp" Target="../ctrlProps/ctrlProp306.xml"/><Relationship Id="rId15" Type="http://schemas.openxmlformats.org/officeDocument/2006/relationships/ctrlProp" Target="../ctrlProps/ctrlProp316.xml"/><Relationship Id="rId23" Type="http://schemas.openxmlformats.org/officeDocument/2006/relationships/ctrlProp" Target="../ctrlProps/ctrlProp324.xml"/><Relationship Id="rId28" Type="http://schemas.openxmlformats.org/officeDocument/2006/relationships/ctrlProp" Target="../ctrlProps/ctrlProp329.xml"/><Relationship Id="rId36" Type="http://schemas.openxmlformats.org/officeDocument/2006/relationships/ctrlProp" Target="../ctrlProps/ctrlProp337.xml"/><Relationship Id="rId10" Type="http://schemas.openxmlformats.org/officeDocument/2006/relationships/ctrlProp" Target="../ctrlProps/ctrlProp311.xml"/><Relationship Id="rId19" Type="http://schemas.openxmlformats.org/officeDocument/2006/relationships/ctrlProp" Target="../ctrlProps/ctrlProp320.xml"/><Relationship Id="rId31" Type="http://schemas.openxmlformats.org/officeDocument/2006/relationships/ctrlProp" Target="../ctrlProps/ctrlProp332.xml"/><Relationship Id="rId4" Type="http://schemas.openxmlformats.org/officeDocument/2006/relationships/ctrlProp" Target="../ctrlProps/ctrlProp305.xml"/><Relationship Id="rId9" Type="http://schemas.openxmlformats.org/officeDocument/2006/relationships/ctrlProp" Target="../ctrlProps/ctrlProp310.xml"/><Relationship Id="rId14" Type="http://schemas.openxmlformats.org/officeDocument/2006/relationships/ctrlProp" Target="../ctrlProps/ctrlProp315.xml"/><Relationship Id="rId22" Type="http://schemas.openxmlformats.org/officeDocument/2006/relationships/ctrlProp" Target="../ctrlProps/ctrlProp323.xml"/><Relationship Id="rId27" Type="http://schemas.openxmlformats.org/officeDocument/2006/relationships/ctrlProp" Target="../ctrlProps/ctrlProp328.xml"/><Relationship Id="rId30" Type="http://schemas.openxmlformats.org/officeDocument/2006/relationships/ctrlProp" Target="../ctrlProps/ctrlProp331.xml"/><Relationship Id="rId35" Type="http://schemas.openxmlformats.org/officeDocument/2006/relationships/ctrlProp" Target="../ctrlProps/ctrlProp336.xml"/><Relationship Id="rId43" Type="http://schemas.openxmlformats.org/officeDocument/2006/relationships/ctrlProp" Target="../ctrlProps/ctrlProp344.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agriculture.ec.europa.eu/common-agricultural-policy/financing-cap/beneficiaries_en" TargetMode="External"/><Relationship Id="rId1" Type="http://schemas.openxmlformats.org/officeDocument/2006/relationships/hyperlink" Target="http://www.agrar-fischerei-zahlungen.de/" TargetMode="External"/><Relationship Id="rId4" Type="http://schemas.openxmlformats.org/officeDocument/2006/relationships/drawing" Target="../drawings/drawing20.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drawing" Target="../drawings/drawing2.xml"/><Relationship Id="rId16" Type="http://schemas.openxmlformats.org/officeDocument/2006/relationships/ctrlProp" Target="../ctrlProps/ctrlProp16.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4.vml"/><Relationship Id="rId7" Type="http://schemas.openxmlformats.org/officeDocument/2006/relationships/ctrlProp" Target="../ctrlProps/ctrlProp2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 Type="http://schemas.openxmlformats.org/officeDocument/2006/relationships/vmlDrawing" Target="../drawings/vmlDrawing5.vml"/><Relationship Id="rId21" Type="http://schemas.openxmlformats.org/officeDocument/2006/relationships/ctrlProp" Target="../ctrlProps/ctrlProp48.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2" Type="http://schemas.openxmlformats.org/officeDocument/2006/relationships/drawing" Target="../drawings/drawing6.xml"/><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1" Type="http://schemas.openxmlformats.org/officeDocument/2006/relationships/printerSettings" Target="../printerSettings/printerSettings8.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C28"/>
  <sheetViews>
    <sheetView showGridLines="0" zoomScaleNormal="100" workbookViewId="0">
      <selection activeCell="A24" sqref="A24"/>
    </sheetView>
  </sheetViews>
  <sheetFormatPr baseColWidth="10" defaultColWidth="11.42578125" defaultRowHeight="12" x14ac:dyDescent="0.2"/>
  <cols>
    <col min="1" max="1" width="10.7109375" style="248" customWidth="1"/>
    <col min="2" max="2" width="15.7109375" style="249" customWidth="1"/>
    <col min="3" max="3" width="78.7109375" style="248" customWidth="1"/>
    <col min="4" max="16384" width="11.42578125" style="248"/>
  </cols>
  <sheetData>
    <row r="1" spans="1:3" ht="30" customHeight="1" thickBot="1" x14ac:dyDescent="0.25">
      <c r="A1" s="608" t="s">
        <v>254</v>
      </c>
      <c r="B1" s="603"/>
      <c r="C1" s="603"/>
    </row>
    <row r="2" spans="1:3" ht="30" customHeight="1" thickTop="1" x14ac:dyDescent="0.25">
      <c r="A2" s="609" t="s">
        <v>33</v>
      </c>
      <c r="B2" s="610"/>
      <c r="C2" s="611"/>
    </row>
    <row r="3" spans="1:3" ht="30" customHeight="1" thickBot="1" x14ac:dyDescent="0.25">
      <c r="A3" s="612" t="s">
        <v>520</v>
      </c>
      <c r="B3" s="613"/>
      <c r="C3" s="614"/>
    </row>
    <row r="4" spans="1:3" ht="15" customHeight="1" thickTop="1" x14ac:dyDescent="0.2">
      <c r="A4" s="615" t="str">
        <f>IF(AND('Seite 1'!E25="",'Seite 1'!O54=0)," - öffentlich -"," - vertraulich -")</f>
        <v xml:space="preserve"> - öffentlich -</v>
      </c>
    </row>
    <row r="5" spans="1:3" ht="15" customHeight="1" x14ac:dyDescent="0.2"/>
    <row r="6" spans="1:3" ht="18" customHeight="1" x14ac:dyDescent="0.2">
      <c r="A6" s="616" t="s">
        <v>507</v>
      </c>
      <c r="B6" s="617"/>
      <c r="C6" s="618"/>
    </row>
    <row r="7" spans="1:3" s="250" customFormat="1" ht="18" customHeight="1" x14ac:dyDescent="0.2">
      <c r="A7" s="619" t="s">
        <v>255</v>
      </c>
      <c r="B7" s="620" t="s">
        <v>256</v>
      </c>
      <c r="C7" s="619" t="s">
        <v>257</v>
      </c>
    </row>
    <row r="8" spans="1:3" s="250" customFormat="1" ht="24" customHeight="1" x14ac:dyDescent="0.2">
      <c r="A8" s="621" t="s">
        <v>258</v>
      </c>
      <c r="B8" s="622">
        <v>42230</v>
      </c>
      <c r="C8" s="623" t="s">
        <v>259</v>
      </c>
    </row>
    <row r="9" spans="1:3" ht="24" customHeight="1" x14ac:dyDescent="0.2">
      <c r="A9" s="621" t="s">
        <v>324</v>
      </c>
      <c r="B9" s="622">
        <v>42254</v>
      </c>
      <c r="C9" s="623" t="s">
        <v>325</v>
      </c>
    </row>
    <row r="10" spans="1:3" ht="48" customHeight="1" x14ac:dyDescent="0.2">
      <c r="A10" s="621" t="s">
        <v>326</v>
      </c>
      <c r="B10" s="622">
        <v>42403</v>
      </c>
      <c r="C10" s="623" t="s">
        <v>331</v>
      </c>
    </row>
    <row r="11" spans="1:3" ht="24" customHeight="1" x14ac:dyDescent="0.2">
      <c r="A11" s="621" t="s">
        <v>332</v>
      </c>
      <c r="B11" s="622">
        <v>42549</v>
      </c>
      <c r="C11" s="623" t="s">
        <v>333</v>
      </c>
    </row>
    <row r="12" spans="1:3" ht="180" customHeight="1" x14ac:dyDescent="0.2">
      <c r="A12" s="621" t="s">
        <v>334</v>
      </c>
      <c r="B12" s="622">
        <v>43143</v>
      </c>
      <c r="C12" s="623" t="s">
        <v>411</v>
      </c>
    </row>
    <row r="13" spans="1:3" ht="24" customHeight="1" x14ac:dyDescent="0.2">
      <c r="A13" s="621" t="s">
        <v>423</v>
      </c>
      <c r="B13" s="624">
        <v>43244</v>
      </c>
      <c r="C13" s="625" t="s">
        <v>424</v>
      </c>
    </row>
    <row r="14" spans="1:3" ht="24" customHeight="1" x14ac:dyDescent="0.2">
      <c r="A14" s="621" t="s">
        <v>426</v>
      </c>
      <c r="B14" s="622">
        <v>43292</v>
      </c>
      <c r="C14" s="623" t="s">
        <v>427</v>
      </c>
    </row>
    <row r="15" spans="1:3" ht="84" customHeight="1" x14ac:dyDescent="0.2">
      <c r="A15" s="621" t="s">
        <v>428</v>
      </c>
      <c r="B15" s="622">
        <v>43584</v>
      </c>
      <c r="C15" s="623" t="s">
        <v>475</v>
      </c>
    </row>
    <row r="16" spans="1:3" ht="24" customHeight="1" x14ac:dyDescent="0.2">
      <c r="A16" s="621" t="s">
        <v>481</v>
      </c>
      <c r="B16" s="622">
        <v>43612</v>
      </c>
      <c r="C16" s="625" t="s">
        <v>424</v>
      </c>
    </row>
    <row r="17" spans="1:3" ht="36" customHeight="1" x14ac:dyDescent="0.2">
      <c r="A17" s="621" t="s">
        <v>485</v>
      </c>
      <c r="B17" s="622">
        <v>43642</v>
      </c>
      <c r="C17" s="623" t="s">
        <v>486</v>
      </c>
    </row>
    <row r="18" spans="1:3" ht="24" customHeight="1" x14ac:dyDescent="0.2">
      <c r="A18" s="621" t="s">
        <v>488</v>
      </c>
      <c r="B18" s="622">
        <v>44841</v>
      </c>
      <c r="C18" s="623" t="s">
        <v>504</v>
      </c>
    </row>
    <row r="19" spans="1:3" ht="15" customHeight="1" x14ac:dyDescent="0.2">
      <c r="A19" s="626"/>
      <c r="B19" s="248"/>
    </row>
    <row r="20" spans="1:3" ht="18" customHeight="1" x14ac:dyDescent="0.2">
      <c r="A20" s="616" t="s">
        <v>508</v>
      </c>
      <c r="B20" s="617"/>
      <c r="C20" s="618"/>
    </row>
    <row r="21" spans="1:3" s="250" customFormat="1" ht="18" customHeight="1" x14ac:dyDescent="0.2">
      <c r="A21" s="619" t="s">
        <v>255</v>
      </c>
      <c r="B21" s="620" t="s">
        <v>256</v>
      </c>
      <c r="C21" s="619" t="s">
        <v>257</v>
      </c>
    </row>
    <row r="22" spans="1:3" s="250" customFormat="1" ht="24" customHeight="1" x14ac:dyDescent="0.2">
      <c r="A22" s="627" t="s">
        <v>509</v>
      </c>
      <c r="B22" s="628">
        <v>44928</v>
      </c>
      <c r="C22" s="629" t="s">
        <v>510</v>
      </c>
    </row>
    <row r="23" spans="1:3" ht="24" customHeight="1" x14ac:dyDescent="0.2">
      <c r="A23" s="627" t="s">
        <v>521</v>
      </c>
      <c r="B23" s="630">
        <v>44943</v>
      </c>
      <c r="C23" s="629" t="s">
        <v>522</v>
      </c>
    </row>
    <row r="24" spans="1:3" ht="24" customHeight="1" x14ac:dyDescent="0.2">
      <c r="A24" s="627"/>
      <c r="B24" s="630"/>
      <c r="C24" s="629"/>
    </row>
    <row r="25" spans="1:3" ht="24" customHeight="1" x14ac:dyDescent="0.2">
      <c r="A25" s="627"/>
      <c r="B25" s="630"/>
      <c r="C25" s="629"/>
    </row>
    <row r="26" spans="1:3" ht="24" customHeight="1" x14ac:dyDescent="0.2">
      <c r="A26" s="627"/>
      <c r="B26" s="628"/>
      <c r="C26" s="629"/>
    </row>
    <row r="27" spans="1:3" ht="24" customHeight="1" x14ac:dyDescent="0.2">
      <c r="A27" s="627"/>
      <c r="B27" s="628"/>
      <c r="C27" s="629"/>
    </row>
    <row r="28" spans="1:3" ht="24" customHeight="1" x14ac:dyDescent="0.2">
      <c r="A28" s="627"/>
      <c r="B28" s="630"/>
      <c r="C28" s="629"/>
    </row>
  </sheetData>
  <sheetProtection password="E8E7" sheet="1" objects="1" scenarios="1" autoFilter="0"/>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Y635"/>
  <sheetViews>
    <sheetView showGridLines="0" zoomScaleNormal="100" zoomScaleSheetLayoutView="130" workbookViewId="0">
      <selection activeCell="P36" sqref="P36"/>
    </sheetView>
  </sheetViews>
  <sheetFormatPr baseColWidth="10" defaultColWidth="11.42578125" defaultRowHeight="12" x14ac:dyDescent="0.2"/>
  <cols>
    <col min="1" max="1" width="7.7109375" style="72" customWidth="1"/>
    <col min="2" max="15" width="5.140625" style="5" customWidth="1"/>
    <col min="16" max="16" width="18.7109375" style="5" customWidth="1"/>
    <col min="17" max="17" width="0.85546875" style="18" customWidth="1"/>
    <col min="18" max="19" width="12.7109375" style="189" hidden="1" customWidth="1"/>
    <col min="20" max="20" width="15.7109375" style="189" hidden="1" customWidth="1"/>
    <col min="21" max="16384" width="11.42578125" style="5"/>
  </cols>
  <sheetData>
    <row r="1" spans="1:20" ht="15" customHeight="1" x14ac:dyDescent="0.2">
      <c r="O1" s="130" t="s">
        <v>34</v>
      </c>
      <c r="P1" s="712">
        <f>'Seite 1'!$O$21</f>
        <v>0</v>
      </c>
      <c r="Q1" s="714"/>
      <c r="R1" s="520" t="str">
        <f>'Seite 3'!$X$16</f>
        <v>StEK/spitz</v>
      </c>
      <c r="S1" s="520"/>
      <c r="T1" s="520"/>
    </row>
    <row r="2" spans="1:20" ht="5.0999999999999996" customHeight="1" x14ac:dyDescent="0.2">
      <c r="Q2" s="5"/>
      <c r="R2" s="292"/>
      <c r="S2" s="456"/>
      <c r="T2" s="292"/>
    </row>
    <row r="3" spans="1:20" ht="15" customHeight="1" x14ac:dyDescent="0.2">
      <c r="A3" s="15" t="s">
        <v>479</v>
      </c>
      <c r="B3" s="16"/>
      <c r="C3" s="16"/>
      <c r="D3" s="16"/>
      <c r="E3" s="16"/>
      <c r="F3" s="16"/>
      <c r="G3" s="16"/>
      <c r="H3" s="16"/>
      <c r="I3" s="16"/>
      <c r="J3" s="16"/>
      <c r="K3" s="16"/>
      <c r="L3" s="16"/>
      <c r="M3" s="16"/>
      <c r="N3" s="16"/>
      <c r="O3" s="16"/>
      <c r="P3" s="16"/>
      <c r="Q3" s="17"/>
      <c r="R3" s="292" t="str">
        <f>'Seite 3'!$U$7</f>
        <v>FG_X</v>
      </c>
      <c r="S3" s="456" t="str">
        <f>'Seite 3'!$U$15</f>
        <v>FG_X0</v>
      </c>
      <c r="T3" s="456"/>
    </row>
    <row r="4" spans="1:20" s="33" customFormat="1" ht="5.0999999999999996" customHeight="1" x14ac:dyDescent="0.2">
      <c r="A4" s="71"/>
      <c r="R4" s="292"/>
      <c r="S4" s="456"/>
      <c r="T4" s="292"/>
    </row>
    <row r="5" spans="1:20" s="362" customFormat="1" ht="15" customHeight="1" x14ac:dyDescent="0.2">
      <c r="A5" s="129" t="s">
        <v>123</v>
      </c>
      <c r="B5" s="160"/>
      <c r="C5" s="161"/>
      <c r="D5" s="161"/>
      <c r="E5" s="161"/>
      <c r="F5" s="161"/>
      <c r="G5" s="161"/>
      <c r="H5" s="161"/>
      <c r="I5" s="161"/>
      <c r="J5" s="161"/>
      <c r="K5" s="225"/>
      <c r="L5" s="225"/>
      <c r="M5" s="225"/>
      <c r="N5" s="225"/>
      <c r="O5" s="225"/>
      <c r="P5" s="225"/>
      <c r="Q5" s="162"/>
      <c r="R5" s="279" t="s">
        <v>297</v>
      </c>
      <c r="S5" s="923" t="s">
        <v>397</v>
      </c>
      <c r="T5" s="924"/>
    </row>
    <row r="6" spans="1:20" s="362" customFormat="1" ht="5.0999999999999996" customHeight="1" x14ac:dyDescent="0.2">
      <c r="A6" s="167"/>
      <c r="B6" s="168"/>
      <c r="C6" s="169"/>
      <c r="D6" s="169"/>
      <c r="E6" s="169"/>
      <c r="F6" s="169"/>
      <c r="G6" s="169"/>
      <c r="H6" s="169"/>
      <c r="I6" s="169"/>
      <c r="J6" s="169"/>
      <c r="K6" s="134"/>
      <c r="L6" s="134"/>
      <c r="M6" s="134"/>
      <c r="N6" s="134"/>
      <c r="O6" s="170"/>
      <c r="P6" s="170"/>
      <c r="Q6" s="171"/>
      <c r="R6" s="280"/>
      <c r="S6" s="491"/>
      <c r="T6" s="390"/>
    </row>
    <row r="7" spans="1:20" s="362" customFormat="1" ht="15" customHeight="1" x14ac:dyDescent="0.2">
      <c r="A7" s="166" t="s">
        <v>25</v>
      </c>
      <c r="B7" s="32" t="s">
        <v>323</v>
      </c>
      <c r="C7" s="364"/>
      <c r="D7" s="364"/>
      <c r="E7" s="364"/>
      <c r="F7" s="364"/>
      <c r="G7" s="364"/>
      <c r="H7" s="364"/>
      <c r="I7" s="364"/>
      <c r="J7" s="364"/>
      <c r="K7" s="364"/>
      <c r="L7" s="289"/>
      <c r="M7" s="289"/>
      <c r="N7" s="289"/>
      <c r="O7" s="164"/>
      <c r="P7" s="164"/>
      <c r="Q7" s="165"/>
      <c r="R7" s="281"/>
      <c r="S7" s="492" t="s">
        <v>253</v>
      </c>
      <c r="T7" s="391" t="s">
        <v>350</v>
      </c>
    </row>
    <row r="8" spans="1:20" s="362" customFormat="1" ht="15" customHeight="1" x14ac:dyDescent="0.2">
      <c r="A8" s="365" t="s">
        <v>6</v>
      </c>
      <c r="B8" s="132" t="s">
        <v>199</v>
      </c>
      <c r="C8" s="132"/>
      <c r="D8" s="132"/>
      <c r="E8" s="132"/>
      <c r="F8" s="132"/>
      <c r="G8" s="132"/>
      <c r="H8" s="132"/>
      <c r="I8" s="132"/>
      <c r="J8" s="132"/>
      <c r="K8" s="132"/>
      <c r="L8" s="289"/>
      <c r="M8" s="289"/>
      <c r="N8" s="403"/>
      <c r="O8" s="403"/>
      <c r="P8" s="372">
        <f>SUMPRODUCT(ROUND(P9:P10,2))</f>
        <v>0</v>
      </c>
      <c r="Q8" s="165"/>
      <c r="R8" s="281"/>
      <c r="S8" s="493"/>
      <c r="T8" s="392"/>
    </row>
    <row r="9" spans="1:20" s="362" customFormat="1" ht="15" customHeight="1" x14ac:dyDescent="0.2">
      <c r="A9" s="365" t="s">
        <v>186</v>
      </c>
      <c r="B9" s="132" t="s">
        <v>151</v>
      </c>
      <c r="C9" s="132"/>
      <c r="D9" s="132"/>
      <c r="E9" s="132"/>
      <c r="F9" s="132"/>
      <c r="G9" s="132"/>
      <c r="H9" s="132"/>
      <c r="I9" s="132"/>
      <c r="J9" s="132"/>
      <c r="K9" s="132"/>
      <c r="L9" s="289"/>
      <c r="M9" s="289"/>
      <c r="N9" s="403"/>
      <c r="O9" s="403"/>
      <c r="P9" s="373">
        <f>IF(R9=1,'Anlage Personalausgaben'!$G$28,0)</f>
        <v>0</v>
      </c>
      <c r="Q9" s="165"/>
      <c r="R9" s="281">
        <f>IF('Seite 6'!U9=TRUE,1,0)</f>
        <v>0</v>
      </c>
      <c r="S9" s="495"/>
      <c r="T9" s="392"/>
    </row>
    <row r="10" spans="1:20" s="362" customFormat="1" ht="15" customHeight="1" x14ac:dyDescent="0.2">
      <c r="A10" s="365" t="s">
        <v>187</v>
      </c>
      <c r="B10" s="132" t="s">
        <v>209</v>
      </c>
      <c r="C10" s="132"/>
      <c r="D10" s="132"/>
      <c r="E10" s="132"/>
      <c r="F10" s="132"/>
      <c r="G10" s="132"/>
      <c r="H10" s="132"/>
      <c r="I10" s="132"/>
      <c r="J10" s="132"/>
      <c r="K10" s="132"/>
      <c r="L10" s="289"/>
      <c r="M10" s="289"/>
      <c r="N10" s="403"/>
      <c r="O10" s="403"/>
      <c r="P10" s="373">
        <f>IF(R10=1,'Anlage Personalausgaben'!$H$30,0)</f>
        <v>0</v>
      </c>
      <c r="Q10" s="165"/>
      <c r="R10" s="281">
        <f>IF('Seite 6'!U9=TRUE,1,0)</f>
        <v>0</v>
      </c>
      <c r="S10" s="495"/>
      <c r="T10" s="392"/>
    </row>
    <row r="11" spans="1:20" s="362" customFormat="1" ht="15" customHeight="1" x14ac:dyDescent="0.2">
      <c r="A11" s="365" t="s">
        <v>7</v>
      </c>
      <c r="B11" s="132" t="s">
        <v>198</v>
      </c>
      <c r="C11" s="132"/>
      <c r="D11" s="132"/>
      <c r="E11" s="132"/>
      <c r="F11" s="132"/>
      <c r="G11" s="132"/>
      <c r="H11" s="132"/>
      <c r="I11" s="132"/>
      <c r="J11" s="132"/>
      <c r="K11" s="132"/>
      <c r="L11" s="289"/>
      <c r="M11" s="289"/>
      <c r="N11" s="403"/>
      <c r="O11" s="403"/>
      <c r="P11" s="373">
        <f>IF(R11=1,'Anlage Honorarausgaben'!$E$28,0)</f>
        <v>0</v>
      </c>
      <c r="Q11" s="165"/>
      <c r="R11" s="281">
        <f>IF('Seite 6'!U10=TRUE,1,0)</f>
        <v>0</v>
      </c>
      <c r="S11" s="495"/>
      <c r="T11" s="392"/>
    </row>
    <row r="12" spans="1:20" s="362" customFormat="1" ht="15" customHeight="1" thickBot="1" x14ac:dyDescent="0.25">
      <c r="A12" s="365"/>
      <c r="B12" s="366" t="str">
        <f>CONCATENATE("Summe ",B7)</f>
        <v>Summe Personalausgaben</v>
      </c>
      <c r="C12" s="366"/>
      <c r="D12" s="366"/>
      <c r="E12" s="366"/>
      <c r="F12" s="366"/>
      <c r="G12" s="366"/>
      <c r="H12" s="366"/>
      <c r="I12" s="366"/>
      <c r="J12" s="366"/>
      <c r="K12" s="366"/>
      <c r="L12" s="289"/>
      <c r="M12" s="289"/>
      <c r="N12" s="403"/>
      <c r="O12" s="403"/>
      <c r="P12" s="374">
        <f>SUMPRODUCT(($R$8:$R$11=1)*(ROUND(P8:P11,2)))</f>
        <v>0</v>
      </c>
      <c r="Q12" s="165"/>
      <c r="R12" s="281"/>
      <c r="S12" s="495"/>
      <c r="T12" s="392"/>
    </row>
    <row r="13" spans="1:20" s="362" customFormat="1" ht="5.0999999999999996" customHeight="1" thickTop="1" x14ac:dyDescent="0.2">
      <c r="A13" s="166"/>
      <c r="B13" s="163"/>
      <c r="C13" s="32"/>
      <c r="D13" s="32"/>
      <c r="E13" s="32"/>
      <c r="F13" s="32"/>
      <c r="G13" s="32"/>
      <c r="H13" s="32"/>
      <c r="I13" s="32"/>
      <c r="J13" s="32"/>
      <c r="K13" s="289"/>
      <c r="L13" s="289"/>
      <c r="M13" s="289"/>
      <c r="N13" s="403"/>
      <c r="O13" s="403"/>
      <c r="P13" s="164"/>
      <c r="Q13" s="165"/>
      <c r="R13" s="281"/>
      <c r="S13" s="495"/>
      <c r="T13" s="392"/>
    </row>
    <row r="14" spans="1:20" s="362" customFormat="1" ht="15" customHeight="1" x14ac:dyDescent="0.2">
      <c r="A14" s="166" t="s">
        <v>27</v>
      </c>
      <c r="B14" s="366" t="s">
        <v>134</v>
      </c>
      <c r="C14" s="32"/>
      <c r="D14" s="32"/>
      <c r="E14" s="32"/>
      <c r="F14" s="32"/>
      <c r="G14" s="32"/>
      <c r="H14" s="32"/>
      <c r="I14" s="32"/>
      <c r="J14" s="32"/>
      <c r="K14" s="289"/>
      <c r="L14" s="289"/>
      <c r="M14" s="289"/>
      <c r="N14" s="403"/>
      <c r="O14" s="403"/>
      <c r="P14" s="164"/>
      <c r="Q14" s="165"/>
      <c r="R14" s="281"/>
      <c r="S14" s="495"/>
      <c r="T14" s="392"/>
    </row>
    <row r="15" spans="1:20" s="362" customFormat="1" ht="15" customHeight="1" x14ac:dyDescent="0.2">
      <c r="A15" s="365" t="s">
        <v>8</v>
      </c>
      <c r="B15" s="132" t="s">
        <v>188</v>
      </c>
      <c r="C15" s="32"/>
      <c r="D15" s="32"/>
      <c r="E15" s="32"/>
      <c r="F15" s="32"/>
      <c r="G15" s="32"/>
      <c r="H15" s="32"/>
      <c r="I15" s="32"/>
      <c r="J15" s="32"/>
      <c r="K15" s="289"/>
      <c r="L15" s="289"/>
      <c r="M15" s="289"/>
      <c r="N15" s="403"/>
      <c r="O15" s="403"/>
      <c r="P15" s="387">
        <f>IF(R15=1,'Anlage Lehr- und Lernmaterial'!$E$28,0)</f>
        <v>0</v>
      </c>
      <c r="Q15" s="165"/>
      <c r="R15" s="281">
        <f>IF('Seite 6'!U11=TRUE,1,0)</f>
        <v>0</v>
      </c>
      <c r="S15" s="495"/>
      <c r="T15" s="392"/>
    </row>
    <row r="16" spans="1:20" s="362" customFormat="1" ht="15" customHeight="1" x14ac:dyDescent="0.2">
      <c r="A16" s="365" t="s">
        <v>9</v>
      </c>
      <c r="B16" s="132" t="s">
        <v>213</v>
      </c>
      <c r="C16" s="32"/>
      <c r="D16" s="32"/>
      <c r="E16" s="32"/>
      <c r="F16" s="32"/>
      <c r="G16" s="32"/>
      <c r="H16" s="32"/>
      <c r="I16" s="32"/>
      <c r="J16" s="32"/>
      <c r="K16" s="289"/>
      <c r="L16" s="289"/>
      <c r="M16" s="289"/>
      <c r="N16" s="403"/>
      <c r="O16" s="403"/>
      <c r="P16" s="373">
        <f>IF(R16=1,'Anlage Miete'!$E$28,0)</f>
        <v>0</v>
      </c>
      <c r="Q16" s="165"/>
      <c r="R16" s="281">
        <f>IF('Seite 6'!U12=TRUE,1,0)</f>
        <v>0</v>
      </c>
      <c r="S16" s="495"/>
      <c r="T16" s="392"/>
    </row>
    <row r="17" spans="1:20" s="362" customFormat="1" ht="15" customHeight="1" x14ac:dyDescent="0.2">
      <c r="A17" s="365" t="s">
        <v>116</v>
      </c>
      <c r="B17" s="132" t="s">
        <v>274</v>
      </c>
      <c r="C17" s="32"/>
      <c r="D17" s="32"/>
      <c r="E17" s="32"/>
      <c r="F17" s="32"/>
      <c r="G17" s="32"/>
      <c r="H17" s="32"/>
      <c r="I17" s="32"/>
      <c r="J17" s="32"/>
      <c r="K17" s="289"/>
      <c r="L17" s="289"/>
      <c r="M17" s="289"/>
      <c r="N17" s="403"/>
      <c r="O17" s="403"/>
      <c r="P17" s="373">
        <f>IF(R17=1,'Anlage Fahrtausgaben'!$G$28,0)</f>
        <v>0</v>
      </c>
      <c r="Q17" s="165"/>
      <c r="R17" s="281">
        <f>IF('Seite 6'!U13=TRUE,1,0)</f>
        <v>0</v>
      </c>
      <c r="S17" s="495"/>
      <c r="T17" s="392"/>
    </row>
    <row r="18" spans="1:20" s="362" customFormat="1" ht="15" customHeight="1" x14ac:dyDescent="0.2">
      <c r="A18" s="365" t="s">
        <v>117</v>
      </c>
      <c r="B18" s="132" t="s">
        <v>201</v>
      </c>
      <c r="C18" s="32"/>
      <c r="D18" s="32"/>
      <c r="E18" s="32"/>
      <c r="F18" s="32"/>
      <c r="G18" s="32"/>
      <c r="H18" s="32"/>
      <c r="I18" s="32"/>
      <c r="J18" s="32"/>
      <c r="K18" s="289"/>
      <c r="L18" s="289"/>
      <c r="M18" s="289"/>
      <c r="N18" s="403"/>
      <c r="O18" s="403"/>
      <c r="P18" s="373">
        <f>IF(R18=1,'Anlage Übernachtung | Tagegeld'!$E$28,0)</f>
        <v>0</v>
      </c>
      <c r="Q18" s="165"/>
      <c r="R18" s="281">
        <f>IF('Seite 6'!U14=TRUE,1,0)</f>
        <v>0</v>
      </c>
      <c r="S18" s="495"/>
      <c r="T18" s="392"/>
    </row>
    <row r="19" spans="1:20" s="362" customFormat="1" ht="15" customHeight="1" x14ac:dyDescent="0.2">
      <c r="A19" s="365" t="s">
        <v>118</v>
      </c>
      <c r="B19" s="132" t="s">
        <v>200</v>
      </c>
      <c r="C19" s="32"/>
      <c r="D19" s="32"/>
      <c r="E19" s="32"/>
      <c r="F19" s="32"/>
      <c r="G19" s="32"/>
      <c r="H19" s="32"/>
      <c r="I19" s="32"/>
      <c r="J19" s="32"/>
      <c r="K19" s="289"/>
      <c r="L19" s="289"/>
      <c r="M19" s="289"/>
      <c r="N19" s="403"/>
      <c r="O19" s="403"/>
      <c r="P19" s="373">
        <f>IF(R19=1,'Anlage sonstige Sachausgaben'!$E$28,0)</f>
        <v>0</v>
      </c>
      <c r="Q19" s="165"/>
      <c r="R19" s="281">
        <f>IF('Seite 6'!U15=TRUE,1,0)</f>
        <v>0</v>
      </c>
      <c r="S19" s="495"/>
      <c r="T19" s="392"/>
    </row>
    <row r="20" spans="1:20" s="362" customFormat="1" ht="15" customHeight="1" x14ac:dyDescent="0.2">
      <c r="A20" s="367" t="s">
        <v>119</v>
      </c>
      <c r="B20" s="132" t="s">
        <v>398</v>
      </c>
      <c r="C20" s="32"/>
      <c r="D20" s="32"/>
      <c r="E20" s="32"/>
      <c r="F20" s="32"/>
      <c r="G20" s="32"/>
      <c r="H20" s="32"/>
      <c r="I20" s="32"/>
      <c r="J20" s="32"/>
      <c r="K20" s="403"/>
      <c r="L20" s="403"/>
      <c r="M20" s="403"/>
      <c r="N20" s="403"/>
      <c r="O20" s="405" t="str">
        <f>IF($R$3="FG_B","","(nur Teil B der Rili)")</f>
        <v>(nur Teil B der Rili)</v>
      </c>
      <c r="P20" s="388">
        <f>IF(R20=1,'Anlage Leasing'!$E$28,0)</f>
        <v>0</v>
      </c>
      <c r="Q20" s="165"/>
      <c r="R20" s="281">
        <f>IF(AND($R$3="FG_B",'Seite 6'!U16=TRUE),1,0)</f>
        <v>0</v>
      </c>
      <c r="S20" s="495"/>
      <c r="T20" s="392"/>
    </row>
    <row r="21" spans="1:20" s="362" customFormat="1" ht="15" customHeight="1" thickBot="1" x14ac:dyDescent="0.25">
      <c r="A21" s="365"/>
      <c r="B21" s="366" t="str">
        <f>CONCATENATE("Summe ",B14)</f>
        <v>Summe Sachausgaben</v>
      </c>
      <c r="C21" s="403"/>
      <c r="D21" s="403"/>
      <c r="E21" s="32"/>
      <c r="F21" s="32"/>
      <c r="G21" s="32"/>
      <c r="H21" s="32"/>
      <c r="I21" s="32"/>
      <c r="J21" s="32"/>
      <c r="K21" s="289"/>
      <c r="L21" s="289"/>
      <c r="M21" s="289"/>
      <c r="N21" s="403"/>
      <c r="O21" s="403"/>
      <c r="P21" s="374">
        <f>SUMPRODUCT(($R$15:$R$20=1)*(ROUND(P15:P20,2)))</f>
        <v>0</v>
      </c>
      <c r="Q21" s="165"/>
      <c r="R21" s="281"/>
      <c r="S21" s="495"/>
      <c r="T21" s="392"/>
    </row>
    <row r="22" spans="1:20" s="362" customFormat="1" ht="5.0999999999999996" customHeight="1" thickTop="1" x14ac:dyDescent="0.2">
      <c r="A22" s="166"/>
      <c r="B22" s="163"/>
      <c r="C22" s="32"/>
      <c r="D22" s="32"/>
      <c r="E22" s="32"/>
      <c r="F22" s="32"/>
      <c r="G22" s="32"/>
      <c r="H22" s="32"/>
      <c r="I22" s="32"/>
      <c r="J22" s="32"/>
      <c r="K22" s="289"/>
      <c r="L22" s="289"/>
      <c r="M22" s="289"/>
      <c r="N22" s="403"/>
      <c r="O22" s="403"/>
      <c r="P22" s="164"/>
      <c r="Q22" s="165"/>
      <c r="R22" s="281"/>
      <c r="S22" s="495"/>
      <c r="T22" s="392"/>
    </row>
    <row r="23" spans="1:20" s="362" customFormat="1" ht="15" customHeight="1" x14ac:dyDescent="0.2">
      <c r="A23" s="539" t="s">
        <v>28</v>
      </c>
      <c r="B23" s="366" t="s">
        <v>399</v>
      </c>
      <c r="C23" s="403"/>
      <c r="D23" s="403"/>
      <c r="E23" s="32"/>
      <c r="F23" s="32"/>
      <c r="G23" s="403"/>
      <c r="H23" s="32"/>
      <c r="I23" s="32"/>
      <c r="J23" s="32"/>
      <c r="K23" s="21"/>
      <c r="L23" s="403"/>
      <c r="M23" s="403"/>
      <c r="N23" s="403"/>
      <c r="O23" s="405" t="str">
        <f>IF($R$3="FG_X","(nur Teil B, erster Fördergegenstand der Rili) ",IF(AND($R$3="FG_B",$S$3="FG_X0"),"(nur Teil B, erster Fördergegenstand der Rili) ",IF(AND($R$3="FG_B",$S$3="FG_B1",'Seite 3'!$O$89="Bitte auswählen!"),"",IF(AND($R$3="FG_B",$S$3="FG_B1",'Seite 3'!$O$89="ja"),"",""))))</f>
        <v xml:space="preserve">(nur Teil B, erster Fördergegenstand der Rili) </v>
      </c>
      <c r="P23" s="389">
        <f>IF(R23=1,'Anlage Investitionsausgaben'!$E$28,0)</f>
        <v>0</v>
      </c>
      <c r="Q23" s="165"/>
      <c r="R23" s="281">
        <f>IF(AND(S3="FG_B1",'Seite 3'!O89="ja",'Seite 6'!U17=TRUE),1,0)</f>
        <v>0</v>
      </c>
      <c r="S23" s="495"/>
      <c r="T23" s="392"/>
    </row>
    <row r="24" spans="1:20" s="362" customFormat="1" ht="15" customHeight="1" thickBot="1" x14ac:dyDescent="0.25">
      <c r="A24" s="166"/>
      <c r="B24" s="366" t="str">
        <f>CONCATENATE("Summe ",B23)</f>
        <v>Summe Investitionsausgaben</v>
      </c>
      <c r="C24" s="32"/>
      <c r="D24" s="32"/>
      <c r="E24" s="32"/>
      <c r="F24" s="32"/>
      <c r="G24" s="32"/>
      <c r="H24" s="32"/>
      <c r="I24" s="32"/>
      <c r="J24" s="32"/>
      <c r="K24" s="289"/>
      <c r="L24" s="289"/>
      <c r="M24" s="289"/>
      <c r="N24" s="403"/>
      <c r="O24" s="404" t="str">
        <f>IF(P23&gt;100000,"maximal 100.000,00 €","")</f>
        <v/>
      </c>
      <c r="P24" s="402">
        <f>SUMPRODUCT(ROUND(P23,2))</f>
        <v>0</v>
      </c>
      <c r="Q24" s="165"/>
      <c r="R24" s="281"/>
      <c r="S24" s="495"/>
      <c r="T24" s="392"/>
    </row>
    <row r="25" spans="1:20" s="362" customFormat="1" ht="5.0999999999999996" customHeight="1" thickTop="1" x14ac:dyDescent="0.2">
      <c r="A25" s="166"/>
      <c r="B25" s="163"/>
      <c r="C25" s="32"/>
      <c r="D25" s="32"/>
      <c r="E25" s="32"/>
      <c r="F25" s="32"/>
      <c r="G25" s="32"/>
      <c r="H25" s="32"/>
      <c r="I25" s="32"/>
      <c r="J25" s="32"/>
      <c r="K25" s="289"/>
      <c r="L25" s="289"/>
      <c r="M25" s="289"/>
      <c r="N25" s="403"/>
      <c r="O25" s="403"/>
      <c r="P25" s="164"/>
      <c r="Q25" s="165"/>
      <c r="R25" s="281"/>
      <c r="S25" s="275"/>
      <c r="T25" s="394"/>
    </row>
    <row r="26" spans="1:20" s="362" customFormat="1" ht="15" customHeight="1" x14ac:dyDescent="0.2">
      <c r="A26" s="539" t="s">
        <v>29</v>
      </c>
      <c r="B26" s="32" t="s">
        <v>135</v>
      </c>
      <c r="C26" s="364"/>
      <c r="D26" s="364"/>
      <c r="E26" s="364"/>
      <c r="F26" s="364"/>
      <c r="G26" s="364"/>
      <c r="H26" s="364"/>
      <c r="I26" s="364"/>
      <c r="J26" s="364"/>
      <c r="K26" s="364"/>
      <c r="L26" s="289"/>
      <c r="M26" s="289"/>
      <c r="N26" s="403"/>
      <c r="O26" s="403"/>
      <c r="P26" s="164"/>
      <c r="Q26" s="165"/>
      <c r="R26" s="281"/>
      <c r="S26" s="275"/>
      <c r="T26" s="394"/>
    </row>
    <row r="27" spans="1:20" s="362" customFormat="1" ht="15" customHeight="1" x14ac:dyDescent="0.2">
      <c r="A27" s="365"/>
      <c r="B27" s="132" t="s">
        <v>320</v>
      </c>
      <c r="C27" s="132"/>
      <c r="D27" s="132"/>
      <c r="E27" s="132"/>
      <c r="F27" s="132"/>
      <c r="G27" s="132"/>
      <c r="H27" s="132"/>
      <c r="I27" s="132"/>
      <c r="J27" s="132"/>
      <c r="K27" s="132"/>
      <c r="L27" s="289"/>
      <c r="M27" s="289"/>
      <c r="N27" s="403"/>
      <c r="O27" s="403"/>
      <c r="P27" s="372">
        <f>T27</f>
        <v>0</v>
      </c>
      <c r="Q27" s="165"/>
      <c r="R27" s="281"/>
      <c r="S27" s="493">
        <v>0.15</v>
      </c>
      <c r="T27" s="393">
        <f>ROUND(SUMPRODUCT((R8:R23=1)*(ROUND(P8:P23,2)))*$S27,2)</f>
        <v>0</v>
      </c>
    </row>
    <row r="28" spans="1:20" s="362" customFormat="1" ht="15" customHeight="1" thickBot="1" x14ac:dyDescent="0.25">
      <c r="A28" s="365"/>
      <c r="B28" s="366" t="str">
        <f>CONCATENATE("Summe ",B26)</f>
        <v>Summe Verwaltungsausgaben</v>
      </c>
      <c r="C28" s="366"/>
      <c r="D28" s="366"/>
      <c r="E28" s="366"/>
      <c r="F28" s="366"/>
      <c r="G28" s="366"/>
      <c r="H28" s="366"/>
      <c r="I28" s="366"/>
      <c r="J28" s="366"/>
      <c r="K28" s="366"/>
      <c r="L28" s="289"/>
      <c r="M28" s="289"/>
      <c r="N28" s="403"/>
      <c r="O28" s="403"/>
      <c r="P28" s="374">
        <f>SUMPRODUCT(ROUND(P27:P27,2))</f>
        <v>0</v>
      </c>
      <c r="Q28" s="165"/>
      <c r="R28" s="281"/>
      <c r="S28" s="275"/>
      <c r="T28" s="394"/>
    </row>
    <row r="29" spans="1:20" s="362" customFormat="1" ht="5.0999999999999996" customHeight="1" thickTop="1" x14ac:dyDescent="0.2">
      <c r="A29" s="166"/>
      <c r="B29" s="163"/>
      <c r="C29" s="32"/>
      <c r="D29" s="32"/>
      <c r="E29" s="32"/>
      <c r="F29" s="32"/>
      <c r="G29" s="32"/>
      <c r="H29" s="32"/>
      <c r="I29" s="32"/>
      <c r="J29" s="32"/>
      <c r="K29" s="289"/>
      <c r="L29" s="289"/>
      <c r="M29" s="289"/>
      <c r="N29" s="403"/>
      <c r="O29" s="403"/>
      <c r="P29" s="164"/>
      <c r="Q29" s="165"/>
      <c r="R29" s="281"/>
      <c r="S29" s="275"/>
      <c r="T29" s="394"/>
    </row>
    <row r="30" spans="1:20" s="362" customFormat="1" ht="15" customHeight="1" thickBot="1" x14ac:dyDescent="0.25">
      <c r="A30" s="166" t="s">
        <v>150</v>
      </c>
      <c r="B30" s="558"/>
      <c r="C30" s="559"/>
      <c r="D30" s="559"/>
      <c r="E30" s="559"/>
      <c r="F30" s="559"/>
      <c r="G30" s="559"/>
      <c r="H30" s="559"/>
      <c r="I30" s="559"/>
      <c r="J30" s="559"/>
      <c r="K30" s="70"/>
      <c r="L30" s="560"/>
      <c r="M30" s="560"/>
      <c r="N30" s="560"/>
      <c r="O30" s="561"/>
      <c r="P30" s="397">
        <f>P12+P21+P24+P28</f>
        <v>0</v>
      </c>
      <c r="Q30" s="368"/>
      <c r="R30" s="281"/>
      <c r="S30" s="275"/>
      <c r="T30" s="394"/>
    </row>
    <row r="31" spans="1:20" ht="5.0999999999999996" customHeight="1" thickTop="1" x14ac:dyDescent="0.2">
      <c r="A31" s="131"/>
      <c r="B31" s="172"/>
      <c r="C31" s="172"/>
      <c r="D31" s="172"/>
      <c r="E31" s="172"/>
      <c r="F31" s="172"/>
      <c r="G31" s="172"/>
      <c r="H31" s="172"/>
      <c r="I31" s="172"/>
      <c r="J31" s="172"/>
      <c r="K31" s="172"/>
      <c r="L31" s="172"/>
      <c r="M31" s="172"/>
      <c r="N31" s="172"/>
      <c r="O31" s="172"/>
      <c r="P31" s="173"/>
      <c r="Q31" s="155"/>
      <c r="R31" s="494"/>
      <c r="S31" s="490"/>
      <c r="T31" s="395"/>
    </row>
    <row r="32" spans="1:20" s="33" customFormat="1" ht="12" customHeight="1" x14ac:dyDescent="0.2">
      <c r="A32" s="71"/>
      <c r="B32" s="132"/>
      <c r="C32" s="132"/>
      <c r="D32" s="132"/>
      <c r="E32" s="132"/>
      <c r="F32" s="132"/>
      <c r="G32" s="132"/>
      <c r="H32" s="132"/>
      <c r="I32" s="132"/>
      <c r="J32" s="132"/>
      <c r="K32" s="132"/>
      <c r="L32" s="132"/>
      <c r="M32" s="132"/>
      <c r="N32" s="132"/>
      <c r="O32" s="132"/>
      <c r="P32" s="133"/>
      <c r="Q32" s="70"/>
      <c r="R32" s="275"/>
      <c r="S32" s="275"/>
      <c r="T32" s="275"/>
    </row>
    <row r="33" spans="1:25" s="362" customFormat="1" ht="15" customHeight="1" x14ac:dyDescent="0.2">
      <c r="A33" s="129" t="s">
        <v>124</v>
      </c>
      <c r="B33" s="160"/>
      <c r="C33" s="161"/>
      <c r="D33" s="161"/>
      <c r="E33" s="161"/>
      <c r="F33" s="161"/>
      <c r="G33" s="161"/>
      <c r="H33" s="161"/>
      <c r="I33" s="161"/>
      <c r="J33" s="161"/>
      <c r="K33" s="225"/>
      <c r="L33" s="225"/>
      <c r="M33" s="225"/>
      <c r="N33" s="225"/>
      <c r="O33" s="225"/>
      <c r="P33" s="225"/>
      <c r="Q33" s="162"/>
      <c r="R33" s="292"/>
      <c r="S33" s="456"/>
      <c r="T33" s="292"/>
    </row>
    <row r="34" spans="1:25" ht="5.0999999999999996" customHeight="1" x14ac:dyDescent="0.2">
      <c r="A34" s="49"/>
      <c r="B34" s="50"/>
      <c r="C34" s="50"/>
      <c r="D34" s="50"/>
      <c r="E34" s="50"/>
      <c r="F34" s="50"/>
      <c r="G34" s="50"/>
      <c r="H34" s="50"/>
      <c r="I34" s="50"/>
      <c r="J34" s="50"/>
      <c r="K34" s="50"/>
      <c r="L34" s="50"/>
      <c r="M34" s="50"/>
      <c r="N34" s="50"/>
      <c r="O34" s="50"/>
      <c r="P34" s="50"/>
      <c r="Q34" s="55"/>
      <c r="R34" s="292"/>
      <c r="S34" s="456"/>
      <c r="T34" s="292"/>
    </row>
    <row r="35" spans="1:25" s="362" customFormat="1" ht="15" customHeight="1" x14ac:dyDescent="0.2">
      <c r="A35" s="166" t="s">
        <v>25</v>
      </c>
      <c r="B35" s="32" t="s">
        <v>136</v>
      </c>
      <c r="C35" s="364"/>
      <c r="D35" s="364"/>
      <c r="E35" s="364"/>
      <c r="F35" s="364"/>
      <c r="G35" s="364"/>
      <c r="H35" s="364"/>
      <c r="I35" s="364"/>
      <c r="J35" s="364"/>
      <c r="K35" s="364"/>
      <c r="L35" s="289"/>
      <c r="M35" s="289"/>
      <c r="N35" s="289"/>
      <c r="O35" s="164"/>
      <c r="P35" s="164"/>
      <c r="Q35" s="165"/>
      <c r="R35" s="292"/>
      <c r="S35" s="456"/>
      <c r="T35" s="292"/>
    </row>
    <row r="36" spans="1:25" s="362" customFormat="1" ht="15" customHeight="1" x14ac:dyDescent="0.2">
      <c r="A36" s="365" t="s">
        <v>6</v>
      </c>
      <c r="B36" s="132" t="s">
        <v>207</v>
      </c>
      <c r="C36" s="132"/>
      <c r="D36" s="132"/>
      <c r="E36" s="132"/>
      <c r="F36" s="132"/>
      <c r="G36" s="132"/>
      <c r="H36" s="132"/>
      <c r="I36" s="132"/>
      <c r="J36" s="132"/>
      <c r="K36" s="132"/>
      <c r="L36" s="289"/>
      <c r="M36" s="289"/>
      <c r="N36" s="403"/>
      <c r="O36" s="403"/>
      <c r="P36" s="398"/>
      <c r="Q36" s="165"/>
      <c r="R36" s="292"/>
      <c r="S36" s="456"/>
      <c r="T36" s="292"/>
    </row>
    <row r="37" spans="1:25" s="362" customFormat="1" ht="15" customHeight="1" x14ac:dyDescent="0.2">
      <c r="A37" s="365" t="s">
        <v>7</v>
      </c>
      <c r="B37" s="132" t="s">
        <v>329</v>
      </c>
      <c r="C37" s="132"/>
      <c r="D37" s="132"/>
      <c r="E37" s="132"/>
      <c r="F37" s="132"/>
      <c r="G37" s="132"/>
      <c r="H37" s="132"/>
      <c r="I37" s="132"/>
      <c r="J37" s="132"/>
      <c r="K37" s="132"/>
      <c r="L37" s="289"/>
      <c r="M37" s="289"/>
      <c r="N37" s="403"/>
      <c r="O37" s="403"/>
      <c r="P37" s="399"/>
      <c r="Q37" s="165"/>
      <c r="R37" s="292"/>
      <c r="S37" s="456"/>
      <c r="T37" s="292"/>
    </row>
    <row r="38" spans="1:25" s="362" customFormat="1" ht="15" customHeight="1" x14ac:dyDescent="0.2">
      <c r="A38" s="365" t="s">
        <v>26</v>
      </c>
      <c r="B38" s="132" t="s">
        <v>208</v>
      </c>
      <c r="C38" s="132"/>
      <c r="D38" s="132"/>
      <c r="E38" s="132"/>
      <c r="F38" s="132"/>
      <c r="G38" s="132"/>
      <c r="H38" s="132"/>
      <c r="I38" s="132"/>
      <c r="J38" s="132"/>
      <c r="K38" s="132"/>
      <c r="L38" s="289"/>
      <c r="M38" s="289"/>
      <c r="N38" s="403"/>
      <c r="O38" s="403"/>
      <c r="P38" s="400"/>
      <c r="Q38" s="165"/>
      <c r="R38" s="292"/>
      <c r="S38" s="456"/>
      <c r="T38" s="292"/>
    </row>
    <row r="39" spans="1:25" s="362" customFormat="1" ht="15" customHeight="1" thickBot="1" x14ac:dyDescent="0.25">
      <c r="A39" s="365"/>
      <c r="B39" s="366" t="str">
        <f>CONCATENATE("Summe ",B35)</f>
        <v>Summe Private Mittel</v>
      </c>
      <c r="C39" s="366"/>
      <c r="D39" s="366"/>
      <c r="E39" s="366"/>
      <c r="F39" s="366"/>
      <c r="G39" s="366"/>
      <c r="H39" s="366"/>
      <c r="I39" s="366"/>
      <c r="J39" s="366"/>
      <c r="K39" s="366"/>
      <c r="L39" s="289"/>
      <c r="M39" s="289"/>
      <c r="N39" s="403"/>
      <c r="O39" s="403"/>
      <c r="P39" s="374">
        <f>SUMPRODUCT(ROUND(P36:P38,2))</f>
        <v>0</v>
      </c>
      <c r="Q39" s="165"/>
      <c r="R39" s="292"/>
      <c r="S39" s="456"/>
      <c r="T39" s="292"/>
    </row>
    <row r="40" spans="1:25" ht="5.0999999999999996" customHeight="1" thickTop="1" x14ac:dyDescent="0.2">
      <c r="A40" s="93"/>
      <c r="B40" s="33"/>
      <c r="C40" s="33"/>
      <c r="D40" s="33"/>
      <c r="E40" s="33"/>
      <c r="F40" s="33"/>
      <c r="G40" s="33"/>
      <c r="H40" s="33"/>
      <c r="I40" s="33"/>
      <c r="J40" s="33"/>
      <c r="K40" s="33"/>
      <c r="L40" s="33"/>
      <c r="M40" s="33"/>
      <c r="N40" s="33"/>
      <c r="O40" s="33"/>
      <c r="P40" s="33"/>
      <c r="Q40" s="76"/>
      <c r="R40" s="292"/>
      <c r="S40" s="456"/>
      <c r="T40" s="292"/>
      <c r="Y40" s="362"/>
    </row>
    <row r="41" spans="1:25" s="362" customFormat="1" ht="15" customHeight="1" thickBot="1" x14ac:dyDescent="0.25">
      <c r="A41" s="166" t="s">
        <v>27</v>
      </c>
      <c r="B41" s="32" t="s">
        <v>328</v>
      </c>
      <c r="C41" s="132"/>
      <c r="D41" s="132"/>
      <c r="E41" s="132"/>
      <c r="F41" s="132"/>
      <c r="G41" s="132"/>
      <c r="H41" s="132"/>
      <c r="I41" s="132"/>
      <c r="J41" s="132"/>
      <c r="K41" s="132"/>
      <c r="L41" s="289"/>
      <c r="M41" s="289"/>
      <c r="N41" s="403"/>
      <c r="O41" s="403"/>
      <c r="P41" s="406"/>
      <c r="Q41" s="165"/>
      <c r="R41" s="292"/>
      <c r="S41" s="456"/>
      <c r="T41" s="292"/>
    </row>
    <row r="42" spans="1:25" ht="5.0999999999999996" customHeight="1" thickTop="1" x14ac:dyDescent="0.2">
      <c r="A42" s="93"/>
      <c r="B42" s="33"/>
      <c r="C42" s="33"/>
      <c r="D42" s="33"/>
      <c r="E42" s="33"/>
      <c r="F42" s="33"/>
      <c r="G42" s="33"/>
      <c r="H42" s="33"/>
      <c r="I42" s="33"/>
      <c r="J42" s="33"/>
      <c r="K42" s="33"/>
      <c r="L42" s="33"/>
      <c r="M42" s="33"/>
      <c r="N42" s="33"/>
      <c r="O42" s="33"/>
      <c r="P42" s="33"/>
      <c r="Q42" s="76"/>
      <c r="R42" s="292"/>
      <c r="S42" s="456"/>
      <c r="T42" s="292"/>
      <c r="Y42" s="362"/>
    </row>
    <row r="43" spans="1:25" s="362" customFormat="1" ht="15" customHeight="1" x14ac:dyDescent="0.2">
      <c r="A43" s="166" t="s">
        <v>28</v>
      </c>
      <c r="B43" s="366" t="s">
        <v>515</v>
      </c>
      <c r="C43" s="70"/>
      <c r="D43" s="70"/>
      <c r="E43" s="70"/>
      <c r="F43" s="70"/>
      <c r="G43" s="70"/>
      <c r="H43" s="70"/>
      <c r="I43" s="403"/>
      <c r="J43" s="403"/>
      <c r="K43" s="403"/>
      <c r="L43" s="403"/>
      <c r="M43" s="927" t="s">
        <v>253</v>
      </c>
      <c r="N43" s="927"/>
      <c r="O43" s="403"/>
      <c r="P43" s="70"/>
      <c r="Q43" s="369"/>
      <c r="R43" s="282"/>
      <c r="S43" s="282"/>
      <c r="T43" s="292"/>
    </row>
    <row r="44" spans="1:25" ht="15" customHeight="1" x14ac:dyDescent="0.2">
      <c r="A44" s="93"/>
      <c r="B44" s="33" t="s">
        <v>321</v>
      </c>
      <c r="C44" s="33"/>
      <c r="D44" s="33"/>
      <c r="E44" s="33"/>
      <c r="F44" s="33"/>
      <c r="G44" s="33"/>
      <c r="H44" s="33"/>
      <c r="I44" s="33"/>
      <c r="J44" s="33"/>
      <c r="K44" s="33"/>
      <c r="L44" s="501" t="str">
        <f>IF(M44=0,"Bitte auswählen!","")</f>
        <v>Bitte auswählen!</v>
      </c>
      <c r="M44" s="921"/>
      <c r="N44" s="922"/>
      <c r="O44" s="33"/>
      <c r="P44" s="372">
        <f>ROUNDDOWN((P12+P21+P27)*$M$44,2)</f>
        <v>0</v>
      </c>
      <c r="Q44" s="76"/>
      <c r="R44" s="557">
        <v>0.5</v>
      </c>
      <c r="S44" s="456"/>
      <c r="T44" s="292"/>
      <c r="Y44" s="362"/>
    </row>
    <row r="45" spans="1:25" ht="15" customHeight="1" x14ac:dyDescent="0.2">
      <c r="A45" s="93"/>
      <c r="B45" s="33" t="s">
        <v>322</v>
      </c>
      <c r="C45" s="33"/>
      <c r="D45" s="33"/>
      <c r="E45" s="33"/>
      <c r="F45" s="33"/>
      <c r="G45" s="33"/>
      <c r="H45" s="33"/>
      <c r="I45" s="33"/>
      <c r="J45" s="33"/>
      <c r="K45" s="33"/>
      <c r="L45" s="33"/>
      <c r="M45" s="925">
        <f>IF(P23&gt;0,0.6,0)</f>
        <v>0</v>
      </c>
      <c r="N45" s="926"/>
      <c r="O45" s="33"/>
      <c r="P45" s="396">
        <f>ROUNDDOWN(P24*$M$45,2)</f>
        <v>0</v>
      </c>
      <c r="Q45" s="76"/>
      <c r="R45" s="557">
        <v>0.7</v>
      </c>
      <c r="S45" s="456"/>
      <c r="T45" s="292"/>
      <c r="Y45" s="362"/>
    </row>
    <row r="46" spans="1:25" ht="15" customHeight="1" thickBot="1" x14ac:dyDescent="0.25">
      <c r="A46" s="93"/>
      <c r="B46" s="366" t="str">
        <f>CONCATENATE("Summe ",B43)</f>
        <v>Summe beantragte Zuwendung</v>
      </c>
      <c r="C46" s="33"/>
      <c r="D46" s="33"/>
      <c r="E46" s="33"/>
      <c r="F46" s="33"/>
      <c r="G46" s="33"/>
      <c r="H46" s="33"/>
      <c r="I46" s="33"/>
      <c r="J46" s="33"/>
      <c r="K46" s="33"/>
      <c r="L46" s="33"/>
      <c r="M46" s="33"/>
      <c r="N46" s="33"/>
      <c r="O46" s="33"/>
      <c r="P46" s="374">
        <f>SUMPRODUCT(ROUND(P44:P45,2))</f>
        <v>0</v>
      </c>
      <c r="Q46" s="76"/>
      <c r="R46" s="557">
        <v>0.9</v>
      </c>
      <c r="S46" s="456"/>
      <c r="T46" s="292"/>
      <c r="Y46" s="362"/>
    </row>
    <row r="47" spans="1:25" ht="5.0999999999999996" customHeight="1" thickTop="1" x14ac:dyDescent="0.2">
      <c r="A47" s="93"/>
      <c r="B47" s="33"/>
      <c r="C47" s="33"/>
      <c r="D47" s="33"/>
      <c r="E47" s="33"/>
      <c r="F47" s="33"/>
      <c r="G47" s="33"/>
      <c r="H47" s="33"/>
      <c r="I47" s="33"/>
      <c r="J47" s="33"/>
      <c r="K47" s="33"/>
      <c r="L47" s="33"/>
      <c r="M47" s="33"/>
      <c r="N47" s="33"/>
      <c r="O47" s="33"/>
      <c r="P47" s="33"/>
      <c r="Q47" s="76"/>
      <c r="R47" s="292"/>
      <c r="S47" s="456"/>
      <c r="T47" s="292"/>
      <c r="Y47" s="362"/>
    </row>
    <row r="48" spans="1:25" s="362" customFormat="1" ht="15" customHeight="1" thickBot="1" x14ac:dyDescent="0.25">
      <c r="A48" s="166" t="s">
        <v>137</v>
      </c>
      <c r="B48" s="558"/>
      <c r="C48" s="559"/>
      <c r="D48" s="559"/>
      <c r="E48" s="559"/>
      <c r="F48" s="559"/>
      <c r="G48" s="559"/>
      <c r="H48" s="559"/>
      <c r="I48" s="559"/>
      <c r="J48" s="559"/>
      <c r="K48" s="70"/>
      <c r="L48" s="560"/>
      <c r="M48" s="560"/>
      <c r="N48" s="560"/>
      <c r="O48" s="561"/>
      <c r="P48" s="397">
        <f>P39+ROUND(P41,2)+P46</f>
        <v>0</v>
      </c>
      <c r="Q48" s="368"/>
      <c r="R48" s="292"/>
      <c r="S48" s="456"/>
      <c r="T48" s="292"/>
    </row>
    <row r="49" spans="1:25" ht="5.0999999999999996" customHeight="1" thickTop="1" x14ac:dyDescent="0.2">
      <c r="A49" s="154"/>
      <c r="B49" s="58"/>
      <c r="C49" s="58"/>
      <c r="D49" s="58"/>
      <c r="E49" s="58"/>
      <c r="F49" s="58"/>
      <c r="G49" s="58"/>
      <c r="H49" s="58"/>
      <c r="I49" s="58"/>
      <c r="J49" s="58"/>
      <c r="K49" s="58"/>
      <c r="L49" s="58"/>
      <c r="M49" s="58"/>
      <c r="N49" s="58"/>
      <c r="O49" s="58"/>
      <c r="P49" s="58"/>
      <c r="Q49" s="59"/>
      <c r="R49" s="292"/>
      <c r="S49" s="456"/>
      <c r="T49" s="292"/>
      <c r="X49" s="362"/>
      <c r="Y49" s="362"/>
    </row>
    <row r="50" spans="1:25" ht="12" customHeight="1" x14ac:dyDescent="0.2">
      <c r="A50" s="33"/>
      <c r="B50" s="33"/>
      <c r="C50" s="33"/>
      <c r="D50" s="33"/>
      <c r="E50" s="33"/>
      <c r="F50" s="33"/>
      <c r="G50" s="33"/>
      <c r="H50" s="33"/>
      <c r="I50" s="33"/>
      <c r="J50" s="33"/>
      <c r="K50" s="33"/>
      <c r="L50" s="33"/>
      <c r="M50" s="33"/>
      <c r="Q50" s="33"/>
      <c r="R50" s="292"/>
      <c r="S50" s="456"/>
      <c r="T50" s="292"/>
      <c r="X50" s="362"/>
      <c r="Y50" s="362"/>
    </row>
    <row r="51" spans="1:25" ht="5.0999999999999996" customHeight="1" x14ac:dyDescent="0.2">
      <c r="A51" s="49"/>
      <c r="B51" s="50"/>
      <c r="C51" s="50"/>
      <c r="D51" s="50"/>
      <c r="E51" s="50"/>
      <c r="F51" s="50"/>
      <c r="G51" s="50"/>
      <c r="H51" s="50"/>
      <c r="I51" s="50"/>
      <c r="J51" s="50"/>
      <c r="K51" s="50"/>
      <c r="L51" s="50"/>
      <c r="M51" s="50"/>
      <c r="N51" s="50"/>
      <c r="O51" s="50"/>
      <c r="P51" s="50"/>
      <c r="Q51" s="55"/>
      <c r="R51" s="292"/>
      <c r="S51" s="456"/>
      <c r="T51" s="292"/>
      <c r="X51" s="362"/>
      <c r="Y51" s="362"/>
    </row>
    <row r="52" spans="1:25" ht="18" customHeight="1" x14ac:dyDescent="0.2">
      <c r="A52" s="46" t="s">
        <v>422</v>
      </c>
      <c r="B52" s="41"/>
      <c r="C52" s="41"/>
      <c r="D52" s="41"/>
      <c r="E52" s="41"/>
      <c r="F52" s="41"/>
      <c r="G52" s="41"/>
      <c r="H52" s="41"/>
      <c r="I52" s="41"/>
      <c r="J52" s="41"/>
      <c r="K52" s="41"/>
      <c r="L52" s="41"/>
      <c r="M52" s="41"/>
      <c r="N52" s="7"/>
      <c r="O52" s="7"/>
      <c r="P52" s="442" t="str">
        <f>IF('Seite 1'!$M$47="","",'Seite 1'!$M$47+(8*7))</f>
        <v/>
      </c>
      <c r="Q52" s="76"/>
      <c r="R52" s="292"/>
      <c r="S52" s="456"/>
      <c r="T52" s="292"/>
      <c r="X52" s="362"/>
      <c r="Y52" s="362"/>
    </row>
    <row r="53" spans="1:25" ht="5.0999999999999996" customHeight="1" x14ac:dyDescent="0.2">
      <c r="A53" s="40"/>
      <c r="B53" s="41"/>
      <c r="C53" s="41"/>
      <c r="D53" s="41"/>
      <c r="E53" s="41"/>
      <c r="F53" s="41"/>
      <c r="G53" s="41"/>
      <c r="H53" s="41"/>
      <c r="I53" s="41"/>
      <c r="J53" s="41"/>
      <c r="K53" s="41"/>
      <c r="L53" s="41"/>
      <c r="M53" s="41"/>
      <c r="N53" s="7"/>
      <c r="O53" s="7"/>
      <c r="P53" s="41"/>
      <c r="Q53" s="76"/>
      <c r="R53" s="292"/>
      <c r="S53" s="456"/>
      <c r="T53" s="292"/>
      <c r="X53" s="362"/>
      <c r="Y53" s="362"/>
    </row>
    <row r="54" spans="1:25" ht="18" customHeight="1" x14ac:dyDescent="0.2">
      <c r="A54" s="46" t="s">
        <v>340</v>
      </c>
      <c r="B54" s="41"/>
      <c r="C54" s="41"/>
      <c r="D54" s="41"/>
      <c r="E54" s="41"/>
      <c r="F54" s="41"/>
      <c r="G54" s="41"/>
      <c r="H54" s="41"/>
      <c r="I54" s="41"/>
      <c r="J54" s="41"/>
      <c r="K54" s="41"/>
      <c r="L54" s="41"/>
      <c r="M54" s="41"/>
      <c r="N54" s="7"/>
      <c r="O54" s="7"/>
      <c r="P54" s="443" t="str">
        <f>IF(P52="","",IF(AND(P52&gt;=DATE(YEAR(P52),10,31),P52&lt;=DATE(YEAR(P52),12,31)),YEAR(P52)+1,YEAR(P52)))</f>
        <v/>
      </c>
      <c r="Q54" s="76"/>
      <c r="R54" s="292"/>
      <c r="S54" s="456"/>
      <c r="T54" s="292"/>
      <c r="X54" s="362"/>
      <c r="Y54" s="362"/>
    </row>
    <row r="55" spans="1:25" ht="5.0999999999999996" customHeight="1" x14ac:dyDescent="0.2">
      <c r="A55" s="40"/>
      <c r="B55" s="41"/>
      <c r="C55" s="41"/>
      <c r="D55" s="41"/>
      <c r="E55" s="41"/>
      <c r="F55" s="41"/>
      <c r="G55" s="41"/>
      <c r="H55" s="41"/>
      <c r="I55" s="41"/>
      <c r="J55" s="41"/>
      <c r="K55" s="41"/>
      <c r="L55" s="41"/>
      <c r="M55" s="41"/>
      <c r="N55" s="41"/>
      <c r="O55" s="41"/>
      <c r="P55" s="41"/>
      <c r="Q55" s="346"/>
      <c r="R55" s="292"/>
      <c r="S55" s="456"/>
      <c r="T55" s="292"/>
      <c r="X55" s="362"/>
      <c r="Y55" s="362"/>
    </row>
    <row r="56" spans="1:25" ht="18" customHeight="1" x14ac:dyDescent="0.2">
      <c r="A56" s="46" t="s">
        <v>447</v>
      </c>
      <c r="B56" s="251"/>
      <c r="C56" s="251"/>
      <c r="D56" s="251"/>
      <c r="E56" s="251"/>
      <c r="F56" s="251"/>
      <c r="G56" s="251"/>
      <c r="H56" s="251"/>
      <c r="I56" s="251"/>
      <c r="J56" s="251"/>
      <c r="L56" s="251"/>
      <c r="M56" s="251"/>
      <c r="N56" s="251"/>
      <c r="O56" s="540" t="s">
        <v>448</v>
      </c>
      <c r="P56" s="41"/>
      <c r="Q56" s="346"/>
      <c r="R56" s="292"/>
      <c r="S56" s="456"/>
      <c r="T56" s="292"/>
      <c r="X56" s="362"/>
      <c r="Y56" s="362"/>
    </row>
    <row r="57" spans="1:25" ht="5.0999999999999996" customHeight="1" x14ac:dyDescent="0.2">
      <c r="A57" s="40"/>
      <c r="B57" s="41"/>
      <c r="C57" s="41"/>
      <c r="D57" s="41"/>
      <c r="E57" s="41"/>
      <c r="F57" s="41"/>
      <c r="G57" s="41"/>
      <c r="H57" s="41"/>
      <c r="I57" s="41"/>
      <c r="J57" s="41"/>
      <c r="K57" s="41"/>
      <c r="L57" s="41"/>
      <c r="M57" s="41"/>
      <c r="N57" s="41"/>
      <c r="O57" s="41"/>
      <c r="P57" s="41"/>
      <c r="Q57" s="346"/>
      <c r="R57" s="292"/>
      <c r="S57" s="456"/>
      <c r="T57" s="292"/>
    </row>
    <row r="58" spans="1:25" ht="18" customHeight="1" x14ac:dyDescent="0.2">
      <c r="A58" s="543" t="s">
        <v>341</v>
      </c>
      <c r="B58" s="33"/>
      <c r="C58" s="7" t="s">
        <v>342</v>
      </c>
      <c r="D58" s="7"/>
      <c r="E58" s="41"/>
      <c r="F58" s="41"/>
      <c r="G58" s="33"/>
      <c r="H58" s="910"/>
      <c r="I58" s="911"/>
      <c r="J58" s="251" t="s">
        <v>343</v>
      </c>
      <c r="K58" s="7"/>
      <c r="L58" s="7"/>
      <c r="M58" s="7"/>
      <c r="N58" s="41"/>
      <c r="O58" s="41"/>
      <c r="P58" s="444"/>
      <c r="Q58" s="76"/>
      <c r="R58" s="292"/>
      <c r="S58" s="456"/>
      <c r="T58" s="292"/>
    </row>
    <row r="59" spans="1:25" ht="5.0999999999999996" customHeight="1" x14ac:dyDescent="0.2">
      <c r="A59" s="154"/>
      <c r="B59" s="58"/>
      <c r="C59" s="58"/>
      <c r="D59" s="58"/>
      <c r="E59" s="58"/>
      <c r="F59" s="58"/>
      <c r="G59" s="58"/>
      <c r="H59" s="58"/>
      <c r="I59" s="58"/>
      <c r="J59" s="58"/>
      <c r="K59" s="58"/>
      <c r="L59" s="58"/>
      <c r="M59" s="58"/>
      <c r="N59" s="58"/>
      <c r="O59" s="58"/>
      <c r="P59" s="58"/>
      <c r="Q59" s="59"/>
      <c r="R59" s="292"/>
      <c r="S59" s="456"/>
      <c r="T59" s="292"/>
    </row>
    <row r="60" spans="1:25" ht="12" customHeight="1" x14ac:dyDescent="0.2">
      <c r="A60" s="33"/>
      <c r="B60" s="33"/>
      <c r="C60" s="33"/>
      <c r="D60" s="33"/>
      <c r="E60" s="33"/>
      <c r="F60" s="33"/>
      <c r="G60" s="33"/>
      <c r="H60" s="33"/>
      <c r="I60" s="33"/>
      <c r="J60" s="33"/>
      <c r="K60" s="33"/>
      <c r="L60" s="33"/>
      <c r="M60" s="33"/>
      <c r="Q60" s="33"/>
      <c r="R60" s="292"/>
      <c r="S60" s="456"/>
      <c r="T60" s="292"/>
    </row>
    <row r="61" spans="1:25" ht="12" customHeight="1" x14ac:dyDescent="0.2">
      <c r="A61" s="33"/>
      <c r="B61" s="33"/>
      <c r="C61" s="33"/>
      <c r="D61" s="33"/>
      <c r="E61" s="33"/>
      <c r="F61" s="33"/>
      <c r="G61" s="33"/>
      <c r="H61" s="33"/>
      <c r="I61" s="33"/>
      <c r="J61" s="33"/>
      <c r="K61" s="33"/>
      <c r="L61" s="33"/>
      <c r="M61" s="33"/>
      <c r="Q61" s="33"/>
      <c r="R61" s="507"/>
      <c r="S61" s="507"/>
      <c r="T61" s="507"/>
    </row>
    <row r="62" spans="1:25" ht="12" customHeight="1" x14ac:dyDescent="0.2">
      <c r="A62" s="33"/>
      <c r="B62" s="33"/>
      <c r="C62" s="33"/>
      <c r="D62" s="33"/>
      <c r="E62" s="33"/>
      <c r="F62" s="33"/>
      <c r="G62" s="33"/>
      <c r="H62" s="33"/>
      <c r="I62" s="33"/>
      <c r="J62" s="33"/>
      <c r="K62" s="33"/>
      <c r="L62" s="33"/>
      <c r="M62" s="33"/>
      <c r="Q62" s="33"/>
      <c r="R62" s="292"/>
      <c r="S62" s="456"/>
      <c r="T62" s="292"/>
    </row>
    <row r="63" spans="1:25" ht="12" customHeight="1" x14ac:dyDescent="0.2">
      <c r="A63" s="33"/>
      <c r="B63" s="33"/>
      <c r="C63" s="33"/>
      <c r="D63" s="33"/>
      <c r="E63" s="33"/>
      <c r="F63" s="33"/>
      <c r="G63" s="33"/>
      <c r="H63" s="33"/>
      <c r="I63" s="33"/>
      <c r="J63" s="33"/>
      <c r="K63" s="33"/>
      <c r="L63" s="33"/>
      <c r="M63" s="33"/>
      <c r="Q63" s="33"/>
      <c r="R63" s="292"/>
      <c r="S63" s="456"/>
      <c r="T63" s="292"/>
    </row>
    <row r="64" spans="1:25" ht="12" customHeight="1" x14ac:dyDescent="0.2">
      <c r="A64" s="33"/>
      <c r="B64" s="33"/>
      <c r="C64" s="33"/>
      <c r="D64" s="33"/>
      <c r="E64" s="33"/>
      <c r="F64" s="33"/>
      <c r="G64" s="33"/>
      <c r="H64" s="33"/>
      <c r="J64" s="33"/>
      <c r="K64" s="33"/>
      <c r="L64" s="33"/>
      <c r="M64" s="33"/>
      <c r="O64" s="259" t="str">
        <f>IF(P64=0,"","Kontrolle: Ausgaben zu Finanzierung")</f>
        <v/>
      </c>
      <c r="P64" s="401">
        <f>P30-P48</f>
        <v>0</v>
      </c>
      <c r="Q64" s="33"/>
      <c r="R64" s="292"/>
      <c r="S64" s="456"/>
      <c r="T64" s="292"/>
    </row>
    <row r="65" spans="1:20" s="62" customFormat="1" ht="12" customHeight="1" x14ac:dyDescent="0.2">
      <c r="A65" s="903"/>
      <c r="B65" s="903"/>
      <c r="C65" s="903"/>
      <c r="D65" s="903"/>
      <c r="E65" s="903"/>
      <c r="F65" s="903"/>
      <c r="G65" s="903"/>
      <c r="H65" s="903"/>
      <c r="I65" s="903"/>
      <c r="J65" s="33"/>
      <c r="K65" s="904"/>
      <c r="L65" s="904"/>
      <c r="M65" s="904"/>
      <c r="N65" s="904"/>
      <c r="O65" s="904"/>
      <c r="P65" s="904"/>
      <c r="Q65" s="904"/>
      <c r="R65" s="283"/>
      <c r="S65" s="283"/>
      <c r="T65" s="283"/>
    </row>
    <row r="66" spans="1:20" s="62" customFormat="1" ht="12" customHeight="1" x14ac:dyDescent="0.2">
      <c r="A66" s="905"/>
      <c r="B66" s="905"/>
      <c r="C66" s="905"/>
      <c r="D66" s="905"/>
      <c r="E66" s="905"/>
      <c r="F66" s="905"/>
      <c r="G66" s="905"/>
      <c r="H66" s="906">
        <f ca="1">IF('Seite 1'!$O$20="","",'Seite 1'!$O$20)</f>
        <v>44943</v>
      </c>
      <c r="I66" s="906"/>
      <c r="J66" s="33"/>
      <c r="K66" s="907"/>
      <c r="L66" s="907"/>
      <c r="M66" s="907"/>
      <c r="N66" s="907"/>
      <c r="O66" s="907"/>
      <c r="P66" s="907"/>
      <c r="Q66" s="907"/>
      <c r="R66" s="283"/>
      <c r="S66" s="283"/>
      <c r="T66" s="283"/>
    </row>
    <row r="67" spans="1:20" s="69" customFormat="1" ht="12" customHeight="1" x14ac:dyDescent="0.2">
      <c r="A67" s="370" t="s">
        <v>17</v>
      </c>
      <c r="B67" s="344"/>
      <c r="C67" s="344"/>
      <c r="D67" s="344"/>
      <c r="E67" s="344"/>
      <c r="F67" s="344"/>
      <c r="G67" s="344"/>
      <c r="H67" s="344"/>
      <c r="I67" s="33"/>
      <c r="J67" s="33"/>
      <c r="K67" s="370" t="s">
        <v>138</v>
      </c>
      <c r="L67" s="344"/>
      <c r="M67" s="344"/>
      <c r="N67" s="344"/>
      <c r="O67" s="344"/>
      <c r="P67" s="344"/>
      <c r="Q67" s="344"/>
      <c r="R67" s="283"/>
      <c r="S67" s="283"/>
      <c r="T67" s="283"/>
    </row>
    <row r="68" spans="1:20" ht="12" customHeight="1" x14ac:dyDescent="0.2">
      <c r="A68" s="33"/>
      <c r="B68" s="33"/>
      <c r="C68" s="33"/>
      <c r="D68" s="33"/>
      <c r="E68" s="33"/>
      <c r="F68" s="33"/>
      <c r="G68" s="33"/>
      <c r="H68" s="33"/>
      <c r="I68" s="33"/>
      <c r="J68" s="33"/>
      <c r="K68" s="371" t="s">
        <v>183</v>
      </c>
      <c r="P68" s="33"/>
      <c r="Q68" s="33"/>
      <c r="R68" s="292"/>
      <c r="S68" s="456"/>
      <c r="T68" s="292"/>
    </row>
    <row r="69" spans="1:20" ht="12" customHeight="1" x14ac:dyDescent="0.2">
      <c r="A69" s="33"/>
      <c r="B69" s="33"/>
      <c r="C69" s="33"/>
      <c r="D69" s="33"/>
      <c r="E69" s="33"/>
      <c r="F69" s="33"/>
      <c r="G69" s="33"/>
      <c r="H69" s="33"/>
      <c r="I69" s="33"/>
      <c r="J69" s="33"/>
      <c r="K69" s="371"/>
      <c r="P69" s="33"/>
      <c r="Q69" s="33"/>
      <c r="R69" s="498"/>
      <c r="S69" s="498"/>
      <c r="T69" s="498"/>
    </row>
    <row r="70" spans="1:20" s="80" customFormat="1" ht="5.0999999999999996" customHeight="1" x14ac:dyDescent="0.2">
      <c r="A70" s="146"/>
      <c r="B70" s="145"/>
      <c r="C70" s="145"/>
      <c r="D70" s="85"/>
      <c r="E70" s="85"/>
      <c r="F70" s="85"/>
      <c r="G70" s="85"/>
      <c r="H70" s="85"/>
      <c r="I70" s="85"/>
      <c r="J70" s="85"/>
      <c r="K70" s="85"/>
      <c r="L70" s="85"/>
      <c r="M70" s="85"/>
      <c r="N70" s="85"/>
      <c r="R70" s="284"/>
      <c r="S70" s="284"/>
      <c r="T70" s="284"/>
    </row>
    <row r="71" spans="1:20" s="80" customFormat="1" ht="12" customHeight="1" x14ac:dyDescent="0.2">
      <c r="A71" s="135" t="s">
        <v>109</v>
      </c>
      <c r="B71" s="136" t="s">
        <v>1</v>
      </c>
      <c r="C71" s="85"/>
      <c r="D71" s="85"/>
      <c r="E71" s="85"/>
      <c r="F71" s="85"/>
      <c r="G71" s="85"/>
      <c r="H71" s="85"/>
      <c r="I71" s="85"/>
      <c r="J71" s="85"/>
      <c r="K71" s="85"/>
      <c r="L71" s="85"/>
      <c r="M71" s="85"/>
      <c r="N71" s="85"/>
      <c r="R71" s="284"/>
      <c r="S71" s="284"/>
      <c r="T71" s="284"/>
    </row>
    <row r="72" spans="1:20" s="80" customFormat="1" ht="5.0999999999999996" customHeight="1" x14ac:dyDescent="0.2">
      <c r="A72" s="87"/>
      <c r="B72" s="85"/>
      <c r="C72" s="85"/>
      <c r="D72" s="85"/>
      <c r="E72" s="85"/>
      <c r="F72" s="85"/>
      <c r="G72" s="85"/>
      <c r="H72" s="85"/>
      <c r="I72" s="85"/>
      <c r="J72" s="85"/>
      <c r="K72" s="85"/>
      <c r="L72" s="85"/>
      <c r="M72" s="85"/>
      <c r="N72" s="85"/>
      <c r="R72" s="284"/>
      <c r="S72" s="284"/>
      <c r="T72" s="284"/>
    </row>
    <row r="73" spans="1:20" s="80" customFormat="1" x14ac:dyDescent="0.2">
      <c r="A73" s="1" t="str">
        <f>'Seite 1'!$A$65</f>
        <v>Antrag Wissenstransfer und Informationsmaßnahmen</v>
      </c>
      <c r="Q73" s="2" t="str">
        <f ca="1">CONCATENATE(IF('Seite 1'!$E$25=0,"Antragsteller",LEFT('Seite 1'!$E$25,20))," - Antrag vom ",IF('Seite 1'!$O$20="","……………..",TEXT('Seite 1'!$O$20,"TT.MM.JJ")))</f>
        <v>Antragsteller - Antrag vom 17.01.23</v>
      </c>
      <c r="R73" s="284"/>
      <c r="S73" s="284"/>
      <c r="T73" s="284"/>
    </row>
    <row r="74" spans="1:20" s="80" customFormat="1" x14ac:dyDescent="0.2">
      <c r="A74" s="1" t="str">
        <f>'Seite 1'!$A$66</f>
        <v>Formularversion: V 2.1 vom 17.01.23 - öffentlich -</v>
      </c>
      <c r="Q74" s="3" t="str">
        <f ca="1">CONCATENATE("Ausdruck vom "&amp;TEXT(TODAY(),"TT.MM.JJ"))</f>
        <v>Ausdruck vom 17.01.23</v>
      </c>
      <c r="R74" s="284"/>
      <c r="S74" s="284"/>
      <c r="T74" s="284"/>
    </row>
    <row r="75" spans="1:20" s="18" customFormat="1" ht="13.15" customHeight="1" x14ac:dyDescent="0.2">
      <c r="R75" s="189"/>
      <c r="S75" s="189"/>
      <c r="T75" s="189"/>
    </row>
    <row r="76" spans="1:20" s="18" customFormat="1" ht="13.15" customHeight="1" x14ac:dyDescent="0.2">
      <c r="R76" s="189"/>
      <c r="S76" s="189"/>
      <c r="T76" s="189"/>
    </row>
    <row r="77" spans="1:20" s="18" customFormat="1" ht="13.15" customHeight="1" x14ac:dyDescent="0.2">
      <c r="R77" s="189"/>
      <c r="S77" s="189"/>
      <c r="T77" s="189"/>
    </row>
    <row r="78" spans="1:20" s="18" customFormat="1" ht="13.15" customHeight="1" x14ac:dyDescent="0.2">
      <c r="R78" s="189"/>
      <c r="S78" s="189"/>
      <c r="T78" s="189"/>
    </row>
    <row r="79" spans="1:20" s="18" customFormat="1" ht="13.15" customHeight="1" x14ac:dyDescent="0.2">
      <c r="R79" s="189"/>
      <c r="S79" s="189"/>
      <c r="T79" s="189"/>
    </row>
    <row r="80" spans="1:20" s="18" customFormat="1" ht="13.15" customHeight="1" x14ac:dyDescent="0.2">
      <c r="R80" s="189"/>
      <c r="S80" s="189"/>
      <c r="T80" s="189"/>
    </row>
    <row r="81" spans="18:20" s="18" customFormat="1" ht="13.15" customHeight="1" x14ac:dyDescent="0.2">
      <c r="R81" s="189"/>
      <c r="S81" s="189"/>
      <c r="T81" s="189"/>
    </row>
    <row r="82" spans="18:20" s="18" customFormat="1" ht="13.15" customHeight="1" x14ac:dyDescent="0.2">
      <c r="R82" s="189"/>
      <c r="S82" s="189"/>
      <c r="T82" s="189"/>
    </row>
    <row r="83" spans="18:20" s="18" customFormat="1" ht="13.15" customHeight="1" x14ac:dyDescent="0.2">
      <c r="R83" s="189"/>
      <c r="S83" s="189"/>
      <c r="T83" s="189"/>
    </row>
    <row r="84" spans="18:20" s="18" customFormat="1" ht="13.15" customHeight="1" x14ac:dyDescent="0.2">
      <c r="R84" s="189"/>
      <c r="S84" s="189"/>
      <c r="T84" s="189"/>
    </row>
    <row r="85" spans="18:20" s="18" customFormat="1" ht="13.15" customHeight="1" x14ac:dyDescent="0.2">
      <c r="R85" s="189"/>
      <c r="S85" s="189"/>
      <c r="T85" s="189"/>
    </row>
    <row r="86" spans="18:20" s="18" customFormat="1" ht="13.15" customHeight="1" x14ac:dyDescent="0.2">
      <c r="R86" s="189"/>
      <c r="S86" s="189"/>
      <c r="T86" s="189"/>
    </row>
    <row r="87" spans="18:20" s="18" customFormat="1" ht="13.15" customHeight="1" x14ac:dyDescent="0.2">
      <c r="R87" s="189"/>
      <c r="S87" s="189"/>
      <c r="T87" s="189"/>
    </row>
    <row r="88" spans="18:20" s="18" customFormat="1" ht="13.15" customHeight="1" x14ac:dyDescent="0.2">
      <c r="R88" s="189"/>
      <c r="S88" s="189"/>
      <c r="T88" s="189"/>
    </row>
    <row r="89" spans="18:20" s="18" customFormat="1" ht="13.15" customHeight="1" x14ac:dyDescent="0.2">
      <c r="R89" s="189"/>
      <c r="S89" s="189"/>
      <c r="T89" s="189"/>
    </row>
    <row r="90" spans="18:20" s="18" customFormat="1" ht="13.15" customHeight="1" x14ac:dyDescent="0.2">
      <c r="R90" s="189"/>
      <c r="S90" s="189"/>
      <c r="T90" s="189"/>
    </row>
    <row r="91" spans="18:20" s="18" customFormat="1" ht="13.15" customHeight="1" x14ac:dyDescent="0.2">
      <c r="R91" s="189"/>
      <c r="S91" s="189"/>
      <c r="T91" s="189"/>
    </row>
    <row r="92" spans="18:20" s="18" customFormat="1" ht="13.15" customHeight="1" x14ac:dyDescent="0.2">
      <c r="R92" s="189"/>
      <c r="S92" s="189"/>
      <c r="T92" s="189"/>
    </row>
    <row r="93" spans="18:20" s="18" customFormat="1" ht="13.15" customHeight="1" x14ac:dyDescent="0.2">
      <c r="R93" s="189"/>
      <c r="S93" s="189"/>
      <c r="T93" s="189"/>
    </row>
    <row r="94" spans="18:20" s="18" customFormat="1" ht="13.15" customHeight="1" x14ac:dyDescent="0.2">
      <c r="R94" s="189"/>
      <c r="S94" s="189"/>
      <c r="T94" s="189"/>
    </row>
    <row r="95" spans="18:20" s="18" customFormat="1" ht="13.15" customHeight="1" x14ac:dyDescent="0.2">
      <c r="R95" s="189"/>
      <c r="S95" s="189"/>
      <c r="T95" s="189"/>
    </row>
    <row r="96" spans="18:20" s="18" customFormat="1" ht="13.15" customHeight="1" x14ac:dyDescent="0.2">
      <c r="R96" s="189"/>
      <c r="S96" s="189"/>
      <c r="T96" s="189"/>
    </row>
    <row r="97" spans="18:20" s="18" customFormat="1" ht="13.15" customHeight="1" x14ac:dyDescent="0.2">
      <c r="R97" s="189"/>
      <c r="S97" s="189"/>
      <c r="T97" s="189"/>
    </row>
    <row r="98" spans="18:20" s="18" customFormat="1" ht="13.15" customHeight="1" x14ac:dyDescent="0.2">
      <c r="R98" s="189"/>
      <c r="S98" s="189"/>
      <c r="T98" s="189"/>
    </row>
    <row r="99" spans="18:20" s="18" customFormat="1" ht="13.15" customHeight="1" x14ac:dyDescent="0.2">
      <c r="R99" s="189"/>
      <c r="S99" s="189"/>
      <c r="T99" s="189"/>
    </row>
    <row r="100" spans="18:20" s="18" customFormat="1" ht="13.15" customHeight="1" x14ac:dyDescent="0.2">
      <c r="R100" s="189"/>
      <c r="S100" s="189"/>
      <c r="T100" s="189"/>
    </row>
    <row r="101" spans="18:20" s="18" customFormat="1" ht="13.15" customHeight="1" x14ac:dyDescent="0.2">
      <c r="R101" s="189"/>
      <c r="S101" s="189"/>
      <c r="T101" s="189"/>
    </row>
    <row r="102" spans="18:20" s="18" customFormat="1" ht="13.15" customHeight="1" x14ac:dyDescent="0.2">
      <c r="R102" s="189"/>
      <c r="S102" s="189"/>
      <c r="T102" s="189"/>
    </row>
    <row r="103" spans="18:20" s="18" customFormat="1" ht="13.15" customHeight="1" x14ac:dyDescent="0.2">
      <c r="R103" s="189"/>
      <c r="S103" s="189"/>
      <c r="T103" s="189"/>
    </row>
    <row r="104" spans="18:20" s="18" customFormat="1" ht="13.15" customHeight="1" x14ac:dyDescent="0.2">
      <c r="R104" s="189"/>
      <c r="S104" s="189"/>
      <c r="T104" s="189"/>
    </row>
    <row r="105" spans="18:20" s="18" customFormat="1" ht="13.15" customHeight="1" x14ac:dyDescent="0.2">
      <c r="R105" s="189"/>
      <c r="S105" s="189"/>
      <c r="T105" s="189"/>
    </row>
    <row r="106" spans="18:20" s="18" customFormat="1" ht="13.15" customHeight="1" x14ac:dyDescent="0.2">
      <c r="R106" s="189"/>
      <c r="S106" s="189"/>
      <c r="T106" s="189"/>
    </row>
    <row r="107" spans="18:20" s="18" customFormat="1" ht="13.15" customHeight="1" x14ac:dyDescent="0.2">
      <c r="R107" s="189"/>
      <c r="S107" s="189"/>
      <c r="T107" s="189"/>
    </row>
    <row r="108" spans="18:20" s="18" customFormat="1" ht="13.15" customHeight="1" x14ac:dyDescent="0.2">
      <c r="R108" s="189"/>
      <c r="S108" s="189"/>
      <c r="T108" s="189"/>
    </row>
    <row r="109" spans="18:20" s="18" customFormat="1" ht="13.15" customHeight="1" x14ac:dyDescent="0.2">
      <c r="R109" s="189"/>
      <c r="S109" s="189"/>
      <c r="T109" s="189"/>
    </row>
    <row r="110" spans="18:20" s="18" customFormat="1" ht="13.15" customHeight="1" x14ac:dyDescent="0.2">
      <c r="R110" s="189"/>
      <c r="S110" s="189"/>
      <c r="T110" s="189"/>
    </row>
    <row r="111" spans="18:20" s="18" customFormat="1" ht="13.15" customHeight="1" x14ac:dyDescent="0.2">
      <c r="R111" s="189"/>
      <c r="S111" s="189"/>
      <c r="T111" s="189"/>
    </row>
    <row r="112" spans="18:20" s="18" customFormat="1" ht="13.15" customHeight="1" x14ac:dyDescent="0.2">
      <c r="R112" s="189"/>
      <c r="S112" s="189"/>
      <c r="T112" s="189"/>
    </row>
    <row r="113" spans="18:20" s="18" customFormat="1" ht="13.15" customHeight="1" x14ac:dyDescent="0.2">
      <c r="R113" s="189"/>
      <c r="S113" s="189"/>
      <c r="T113" s="189"/>
    </row>
    <row r="114" spans="18:20" s="18" customFormat="1" ht="13.15" customHeight="1" x14ac:dyDescent="0.2">
      <c r="R114" s="189"/>
      <c r="S114" s="189"/>
      <c r="T114" s="189"/>
    </row>
    <row r="115" spans="18:20" s="18" customFormat="1" ht="13.15" customHeight="1" x14ac:dyDescent="0.2">
      <c r="R115" s="189"/>
      <c r="S115" s="189"/>
      <c r="T115" s="189"/>
    </row>
    <row r="116" spans="18:20" s="18" customFormat="1" ht="13.15" customHeight="1" x14ac:dyDescent="0.2">
      <c r="R116" s="189"/>
      <c r="S116" s="189"/>
      <c r="T116" s="189"/>
    </row>
    <row r="117" spans="18:20" s="18" customFormat="1" ht="13.15" customHeight="1" x14ac:dyDescent="0.2">
      <c r="R117" s="189"/>
      <c r="S117" s="189"/>
      <c r="T117" s="189"/>
    </row>
    <row r="118" spans="18:20" s="18" customFormat="1" ht="13.15" customHeight="1" x14ac:dyDescent="0.2">
      <c r="R118" s="189"/>
      <c r="S118" s="189"/>
      <c r="T118" s="189"/>
    </row>
    <row r="119" spans="18:20" s="18" customFormat="1" ht="13.15" customHeight="1" x14ac:dyDescent="0.2">
      <c r="R119" s="189"/>
      <c r="S119" s="189"/>
      <c r="T119" s="189"/>
    </row>
    <row r="120" spans="18:20" s="18" customFormat="1" ht="13.15" customHeight="1" x14ac:dyDescent="0.2">
      <c r="R120" s="189"/>
      <c r="S120" s="189"/>
      <c r="T120" s="189"/>
    </row>
    <row r="121" spans="18:20" s="18" customFormat="1" ht="13.15" customHeight="1" x14ac:dyDescent="0.2">
      <c r="R121" s="189"/>
      <c r="S121" s="189"/>
      <c r="T121" s="189"/>
    </row>
    <row r="122" spans="18:20" s="18" customFormat="1" ht="13.15" customHeight="1" x14ac:dyDescent="0.2">
      <c r="R122" s="189"/>
      <c r="S122" s="189"/>
      <c r="T122" s="189"/>
    </row>
    <row r="123" spans="18:20" s="18" customFormat="1" ht="13.15" customHeight="1" x14ac:dyDescent="0.2">
      <c r="R123" s="189"/>
      <c r="S123" s="189"/>
      <c r="T123" s="189"/>
    </row>
    <row r="124" spans="18:20" s="18" customFormat="1" ht="13.15" customHeight="1" x14ac:dyDescent="0.2">
      <c r="R124" s="189"/>
      <c r="S124" s="189"/>
      <c r="T124" s="189"/>
    </row>
    <row r="125" spans="18:20" s="18" customFormat="1" ht="13.15" customHeight="1" x14ac:dyDescent="0.2">
      <c r="R125" s="189"/>
      <c r="S125" s="189"/>
      <c r="T125" s="189"/>
    </row>
    <row r="126" spans="18:20" s="18" customFormat="1" ht="13.15" customHeight="1" x14ac:dyDescent="0.2">
      <c r="R126" s="189"/>
      <c r="S126" s="189"/>
      <c r="T126" s="189"/>
    </row>
    <row r="127" spans="18:20" s="18" customFormat="1" ht="13.15" customHeight="1" x14ac:dyDescent="0.2">
      <c r="R127" s="189"/>
      <c r="S127" s="189"/>
      <c r="T127" s="189"/>
    </row>
    <row r="128" spans="18:20" s="18" customFormat="1" ht="13.15" customHeight="1" x14ac:dyDescent="0.2">
      <c r="R128" s="189"/>
      <c r="S128" s="189"/>
      <c r="T128" s="189"/>
    </row>
    <row r="129" spans="18:20" s="18" customFormat="1" ht="13.15" customHeight="1" x14ac:dyDescent="0.2">
      <c r="R129" s="189"/>
      <c r="S129" s="189"/>
      <c r="T129" s="189"/>
    </row>
    <row r="130" spans="18:20" s="18" customFormat="1" ht="13.15" customHeight="1" x14ac:dyDescent="0.2">
      <c r="R130" s="189"/>
      <c r="S130" s="189"/>
      <c r="T130" s="189"/>
    </row>
    <row r="131" spans="18:20" s="18" customFormat="1" ht="13.15" customHeight="1" x14ac:dyDescent="0.2">
      <c r="R131" s="189"/>
      <c r="S131" s="189"/>
      <c r="T131" s="189"/>
    </row>
    <row r="132" spans="18:20" s="18" customFormat="1" ht="13.15" customHeight="1" x14ac:dyDescent="0.2">
      <c r="R132" s="189"/>
      <c r="S132" s="189"/>
      <c r="T132" s="189"/>
    </row>
    <row r="133" spans="18:20" s="18" customFormat="1" ht="13.15" customHeight="1" x14ac:dyDescent="0.2">
      <c r="R133" s="189"/>
      <c r="S133" s="189"/>
      <c r="T133" s="189"/>
    </row>
    <row r="134" spans="18:20" s="18" customFormat="1" ht="13.15" customHeight="1" x14ac:dyDescent="0.2">
      <c r="R134" s="189"/>
      <c r="S134" s="189"/>
      <c r="T134" s="189"/>
    </row>
    <row r="135" spans="18:20" s="18" customFormat="1" ht="13.15" customHeight="1" x14ac:dyDescent="0.2">
      <c r="R135" s="189"/>
      <c r="S135" s="189"/>
      <c r="T135" s="189"/>
    </row>
    <row r="136" spans="18:20" s="18" customFormat="1" ht="13.15" customHeight="1" x14ac:dyDescent="0.2">
      <c r="R136" s="189"/>
      <c r="S136" s="189"/>
      <c r="T136" s="189"/>
    </row>
    <row r="137" spans="18:20" s="18" customFormat="1" ht="13.15" customHeight="1" x14ac:dyDescent="0.2">
      <c r="R137" s="189"/>
      <c r="S137" s="189"/>
      <c r="T137" s="189"/>
    </row>
    <row r="138" spans="18:20" s="18" customFormat="1" ht="13.15" customHeight="1" x14ac:dyDescent="0.2">
      <c r="R138" s="189"/>
      <c r="S138" s="189"/>
      <c r="T138" s="189"/>
    </row>
    <row r="139" spans="18:20" s="18" customFormat="1" ht="13.15" customHeight="1" x14ac:dyDescent="0.2">
      <c r="R139" s="189"/>
      <c r="S139" s="189"/>
      <c r="T139" s="189"/>
    </row>
    <row r="140" spans="18:20" s="18" customFormat="1" ht="13.15" customHeight="1" x14ac:dyDescent="0.2">
      <c r="R140" s="189"/>
      <c r="S140" s="189"/>
      <c r="T140" s="189"/>
    </row>
    <row r="141" spans="18:20" s="18" customFormat="1" ht="13.15" customHeight="1" x14ac:dyDescent="0.2">
      <c r="R141" s="189"/>
      <c r="S141" s="189"/>
      <c r="T141" s="189"/>
    </row>
    <row r="142" spans="18:20" s="18" customFormat="1" ht="13.15" customHeight="1" x14ac:dyDescent="0.2">
      <c r="R142" s="189"/>
      <c r="S142" s="189"/>
      <c r="T142" s="189"/>
    </row>
    <row r="143" spans="18:20" s="18" customFormat="1" ht="13.15" customHeight="1" x14ac:dyDescent="0.2">
      <c r="R143" s="189"/>
      <c r="S143" s="189"/>
      <c r="T143" s="189"/>
    </row>
    <row r="144" spans="18:20" s="18" customFormat="1" x14ac:dyDescent="0.2">
      <c r="R144" s="189"/>
      <c r="S144" s="189"/>
      <c r="T144" s="189"/>
    </row>
    <row r="145" spans="18:20" s="18" customFormat="1" x14ac:dyDescent="0.2">
      <c r="R145" s="189"/>
      <c r="S145" s="189"/>
      <c r="T145" s="189"/>
    </row>
    <row r="146" spans="18:20" s="18" customFormat="1" x14ac:dyDescent="0.2">
      <c r="R146" s="189"/>
      <c r="S146" s="189"/>
      <c r="T146" s="189"/>
    </row>
    <row r="147" spans="18:20" s="18" customFormat="1" x14ac:dyDescent="0.2">
      <c r="R147" s="189"/>
      <c r="S147" s="189"/>
      <c r="T147" s="189"/>
    </row>
    <row r="148" spans="18:20" s="18" customFormat="1" x14ac:dyDescent="0.2">
      <c r="R148" s="189"/>
      <c r="S148" s="189"/>
      <c r="T148" s="189"/>
    </row>
    <row r="149" spans="18:20" s="18" customFormat="1" x14ac:dyDescent="0.2">
      <c r="R149" s="189"/>
      <c r="S149" s="189"/>
      <c r="T149" s="189"/>
    </row>
    <row r="150" spans="18:20" s="18" customFormat="1" x14ac:dyDescent="0.2">
      <c r="R150" s="189"/>
      <c r="S150" s="189"/>
      <c r="T150" s="189"/>
    </row>
    <row r="151" spans="18:20" s="18" customFormat="1" x14ac:dyDescent="0.2">
      <c r="R151" s="189"/>
      <c r="S151" s="189"/>
      <c r="T151" s="189"/>
    </row>
    <row r="152" spans="18:20" s="18" customFormat="1" x14ac:dyDescent="0.2">
      <c r="R152" s="189"/>
      <c r="S152" s="189"/>
      <c r="T152" s="189"/>
    </row>
    <row r="153" spans="18:20" s="18" customFormat="1" x14ac:dyDescent="0.2">
      <c r="R153" s="189"/>
      <c r="S153" s="189"/>
      <c r="T153" s="189"/>
    </row>
    <row r="154" spans="18:20" s="18" customFormat="1" x14ac:dyDescent="0.2">
      <c r="R154" s="189"/>
      <c r="S154" s="189"/>
      <c r="T154" s="189"/>
    </row>
    <row r="155" spans="18:20" s="18" customFormat="1" x14ac:dyDescent="0.2">
      <c r="R155" s="189"/>
      <c r="S155" s="189"/>
      <c r="T155" s="189"/>
    </row>
    <row r="156" spans="18:20" s="18" customFormat="1" x14ac:dyDescent="0.2">
      <c r="R156" s="189"/>
      <c r="S156" s="189"/>
      <c r="T156" s="189"/>
    </row>
    <row r="157" spans="18:20" s="18" customFormat="1" x14ac:dyDescent="0.2">
      <c r="R157" s="189"/>
      <c r="S157" s="189"/>
      <c r="T157" s="189"/>
    </row>
    <row r="158" spans="18:20" s="18" customFormat="1" x14ac:dyDescent="0.2">
      <c r="R158" s="189"/>
      <c r="S158" s="189"/>
      <c r="T158" s="189"/>
    </row>
    <row r="159" spans="18:20" s="18" customFormat="1" x14ac:dyDescent="0.2">
      <c r="R159" s="189"/>
      <c r="S159" s="189"/>
      <c r="T159" s="189"/>
    </row>
    <row r="160" spans="18:20" s="18" customFormat="1" x14ac:dyDescent="0.2">
      <c r="R160" s="189"/>
      <c r="S160" s="189"/>
      <c r="T160" s="189"/>
    </row>
    <row r="161" spans="18:20" s="18" customFormat="1" x14ac:dyDescent="0.2">
      <c r="R161" s="189"/>
      <c r="S161" s="189"/>
      <c r="T161" s="189"/>
    </row>
    <row r="162" spans="18:20" s="18" customFormat="1" x14ac:dyDescent="0.2">
      <c r="R162" s="189"/>
      <c r="S162" s="189"/>
      <c r="T162" s="189"/>
    </row>
    <row r="163" spans="18:20" s="18" customFormat="1" x14ac:dyDescent="0.2">
      <c r="R163" s="189"/>
      <c r="S163" s="189"/>
      <c r="T163" s="189"/>
    </row>
    <row r="164" spans="18:20" s="18" customFormat="1" x14ac:dyDescent="0.2">
      <c r="R164" s="189"/>
      <c r="S164" s="189"/>
      <c r="T164" s="189"/>
    </row>
    <row r="165" spans="18:20" s="18" customFormat="1" x14ac:dyDescent="0.2">
      <c r="R165" s="189"/>
      <c r="S165" s="189"/>
      <c r="T165" s="189"/>
    </row>
    <row r="166" spans="18:20" s="18" customFormat="1" x14ac:dyDescent="0.2">
      <c r="R166" s="189"/>
      <c r="S166" s="189"/>
      <c r="T166" s="189"/>
    </row>
    <row r="167" spans="18:20" s="18" customFormat="1" x14ac:dyDescent="0.2">
      <c r="R167" s="189"/>
      <c r="S167" s="189"/>
      <c r="T167" s="189"/>
    </row>
    <row r="168" spans="18:20" s="18" customFormat="1" x14ac:dyDescent="0.2">
      <c r="R168" s="189"/>
      <c r="S168" s="189"/>
      <c r="T168" s="189"/>
    </row>
    <row r="169" spans="18:20" s="18" customFormat="1" x14ac:dyDescent="0.2">
      <c r="R169" s="189"/>
      <c r="S169" s="189"/>
      <c r="T169" s="189"/>
    </row>
    <row r="170" spans="18:20" s="18" customFormat="1" x14ac:dyDescent="0.2">
      <c r="R170" s="189"/>
      <c r="S170" s="189"/>
      <c r="T170" s="189"/>
    </row>
    <row r="171" spans="18:20" s="18" customFormat="1" x14ac:dyDescent="0.2">
      <c r="R171" s="189"/>
      <c r="S171" s="189"/>
      <c r="T171" s="189"/>
    </row>
    <row r="172" spans="18:20" s="18" customFormat="1" x14ac:dyDescent="0.2">
      <c r="R172" s="189"/>
      <c r="S172" s="189"/>
      <c r="T172" s="189"/>
    </row>
    <row r="173" spans="18:20" s="18" customFormat="1" x14ac:dyDescent="0.2">
      <c r="R173" s="189"/>
      <c r="S173" s="189"/>
      <c r="T173" s="189"/>
    </row>
    <row r="174" spans="18:20" s="18" customFormat="1" x14ac:dyDescent="0.2">
      <c r="R174" s="189"/>
      <c r="S174" s="189"/>
      <c r="T174" s="189"/>
    </row>
    <row r="175" spans="18:20" s="18" customFormat="1" x14ac:dyDescent="0.2">
      <c r="R175" s="189"/>
      <c r="S175" s="189"/>
      <c r="T175" s="189"/>
    </row>
    <row r="176" spans="18:20" s="18" customFormat="1" x14ac:dyDescent="0.2">
      <c r="R176" s="189"/>
      <c r="S176" s="189"/>
      <c r="T176" s="189"/>
    </row>
    <row r="177" spans="18:20" s="18" customFormat="1" x14ac:dyDescent="0.2">
      <c r="R177" s="189"/>
      <c r="S177" s="189"/>
      <c r="T177" s="189"/>
    </row>
    <row r="178" spans="18:20" s="18" customFormat="1" x14ac:dyDescent="0.2">
      <c r="R178" s="189"/>
      <c r="S178" s="189"/>
      <c r="T178" s="189"/>
    </row>
    <row r="179" spans="18:20" s="18" customFormat="1" x14ac:dyDescent="0.2">
      <c r="R179" s="189"/>
      <c r="S179" s="189"/>
      <c r="T179" s="189"/>
    </row>
    <row r="180" spans="18:20" s="18" customFormat="1" x14ac:dyDescent="0.2">
      <c r="R180" s="189"/>
      <c r="S180" s="189"/>
      <c r="T180" s="189"/>
    </row>
    <row r="181" spans="18:20" s="18" customFormat="1" x14ac:dyDescent="0.2">
      <c r="R181" s="189"/>
      <c r="S181" s="189"/>
      <c r="T181" s="189"/>
    </row>
    <row r="182" spans="18:20" s="18" customFormat="1" x14ac:dyDescent="0.2">
      <c r="R182" s="189"/>
      <c r="S182" s="189"/>
      <c r="T182" s="189"/>
    </row>
    <row r="183" spans="18:20" s="18" customFormat="1" x14ac:dyDescent="0.2">
      <c r="R183" s="189"/>
      <c r="S183" s="189"/>
      <c r="T183" s="189"/>
    </row>
    <row r="184" spans="18:20" s="18" customFormat="1" x14ac:dyDescent="0.2">
      <c r="R184" s="189"/>
      <c r="S184" s="189"/>
      <c r="T184" s="189"/>
    </row>
    <row r="185" spans="18:20" s="18" customFormat="1" x14ac:dyDescent="0.2">
      <c r="R185" s="189"/>
      <c r="S185" s="189"/>
      <c r="T185" s="189"/>
    </row>
    <row r="186" spans="18:20" s="18" customFormat="1" x14ac:dyDescent="0.2">
      <c r="R186" s="189"/>
      <c r="S186" s="189"/>
      <c r="T186" s="189"/>
    </row>
    <row r="187" spans="18:20" s="18" customFormat="1" x14ac:dyDescent="0.2">
      <c r="R187" s="189"/>
      <c r="S187" s="189"/>
      <c r="T187" s="189"/>
    </row>
    <row r="188" spans="18:20" s="18" customFormat="1" x14ac:dyDescent="0.2">
      <c r="R188" s="189"/>
      <c r="S188" s="189"/>
      <c r="T188" s="189"/>
    </row>
    <row r="189" spans="18:20" s="18" customFormat="1" x14ac:dyDescent="0.2">
      <c r="R189" s="189"/>
      <c r="S189" s="189"/>
      <c r="T189" s="189"/>
    </row>
    <row r="190" spans="18:20" s="18" customFormat="1" x14ac:dyDescent="0.2">
      <c r="R190" s="189"/>
      <c r="S190" s="189"/>
      <c r="T190" s="189"/>
    </row>
    <row r="191" spans="18:20" s="18" customFormat="1" x14ac:dyDescent="0.2">
      <c r="R191" s="189"/>
      <c r="S191" s="189"/>
      <c r="T191" s="189"/>
    </row>
    <row r="192" spans="18:20" s="18" customFormat="1" x14ac:dyDescent="0.2">
      <c r="R192" s="189"/>
      <c r="S192" s="189"/>
      <c r="T192" s="189"/>
    </row>
    <row r="193" spans="18:20" s="18" customFormat="1" x14ac:dyDescent="0.2">
      <c r="R193" s="189"/>
      <c r="S193" s="189"/>
      <c r="T193" s="189"/>
    </row>
    <row r="194" spans="18:20" s="18" customFormat="1" x14ac:dyDescent="0.2">
      <c r="R194" s="189"/>
      <c r="S194" s="189"/>
      <c r="T194" s="189"/>
    </row>
    <row r="195" spans="18:20" s="18" customFormat="1" x14ac:dyDescent="0.2">
      <c r="R195" s="189"/>
      <c r="S195" s="189"/>
      <c r="T195" s="189"/>
    </row>
    <row r="196" spans="18:20" s="18" customFormat="1" x14ac:dyDescent="0.2">
      <c r="R196" s="189"/>
      <c r="S196" s="189"/>
      <c r="T196" s="189"/>
    </row>
    <row r="197" spans="18:20" s="18" customFormat="1" x14ac:dyDescent="0.2">
      <c r="R197" s="189"/>
      <c r="S197" s="189"/>
      <c r="T197" s="189"/>
    </row>
    <row r="198" spans="18:20" s="18" customFormat="1" x14ac:dyDescent="0.2">
      <c r="R198" s="189"/>
      <c r="S198" s="189"/>
      <c r="T198" s="189"/>
    </row>
    <row r="199" spans="18:20" s="18" customFormat="1" x14ac:dyDescent="0.2">
      <c r="R199" s="189"/>
      <c r="S199" s="189"/>
      <c r="T199" s="189"/>
    </row>
    <row r="200" spans="18:20" s="18" customFormat="1" x14ac:dyDescent="0.2">
      <c r="R200" s="189"/>
      <c r="S200" s="189"/>
      <c r="T200" s="189"/>
    </row>
    <row r="201" spans="18:20" s="18" customFormat="1" x14ac:dyDescent="0.2">
      <c r="R201" s="189"/>
      <c r="S201" s="189"/>
      <c r="T201" s="189"/>
    </row>
    <row r="202" spans="18:20" s="18" customFormat="1" x14ac:dyDescent="0.2">
      <c r="R202" s="189"/>
      <c r="S202" s="189"/>
      <c r="T202" s="189"/>
    </row>
    <row r="203" spans="18:20" s="18" customFormat="1" x14ac:dyDescent="0.2">
      <c r="R203" s="189"/>
      <c r="S203" s="189"/>
      <c r="T203" s="189"/>
    </row>
    <row r="204" spans="18:20" s="18" customFormat="1" x14ac:dyDescent="0.2">
      <c r="R204" s="189"/>
      <c r="S204" s="189"/>
      <c r="T204" s="189"/>
    </row>
    <row r="205" spans="18:20" s="18" customFormat="1" x14ac:dyDescent="0.2">
      <c r="R205" s="189"/>
      <c r="S205" s="189"/>
      <c r="T205" s="189"/>
    </row>
    <row r="206" spans="18:20" s="18" customFormat="1" x14ac:dyDescent="0.2">
      <c r="R206" s="189"/>
      <c r="S206" s="189"/>
      <c r="T206" s="189"/>
    </row>
    <row r="207" spans="18:20" s="18" customFormat="1" x14ac:dyDescent="0.2">
      <c r="R207" s="189"/>
      <c r="S207" s="189"/>
      <c r="T207" s="189"/>
    </row>
    <row r="208" spans="18:20" s="18" customFormat="1" x14ac:dyDescent="0.2">
      <c r="R208" s="189"/>
      <c r="S208" s="189"/>
      <c r="T208" s="189"/>
    </row>
    <row r="209" spans="18:20" s="18" customFormat="1" x14ac:dyDescent="0.2">
      <c r="R209" s="189"/>
      <c r="S209" s="189"/>
      <c r="T209" s="189"/>
    </row>
    <row r="210" spans="18:20" s="18" customFormat="1" x14ac:dyDescent="0.2">
      <c r="R210" s="189"/>
      <c r="S210" s="189"/>
      <c r="T210" s="189"/>
    </row>
    <row r="211" spans="18:20" s="18" customFormat="1" x14ac:dyDescent="0.2">
      <c r="R211" s="189"/>
      <c r="S211" s="189"/>
      <c r="T211" s="189"/>
    </row>
    <row r="212" spans="18:20" s="18" customFormat="1" x14ac:dyDescent="0.2">
      <c r="R212" s="189"/>
      <c r="S212" s="189"/>
      <c r="T212" s="189"/>
    </row>
    <row r="213" spans="18:20" s="18" customFormat="1" x14ac:dyDescent="0.2">
      <c r="R213" s="189"/>
      <c r="S213" s="189"/>
      <c r="T213" s="189"/>
    </row>
    <row r="214" spans="18:20" s="18" customFormat="1" x14ac:dyDescent="0.2">
      <c r="R214" s="189"/>
      <c r="S214" s="189"/>
      <c r="T214" s="189"/>
    </row>
    <row r="215" spans="18:20" s="18" customFormat="1" x14ac:dyDescent="0.2">
      <c r="R215" s="189"/>
      <c r="S215" s="189"/>
      <c r="T215" s="189"/>
    </row>
    <row r="216" spans="18:20" s="18" customFormat="1" x14ac:dyDescent="0.2">
      <c r="R216" s="189"/>
      <c r="S216" s="189"/>
      <c r="T216" s="189"/>
    </row>
    <row r="217" spans="18:20" s="18" customFormat="1" x14ac:dyDescent="0.2">
      <c r="R217" s="189"/>
      <c r="S217" s="189"/>
      <c r="T217" s="189"/>
    </row>
    <row r="218" spans="18:20" s="18" customFormat="1" x14ac:dyDescent="0.2">
      <c r="R218" s="189"/>
      <c r="S218" s="189"/>
      <c r="T218" s="189"/>
    </row>
    <row r="219" spans="18:20" s="18" customFormat="1" x14ac:dyDescent="0.2">
      <c r="R219" s="189"/>
      <c r="S219" s="189"/>
      <c r="T219" s="189"/>
    </row>
    <row r="220" spans="18:20" s="18" customFormat="1" x14ac:dyDescent="0.2">
      <c r="R220" s="189"/>
      <c r="S220" s="189"/>
      <c r="T220" s="189"/>
    </row>
    <row r="221" spans="18:20" s="18" customFormat="1" x14ac:dyDescent="0.2">
      <c r="R221" s="189"/>
      <c r="S221" s="189"/>
      <c r="T221" s="189"/>
    </row>
    <row r="222" spans="18:20" s="18" customFormat="1" x14ac:dyDescent="0.2">
      <c r="R222" s="189"/>
      <c r="S222" s="189"/>
      <c r="T222" s="189"/>
    </row>
    <row r="223" spans="18:20" s="18" customFormat="1" x14ac:dyDescent="0.2">
      <c r="R223" s="189"/>
      <c r="S223" s="189"/>
      <c r="T223" s="189"/>
    </row>
    <row r="224" spans="18:20" s="18" customFormat="1" x14ac:dyDescent="0.2">
      <c r="R224" s="189"/>
      <c r="S224" s="189"/>
      <c r="T224" s="189"/>
    </row>
    <row r="225" spans="18:20" s="18" customFormat="1" x14ac:dyDescent="0.2">
      <c r="R225" s="189"/>
      <c r="S225" s="189"/>
      <c r="T225" s="189"/>
    </row>
    <row r="226" spans="18:20" s="18" customFormat="1" x14ac:dyDescent="0.2">
      <c r="R226" s="189"/>
      <c r="S226" s="189"/>
      <c r="T226" s="189"/>
    </row>
    <row r="227" spans="18:20" s="18" customFormat="1" x14ac:dyDescent="0.2">
      <c r="R227" s="189"/>
      <c r="S227" s="189"/>
      <c r="T227" s="189"/>
    </row>
    <row r="228" spans="18:20" s="18" customFormat="1" x14ac:dyDescent="0.2">
      <c r="R228" s="189"/>
      <c r="S228" s="189"/>
      <c r="T228" s="189"/>
    </row>
    <row r="229" spans="18:20" s="18" customFormat="1" x14ac:dyDescent="0.2">
      <c r="R229" s="189"/>
      <c r="S229" s="189"/>
      <c r="T229" s="189"/>
    </row>
    <row r="230" spans="18:20" s="18" customFormat="1" x14ac:dyDescent="0.2">
      <c r="R230" s="189"/>
      <c r="S230" s="189"/>
      <c r="T230" s="189"/>
    </row>
    <row r="231" spans="18:20" s="18" customFormat="1" x14ac:dyDescent="0.2">
      <c r="R231" s="189"/>
      <c r="S231" s="189"/>
      <c r="T231" s="189"/>
    </row>
    <row r="232" spans="18:20" s="18" customFormat="1" x14ac:dyDescent="0.2">
      <c r="R232" s="189"/>
      <c r="S232" s="189"/>
      <c r="T232" s="189"/>
    </row>
    <row r="233" spans="18:20" s="18" customFormat="1" x14ac:dyDescent="0.2">
      <c r="R233" s="189"/>
      <c r="S233" s="189"/>
      <c r="T233" s="189"/>
    </row>
    <row r="234" spans="18:20" s="18" customFormat="1" x14ac:dyDescent="0.2">
      <c r="R234" s="189"/>
      <c r="S234" s="189"/>
      <c r="T234" s="189"/>
    </row>
    <row r="235" spans="18:20" s="18" customFormat="1" x14ac:dyDescent="0.2">
      <c r="R235" s="189"/>
      <c r="S235" s="189"/>
      <c r="T235" s="189"/>
    </row>
    <row r="236" spans="18:20" s="18" customFormat="1" x14ac:dyDescent="0.2">
      <c r="R236" s="189"/>
      <c r="S236" s="189"/>
      <c r="T236" s="189"/>
    </row>
    <row r="237" spans="18:20" s="18" customFormat="1" x14ac:dyDescent="0.2">
      <c r="R237" s="189"/>
      <c r="S237" s="189"/>
      <c r="T237" s="189"/>
    </row>
    <row r="238" spans="18:20" s="18" customFormat="1" x14ac:dyDescent="0.2">
      <c r="R238" s="189"/>
      <c r="S238" s="189"/>
      <c r="T238" s="189"/>
    </row>
    <row r="239" spans="18:20" s="18" customFormat="1" x14ac:dyDescent="0.2">
      <c r="R239" s="189"/>
      <c r="S239" s="189"/>
      <c r="T239" s="189"/>
    </row>
    <row r="240" spans="18:20" s="18" customFormat="1" x14ac:dyDescent="0.2">
      <c r="R240" s="189"/>
      <c r="S240" s="189"/>
      <c r="T240" s="189"/>
    </row>
    <row r="241" spans="18:20" s="18" customFormat="1" x14ac:dyDescent="0.2">
      <c r="R241" s="189"/>
      <c r="S241" s="189"/>
      <c r="T241" s="189"/>
    </row>
    <row r="242" spans="18:20" s="18" customFormat="1" x14ac:dyDescent="0.2">
      <c r="R242" s="189"/>
      <c r="S242" s="189"/>
      <c r="T242" s="189"/>
    </row>
    <row r="243" spans="18:20" s="18" customFormat="1" x14ac:dyDescent="0.2">
      <c r="R243" s="189"/>
      <c r="S243" s="189"/>
      <c r="T243" s="189"/>
    </row>
    <row r="244" spans="18:20" s="18" customFormat="1" x14ac:dyDescent="0.2">
      <c r="R244" s="189"/>
      <c r="S244" s="189"/>
      <c r="T244" s="189"/>
    </row>
    <row r="245" spans="18:20" s="18" customFormat="1" x14ac:dyDescent="0.2">
      <c r="R245" s="189"/>
      <c r="S245" s="189"/>
      <c r="T245" s="189"/>
    </row>
    <row r="246" spans="18:20" s="18" customFormat="1" x14ac:dyDescent="0.2">
      <c r="R246" s="189"/>
      <c r="S246" s="189"/>
      <c r="T246" s="189"/>
    </row>
    <row r="247" spans="18:20" s="18" customFormat="1" x14ac:dyDescent="0.2">
      <c r="R247" s="189"/>
      <c r="S247" s="189"/>
      <c r="T247" s="189"/>
    </row>
    <row r="248" spans="18:20" s="18" customFormat="1" x14ac:dyDescent="0.2">
      <c r="R248" s="189"/>
      <c r="S248" s="189"/>
      <c r="T248" s="189"/>
    </row>
    <row r="249" spans="18:20" s="18" customFormat="1" x14ac:dyDescent="0.2">
      <c r="R249" s="189"/>
      <c r="S249" s="189"/>
      <c r="T249" s="189"/>
    </row>
    <row r="250" spans="18:20" s="18" customFormat="1" x14ac:dyDescent="0.2">
      <c r="R250" s="189"/>
      <c r="S250" s="189"/>
      <c r="T250" s="189"/>
    </row>
    <row r="251" spans="18:20" s="18" customFormat="1" x14ac:dyDescent="0.2">
      <c r="R251" s="189"/>
      <c r="S251" s="189"/>
      <c r="T251" s="189"/>
    </row>
    <row r="252" spans="18:20" s="18" customFormat="1" x14ac:dyDescent="0.2">
      <c r="R252" s="189"/>
      <c r="S252" s="189"/>
      <c r="T252" s="189"/>
    </row>
    <row r="253" spans="18:20" s="18" customFormat="1" x14ac:dyDescent="0.2">
      <c r="R253" s="189"/>
      <c r="S253" s="189"/>
      <c r="T253" s="189"/>
    </row>
    <row r="254" spans="18:20" s="18" customFormat="1" x14ac:dyDescent="0.2">
      <c r="R254" s="189"/>
      <c r="S254" s="189"/>
      <c r="T254" s="189"/>
    </row>
    <row r="255" spans="18:20" s="18" customFormat="1" x14ac:dyDescent="0.2">
      <c r="R255" s="189"/>
      <c r="S255" s="189"/>
      <c r="T255" s="189"/>
    </row>
    <row r="256" spans="18:20" s="18" customFormat="1" x14ac:dyDescent="0.2">
      <c r="R256" s="189"/>
      <c r="S256" s="189"/>
      <c r="T256" s="189"/>
    </row>
    <row r="257" spans="18:20" s="18" customFormat="1" x14ac:dyDescent="0.2">
      <c r="R257" s="189"/>
      <c r="S257" s="189"/>
      <c r="T257" s="189"/>
    </row>
    <row r="258" spans="18:20" s="18" customFormat="1" x14ac:dyDescent="0.2">
      <c r="R258" s="189"/>
      <c r="S258" s="189"/>
      <c r="T258" s="189"/>
    </row>
    <row r="259" spans="18:20" s="18" customFormat="1" x14ac:dyDescent="0.2">
      <c r="R259" s="189"/>
      <c r="S259" s="189"/>
      <c r="T259" s="189"/>
    </row>
    <row r="260" spans="18:20" s="18" customFormat="1" x14ac:dyDescent="0.2">
      <c r="R260" s="189"/>
      <c r="S260" s="189"/>
      <c r="T260" s="189"/>
    </row>
    <row r="261" spans="18:20" s="18" customFormat="1" x14ac:dyDescent="0.2">
      <c r="R261" s="189"/>
      <c r="S261" s="189"/>
      <c r="T261" s="189"/>
    </row>
    <row r="262" spans="18:20" s="18" customFormat="1" x14ac:dyDescent="0.2">
      <c r="R262" s="189"/>
      <c r="S262" s="189"/>
      <c r="T262" s="189"/>
    </row>
    <row r="263" spans="18:20" s="18" customFormat="1" x14ac:dyDescent="0.2">
      <c r="R263" s="189"/>
      <c r="S263" s="189"/>
      <c r="T263" s="189"/>
    </row>
    <row r="264" spans="18:20" s="18" customFormat="1" x14ac:dyDescent="0.2">
      <c r="R264" s="189"/>
      <c r="S264" s="189"/>
      <c r="T264" s="189"/>
    </row>
    <row r="265" spans="18:20" s="18" customFormat="1" x14ac:dyDescent="0.2">
      <c r="R265" s="189"/>
      <c r="S265" s="189"/>
      <c r="T265" s="189"/>
    </row>
    <row r="266" spans="18:20" s="18" customFormat="1" x14ac:dyDescent="0.2">
      <c r="R266" s="189"/>
      <c r="S266" s="189"/>
      <c r="T266" s="189"/>
    </row>
    <row r="267" spans="18:20" s="18" customFormat="1" x14ac:dyDescent="0.2">
      <c r="R267" s="189"/>
      <c r="S267" s="189"/>
      <c r="T267" s="189"/>
    </row>
    <row r="268" spans="18:20" s="18" customFormat="1" x14ac:dyDescent="0.2">
      <c r="R268" s="189"/>
      <c r="S268" s="189"/>
      <c r="T268" s="189"/>
    </row>
    <row r="269" spans="18:20" s="18" customFormat="1" x14ac:dyDescent="0.2">
      <c r="R269" s="189"/>
      <c r="S269" s="189"/>
      <c r="T269" s="189"/>
    </row>
    <row r="270" spans="18:20" s="18" customFormat="1" x14ac:dyDescent="0.2">
      <c r="R270" s="189"/>
      <c r="S270" s="189"/>
      <c r="T270" s="189"/>
    </row>
    <row r="271" spans="18:20" s="18" customFormat="1" x14ac:dyDescent="0.2">
      <c r="R271" s="189"/>
      <c r="S271" s="189"/>
      <c r="T271" s="189"/>
    </row>
    <row r="272" spans="18:20" s="18" customFormat="1" x14ac:dyDescent="0.2">
      <c r="R272" s="189"/>
      <c r="S272" s="189"/>
      <c r="T272" s="189"/>
    </row>
    <row r="273" spans="18:20" s="18" customFormat="1" x14ac:dyDescent="0.2">
      <c r="R273" s="189"/>
      <c r="S273" s="189"/>
      <c r="T273" s="189"/>
    </row>
    <row r="274" spans="18:20" s="18" customFormat="1" x14ac:dyDescent="0.2">
      <c r="R274" s="189"/>
      <c r="S274" s="189"/>
      <c r="T274" s="189"/>
    </row>
    <row r="275" spans="18:20" s="18" customFormat="1" x14ac:dyDescent="0.2">
      <c r="R275" s="189"/>
      <c r="S275" s="189"/>
      <c r="T275" s="189"/>
    </row>
    <row r="276" spans="18:20" s="18" customFormat="1" x14ac:dyDescent="0.2">
      <c r="R276" s="189"/>
      <c r="S276" s="189"/>
      <c r="T276" s="189"/>
    </row>
    <row r="277" spans="18:20" s="18" customFormat="1" x14ac:dyDescent="0.2">
      <c r="R277" s="189"/>
      <c r="S277" s="189"/>
      <c r="T277" s="189"/>
    </row>
    <row r="278" spans="18:20" s="18" customFormat="1" x14ac:dyDescent="0.2">
      <c r="R278" s="189"/>
      <c r="S278" s="189"/>
      <c r="T278" s="189"/>
    </row>
    <row r="279" spans="18:20" s="18" customFormat="1" x14ac:dyDescent="0.2">
      <c r="R279" s="189"/>
      <c r="S279" s="189"/>
      <c r="T279" s="189"/>
    </row>
    <row r="280" spans="18:20" s="18" customFormat="1" x14ac:dyDescent="0.2">
      <c r="R280" s="189"/>
      <c r="S280" s="189"/>
      <c r="T280" s="189"/>
    </row>
    <row r="281" spans="18:20" s="18" customFormat="1" x14ac:dyDescent="0.2">
      <c r="R281" s="189"/>
      <c r="S281" s="189"/>
      <c r="T281" s="189"/>
    </row>
    <row r="282" spans="18:20" s="18" customFormat="1" x14ac:dyDescent="0.2">
      <c r="R282" s="189"/>
      <c r="S282" s="189"/>
      <c r="T282" s="189"/>
    </row>
    <row r="283" spans="18:20" s="18" customFormat="1" x14ac:dyDescent="0.2">
      <c r="R283" s="189"/>
      <c r="S283" s="189"/>
      <c r="T283" s="189"/>
    </row>
    <row r="284" spans="18:20" s="18" customFormat="1" x14ac:dyDescent="0.2">
      <c r="R284" s="189"/>
      <c r="S284" s="189"/>
      <c r="T284" s="189"/>
    </row>
    <row r="285" spans="18:20" s="18" customFormat="1" x14ac:dyDescent="0.2">
      <c r="R285" s="189"/>
      <c r="S285" s="189"/>
      <c r="T285" s="189"/>
    </row>
    <row r="286" spans="18:20" s="18" customFormat="1" x14ac:dyDescent="0.2">
      <c r="R286" s="189"/>
      <c r="S286" s="189"/>
      <c r="T286" s="189"/>
    </row>
    <row r="287" spans="18:20" s="18" customFormat="1" x14ac:dyDescent="0.2">
      <c r="R287" s="189"/>
      <c r="S287" s="189"/>
      <c r="T287" s="189"/>
    </row>
    <row r="288" spans="18:20" s="18" customFormat="1" x14ac:dyDescent="0.2">
      <c r="R288" s="189"/>
      <c r="S288" s="189"/>
      <c r="T288" s="189"/>
    </row>
    <row r="289" spans="18:20" s="18" customFormat="1" x14ac:dyDescent="0.2">
      <c r="R289" s="189"/>
      <c r="S289" s="189"/>
      <c r="T289" s="189"/>
    </row>
    <row r="290" spans="18:20" s="18" customFormat="1" x14ac:dyDescent="0.2">
      <c r="R290" s="189"/>
      <c r="S290" s="189"/>
      <c r="T290" s="189"/>
    </row>
    <row r="291" spans="18:20" s="18" customFormat="1" x14ac:dyDescent="0.2">
      <c r="R291" s="189"/>
      <c r="S291" s="189"/>
      <c r="T291" s="189"/>
    </row>
    <row r="292" spans="18:20" s="18" customFormat="1" x14ac:dyDescent="0.2">
      <c r="R292" s="189"/>
      <c r="S292" s="189"/>
      <c r="T292" s="189"/>
    </row>
    <row r="293" spans="18:20" s="18" customFormat="1" x14ac:dyDescent="0.2">
      <c r="R293" s="189"/>
      <c r="S293" s="189"/>
      <c r="T293" s="189"/>
    </row>
    <row r="294" spans="18:20" s="18" customFormat="1" x14ac:dyDescent="0.2">
      <c r="R294" s="189"/>
      <c r="S294" s="189"/>
      <c r="T294" s="189"/>
    </row>
    <row r="295" spans="18:20" s="18" customFormat="1" x14ac:dyDescent="0.2">
      <c r="R295" s="189"/>
      <c r="S295" s="189"/>
      <c r="T295" s="189"/>
    </row>
    <row r="296" spans="18:20" s="18" customFormat="1" x14ac:dyDescent="0.2">
      <c r="R296" s="189"/>
      <c r="S296" s="189"/>
      <c r="T296" s="189"/>
    </row>
    <row r="297" spans="18:20" s="18" customFormat="1" x14ac:dyDescent="0.2">
      <c r="R297" s="189"/>
      <c r="S297" s="189"/>
      <c r="T297" s="189"/>
    </row>
    <row r="298" spans="18:20" s="18" customFormat="1" x14ac:dyDescent="0.2">
      <c r="R298" s="189"/>
      <c r="S298" s="189"/>
      <c r="T298" s="189"/>
    </row>
    <row r="299" spans="18:20" s="18" customFormat="1" x14ac:dyDescent="0.2">
      <c r="R299" s="189"/>
      <c r="S299" s="189"/>
      <c r="T299" s="189"/>
    </row>
    <row r="300" spans="18:20" s="18" customFormat="1" x14ac:dyDescent="0.2">
      <c r="R300" s="189"/>
      <c r="S300" s="189"/>
      <c r="T300" s="189"/>
    </row>
    <row r="301" spans="18:20" s="18" customFormat="1" x14ac:dyDescent="0.2">
      <c r="R301" s="189"/>
      <c r="S301" s="189"/>
      <c r="T301" s="189"/>
    </row>
    <row r="302" spans="18:20" s="18" customFormat="1" x14ac:dyDescent="0.2">
      <c r="R302" s="189"/>
      <c r="S302" s="189"/>
      <c r="T302" s="189"/>
    </row>
    <row r="303" spans="18:20" s="18" customFormat="1" x14ac:dyDescent="0.2">
      <c r="R303" s="189"/>
      <c r="S303" s="189"/>
      <c r="T303" s="189"/>
    </row>
    <row r="304" spans="18:20" s="18" customFormat="1" x14ac:dyDescent="0.2">
      <c r="R304" s="189"/>
      <c r="S304" s="189"/>
      <c r="T304" s="189"/>
    </row>
    <row r="305" spans="18:20" s="18" customFormat="1" x14ac:dyDescent="0.2">
      <c r="R305" s="189"/>
      <c r="S305" s="189"/>
      <c r="T305" s="189"/>
    </row>
    <row r="306" spans="18:20" s="18" customFormat="1" x14ac:dyDescent="0.2">
      <c r="R306" s="189"/>
      <c r="S306" s="189"/>
      <c r="T306" s="189"/>
    </row>
    <row r="307" spans="18:20" s="18" customFormat="1" x14ac:dyDescent="0.2">
      <c r="R307" s="189"/>
      <c r="S307" s="189"/>
      <c r="T307" s="189"/>
    </row>
    <row r="308" spans="18:20" s="18" customFormat="1" x14ac:dyDescent="0.2">
      <c r="R308" s="189"/>
      <c r="S308" s="189"/>
      <c r="T308" s="189"/>
    </row>
    <row r="309" spans="18:20" s="18" customFormat="1" x14ac:dyDescent="0.2">
      <c r="R309" s="189"/>
      <c r="S309" s="189"/>
      <c r="T309" s="189"/>
    </row>
    <row r="310" spans="18:20" s="18" customFormat="1" x14ac:dyDescent="0.2">
      <c r="R310" s="189"/>
      <c r="S310" s="189"/>
      <c r="T310" s="189"/>
    </row>
    <row r="311" spans="18:20" s="18" customFormat="1" x14ac:dyDescent="0.2">
      <c r="R311" s="189"/>
      <c r="S311" s="189"/>
      <c r="T311" s="189"/>
    </row>
    <row r="312" spans="18:20" s="18" customFormat="1" x14ac:dyDescent="0.2">
      <c r="R312" s="189"/>
      <c r="S312" s="189"/>
      <c r="T312" s="189"/>
    </row>
    <row r="313" spans="18:20" s="18" customFormat="1" x14ac:dyDescent="0.2">
      <c r="R313" s="189"/>
      <c r="S313" s="189"/>
      <c r="T313" s="189"/>
    </row>
    <row r="314" spans="18:20" s="18" customFormat="1" x14ac:dyDescent="0.2">
      <c r="R314" s="189"/>
      <c r="S314" s="189"/>
      <c r="T314" s="189"/>
    </row>
    <row r="315" spans="18:20" s="18" customFormat="1" x14ac:dyDescent="0.2">
      <c r="R315" s="189"/>
      <c r="S315" s="189"/>
      <c r="T315" s="189"/>
    </row>
    <row r="316" spans="18:20" s="18" customFormat="1" x14ac:dyDescent="0.2">
      <c r="R316" s="189"/>
      <c r="S316" s="189"/>
      <c r="T316" s="189"/>
    </row>
    <row r="317" spans="18:20" s="18" customFormat="1" x14ac:dyDescent="0.2">
      <c r="R317" s="189"/>
      <c r="S317" s="189"/>
      <c r="T317" s="189"/>
    </row>
    <row r="318" spans="18:20" s="18" customFormat="1" x14ac:dyDescent="0.2">
      <c r="R318" s="189"/>
      <c r="S318" s="189"/>
      <c r="T318" s="189"/>
    </row>
    <row r="319" spans="18:20" s="18" customFormat="1" x14ac:dyDescent="0.2">
      <c r="R319" s="189"/>
      <c r="S319" s="189"/>
      <c r="T319" s="189"/>
    </row>
    <row r="320" spans="18:20" s="18" customFormat="1" x14ac:dyDescent="0.2">
      <c r="R320" s="189"/>
      <c r="S320" s="189"/>
      <c r="T320" s="189"/>
    </row>
    <row r="321" spans="18:20" s="18" customFormat="1" x14ac:dyDescent="0.2">
      <c r="R321" s="189"/>
      <c r="S321" s="189"/>
      <c r="T321" s="189"/>
    </row>
    <row r="322" spans="18:20" s="18" customFormat="1" x14ac:dyDescent="0.2">
      <c r="R322" s="189"/>
      <c r="S322" s="189"/>
      <c r="T322" s="189"/>
    </row>
    <row r="323" spans="18:20" s="18" customFormat="1" x14ac:dyDescent="0.2">
      <c r="R323" s="189"/>
      <c r="S323" s="189"/>
      <c r="T323" s="189"/>
    </row>
    <row r="324" spans="18:20" s="18" customFormat="1" x14ac:dyDescent="0.2">
      <c r="R324" s="189"/>
      <c r="S324" s="189"/>
      <c r="T324" s="189"/>
    </row>
    <row r="325" spans="18:20" s="18" customFormat="1" x14ac:dyDescent="0.2">
      <c r="R325" s="189"/>
      <c r="S325" s="189"/>
      <c r="T325" s="189"/>
    </row>
    <row r="326" spans="18:20" s="18" customFormat="1" x14ac:dyDescent="0.2">
      <c r="R326" s="189"/>
      <c r="S326" s="189"/>
      <c r="T326" s="189"/>
    </row>
    <row r="327" spans="18:20" s="18" customFormat="1" x14ac:dyDescent="0.2">
      <c r="R327" s="189"/>
      <c r="S327" s="189"/>
      <c r="T327" s="189"/>
    </row>
    <row r="328" spans="18:20" s="18" customFormat="1" x14ac:dyDescent="0.2">
      <c r="R328" s="189"/>
      <c r="S328" s="189"/>
      <c r="T328" s="189"/>
    </row>
    <row r="329" spans="18:20" s="18" customFormat="1" x14ac:dyDescent="0.2">
      <c r="R329" s="189"/>
      <c r="S329" s="189"/>
      <c r="T329" s="189"/>
    </row>
    <row r="330" spans="18:20" s="18" customFormat="1" x14ac:dyDescent="0.2">
      <c r="R330" s="189"/>
      <c r="S330" s="189"/>
      <c r="T330" s="189"/>
    </row>
    <row r="331" spans="18:20" s="18" customFormat="1" x14ac:dyDescent="0.2">
      <c r="R331" s="189"/>
      <c r="S331" s="189"/>
      <c r="T331" s="189"/>
    </row>
    <row r="332" spans="18:20" s="18" customFormat="1" x14ac:dyDescent="0.2">
      <c r="R332" s="189"/>
      <c r="S332" s="189"/>
      <c r="T332" s="189"/>
    </row>
    <row r="333" spans="18:20" s="18" customFormat="1" x14ac:dyDescent="0.2">
      <c r="R333" s="189"/>
      <c r="S333" s="189"/>
      <c r="T333" s="189"/>
    </row>
    <row r="334" spans="18:20" s="18" customFormat="1" x14ac:dyDescent="0.2">
      <c r="R334" s="189"/>
      <c r="S334" s="189"/>
      <c r="T334" s="189"/>
    </row>
    <row r="335" spans="18:20" s="18" customFormat="1" x14ac:dyDescent="0.2">
      <c r="R335" s="189"/>
      <c r="S335" s="189"/>
      <c r="T335" s="189"/>
    </row>
    <row r="336" spans="18:20" s="18" customFormat="1" x14ac:dyDescent="0.2">
      <c r="R336" s="189"/>
      <c r="S336" s="189"/>
      <c r="T336" s="189"/>
    </row>
    <row r="337" spans="18:20" s="18" customFormat="1" x14ac:dyDescent="0.2">
      <c r="R337" s="189"/>
      <c r="S337" s="189"/>
      <c r="T337" s="189"/>
    </row>
    <row r="338" spans="18:20" s="18" customFormat="1" x14ac:dyDescent="0.2">
      <c r="R338" s="189"/>
      <c r="S338" s="189"/>
      <c r="T338" s="189"/>
    </row>
    <row r="339" spans="18:20" s="18" customFormat="1" x14ac:dyDescent="0.2">
      <c r="R339" s="189"/>
      <c r="S339" s="189"/>
      <c r="T339" s="189"/>
    </row>
    <row r="340" spans="18:20" s="18" customFormat="1" x14ac:dyDescent="0.2">
      <c r="R340" s="189"/>
      <c r="S340" s="189"/>
      <c r="T340" s="189"/>
    </row>
    <row r="341" spans="18:20" s="18" customFormat="1" x14ac:dyDescent="0.2">
      <c r="R341" s="189"/>
      <c r="S341" s="189"/>
      <c r="T341" s="189"/>
    </row>
    <row r="342" spans="18:20" s="18" customFormat="1" x14ac:dyDescent="0.2">
      <c r="R342" s="189"/>
      <c r="S342" s="189"/>
      <c r="T342" s="189"/>
    </row>
    <row r="343" spans="18:20" s="18" customFormat="1" x14ac:dyDescent="0.2">
      <c r="R343" s="189"/>
      <c r="S343" s="189"/>
      <c r="T343" s="189"/>
    </row>
    <row r="344" spans="18:20" s="18" customFormat="1" x14ac:dyDescent="0.2">
      <c r="R344" s="189"/>
      <c r="S344" s="189"/>
      <c r="T344" s="189"/>
    </row>
    <row r="345" spans="18:20" s="18" customFormat="1" x14ac:dyDescent="0.2">
      <c r="R345" s="189"/>
      <c r="S345" s="189"/>
      <c r="T345" s="189"/>
    </row>
    <row r="346" spans="18:20" s="18" customFormat="1" x14ac:dyDescent="0.2">
      <c r="R346" s="189"/>
      <c r="S346" s="189"/>
      <c r="T346" s="189"/>
    </row>
    <row r="347" spans="18:20" s="18" customFormat="1" x14ac:dyDescent="0.2">
      <c r="R347" s="189"/>
      <c r="S347" s="189"/>
      <c r="T347" s="189"/>
    </row>
    <row r="348" spans="18:20" s="18" customFormat="1" x14ac:dyDescent="0.2">
      <c r="R348" s="189"/>
      <c r="S348" s="189"/>
      <c r="T348" s="189"/>
    </row>
    <row r="349" spans="18:20" s="18" customFormat="1" x14ac:dyDescent="0.2">
      <c r="R349" s="189"/>
      <c r="S349" s="189"/>
      <c r="T349" s="189"/>
    </row>
    <row r="350" spans="18:20" s="18" customFormat="1" x14ac:dyDescent="0.2">
      <c r="R350" s="189"/>
      <c r="S350" s="189"/>
      <c r="T350" s="189"/>
    </row>
    <row r="351" spans="18:20" s="18" customFormat="1" x14ac:dyDescent="0.2">
      <c r="R351" s="189"/>
      <c r="S351" s="189"/>
      <c r="T351" s="189"/>
    </row>
    <row r="352" spans="18:20" s="18" customFormat="1" x14ac:dyDescent="0.2">
      <c r="R352" s="189"/>
      <c r="S352" s="189"/>
      <c r="T352" s="189"/>
    </row>
    <row r="353" spans="18:20" s="18" customFormat="1" x14ac:dyDescent="0.2">
      <c r="R353" s="189"/>
      <c r="S353" s="189"/>
      <c r="T353" s="189"/>
    </row>
    <row r="354" spans="18:20" s="18" customFormat="1" x14ac:dyDescent="0.2">
      <c r="R354" s="189"/>
      <c r="S354" s="189"/>
      <c r="T354" s="189"/>
    </row>
    <row r="355" spans="18:20" s="18" customFormat="1" x14ac:dyDescent="0.2">
      <c r="R355" s="189"/>
      <c r="S355" s="189"/>
      <c r="T355" s="189"/>
    </row>
    <row r="356" spans="18:20" s="18" customFormat="1" x14ac:dyDescent="0.2">
      <c r="R356" s="189"/>
      <c r="S356" s="189"/>
      <c r="T356" s="189"/>
    </row>
    <row r="357" spans="18:20" s="18" customFormat="1" x14ac:dyDescent="0.2">
      <c r="R357" s="189"/>
      <c r="S357" s="189"/>
      <c r="T357" s="189"/>
    </row>
    <row r="358" spans="18:20" s="18" customFormat="1" x14ac:dyDescent="0.2">
      <c r="R358" s="189"/>
      <c r="S358" s="189"/>
      <c r="T358" s="189"/>
    </row>
    <row r="359" spans="18:20" s="18" customFormat="1" x14ac:dyDescent="0.2">
      <c r="R359" s="189"/>
      <c r="S359" s="189"/>
      <c r="T359" s="189"/>
    </row>
    <row r="360" spans="18:20" s="18" customFormat="1" x14ac:dyDescent="0.2">
      <c r="R360" s="189"/>
      <c r="S360" s="189"/>
      <c r="T360" s="189"/>
    </row>
    <row r="361" spans="18:20" s="18" customFormat="1" x14ac:dyDescent="0.2">
      <c r="R361" s="189"/>
      <c r="S361" s="189"/>
      <c r="T361" s="189"/>
    </row>
    <row r="362" spans="18:20" s="18" customFormat="1" x14ac:dyDescent="0.2">
      <c r="R362" s="189"/>
      <c r="S362" s="189"/>
      <c r="T362" s="189"/>
    </row>
    <row r="363" spans="18:20" s="18" customFormat="1" x14ac:dyDescent="0.2">
      <c r="R363" s="189"/>
      <c r="S363" s="189"/>
      <c r="T363" s="189"/>
    </row>
    <row r="364" spans="18:20" s="18" customFormat="1" x14ac:dyDescent="0.2">
      <c r="R364" s="189"/>
      <c r="S364" s="189"/>
      <c r="T364" s="189"/>
    </row>
    <row r="365" spans="18:20" s="18" customFormat="1" x14ac:dyDescent="0.2">
      <c r="R365" s="189"/>
      <c r="S365" s="189"/>
      <c r="T365" s="189"/>
    </row>
    <row r="366" spans="18:20" s="18" customFormat="1" x14ac:dyDescent="0.2">
      <c r="R366" s="189"/>
      <c r="S366" s="189"/>
      <c r="T366" s="189"/>
    </row>
    <row r="367" spans="18:20" s="18" customFormat="1" x14ac:dyDescent="0.2">
      <c r="R367" s="189"/>
      <c r="S367" s="189"/>
      <c r="T367" s="189"/>
    </row>
    <row r="368" spans="18:20" s="18" customFormat="1" x14ac:dyDescent="0.2">
      <c r="R368" s="189"/>
      <c r="S368" s="189"/>
      <c r="T368" s="189"/>
    </row>
    <row r="369" spans="18:20" s="18" customFormat="1" x14ac:dyDescent="0.2">
      <c r="R369" s="189"/>
      <c r="S369" s="189"/>
      <c r="T369" s="189"/>
    </row>
    <row r="370" spans="18:20" s="18" customFormat="1" x14ac:dyDescent="0.2">
      <c r="R370" s="189"/>
      <c r="S370" s="189"/>
      <c r="T370" s="189"/>
    </row>
    <row r="371" spans="18:20" s="18" customFormat="1" x14ac:dyDescent="0.2">
      <c r="R371" s="189"/>
      <c r="S371" s="189"/>
      <c r="T371" s="189"/>
    </row>
    <row r="372" spans="18:20" s="18" customFormat="1" x14ac:dyDescent="0.2">
      <c r="R372" s="189"/>
      <c r="S372" s="189"/>
      <c r="T372" s="189"/>
    </row>
    <row r="373" spans="18:20" s="18" customFormat="1" x14ac:dyDescent="0.2">
      <c r="R373" s="189"/>
      <c r="S373" s="189"/>
      <c r="T373" s="189"/>
    </row>
    <row r="374" spans="18:20" s="18" customFormat="1" x14ac:dyDescent="0.2">
      <c r="R374" s="189"/>
      <c r="S374" s="189"/>
      <c r="T374" s="189"/>
    </row>
    <row r="375" spans="18:20" s="18" customFormat="1" x14ac:dyDescent="0.2">
      <c r="R375" s="189"/>
      <c r="S375" s="189"/>
      <c r="T375" s="189"/>
    </row>
    <row r="376" spans="18:20" s="18" customFormat="1" x14ac:dyDescent="0.2">
      <c r="R376" s="189"/>
      <c r="S376" s="189"/>
      <c r="T376" s="189"/>
    </row>
    <row r="377" spans="18:20" s="18" customFormat="1" x14ac:dyDescent="0.2">
      <c r="R377" s="189"/>
      <c r="S377" s="189"/>
      <c r="T377" s="189"/>
    </row>
    <row r="378" spans="18:20" s="18" customFormat="1" x14ac:dyDescent="0.2">
      <c r="R378" s="189"/>
      <c r="S378" s="189"/>
      <c r="T378" s="189"/>
    </row>
    <row r="379" spans="18:20" s="18" customFormat="1" x14ac:dyDescent="0.2">
      <c r="R379" s="189"/>
      <c r="S379" s="189"/>
      <c r="T379" s="189"/>
    </row>
    <row r="380" spans="18:20" s="18" customFormat="1" x14ac:dyDescent="0.2">
      <c r="R380" s="189"/>
      <c r="S380" s="189"/>
      <c r="T380" s="189"/>
    </row>
    <row r="381" spans="18:20" s="18" customFormat="1" x14ac:dyDescent="0.2">
      <c r="R381" s="189"/>
      <c r="S381" s="189"/>
      <c r="T381" s="189"/>
    </row>
    <row r="382" spans="18:20" s="18" customFormat="1" x14ac:dyDescent="0.2">
      <c r="R382" s="189"/>
      <c r="S382" s="189"/>
      <c r="T382" s="189"/>
    </row>
    <row r="383" spans="18:20" s="18" customFormat="1" x14ac:dyDescent="0.2">
      <c r="R383" s="189"/>
      <c r="S383" s="189"/>
      <c r="T383" s="189"/>
    </row>
    <row r="384" spans="18:20" s="18" customFormat="1" x14ac:dyDescent="0.2">
      <c r="R384" s="189"/>
      <c r="S384" s="189"/>
      <c r="T384" s="189"/>
    </row>
    <row r="385" spans="18:20" s="18" customFormat="1" x14ac:dyDescent="0.2">
      <c r="R385" s="189"/>
      <c r="S385" s="189"/>
      <c r="T385" s="189"/>
    </row>
    <row r="386" spans="18:20" s="18" customFormat="1" x14ac:dyDescent="0.2">
      <c r="R386" s="189"/>
      <c r="S386" s="189"/>
      <c r="T386" s="189"/>
    </row>
    <row r="387" spans="18:20" s="18" customFormat="1" x14ac:dyDescent="0.2">
      <c r="R387" s="189"/>
      <c r="S387" s="189"/>
      <c r="T387" s="189"/>
    </row>
    <row r="388" spans="18:20" s="18" customFormat="1" x14ac:dyDescent="0.2">
      <c r="R388" s="189"/>
      <c r="S388" s="189"/>
      <c r="T388" s="189"/>
    </row>
    <row r="389" spans="18:20" s="18" customFormat="1" x14ac:dyDescent="0.2">
      <c r="R389" s="189"/>
      <c r="S389" s="189"/>
      <c r="T389" s="189"/>
    </row>
    <row r="390" spans="18:20" s="18" customFormat="1" x14ac:dyDescent="0.2">
      <c r="R390" s="189"/>
      <c r="S390" s="189"/>
      <c r="T390" s="189"/>
    </row>
    <row r="391" spans="18:20" s="18" customFormat="1" x14ac:dyDescent="0.2">
      <c r="R391" s="189"/>
      <c r="S391" s="189"/>
      <c r="T391" s="189"/>
    </row>
    <row r="392" spans="18:20" s="18" customFormat="1" x14ac:dyDescent="0.2">
      <c r="R392" s="189"/>
      <c r="S392" s="189"/>
      <c r="T392" s="189"/>
    </row>
    <row r="393" spans="18:20" s="18" customFormat="1" x14ac:dyDescent="0.2">
      <c r="R393" s="189"/>
      <c r="S393" s="189"/>
      <c r="T393" s="189"/>
    </row>
    <row r="394" spans="18:20" s="18" customFormat="1" x14ac:dyDescent="0.2">
      <c r="R394" s="189"/>
      <c r="S394" s="189"/>
      <c r="T394" s="189"/>
    </row>
    <row r="395" spans="18:20" s="18" customFormat="1" x14ac:dyDescent="0.2">
      <c r="R395" s="189"/>
      <c r="S395" s="189"/>
      <c r="T395" s="189"/>
    </row>
    <row r="396" spans="18:20" s="18" customFormat="1" x14ac:dyDescent="0.2">
      <c r="R396" s="189"/>
      <c r="S396" s="189"/>
      <c r="T396" s="189"/>
    </row>
    <row r="397" spans="18:20" s="18" customFormat="1" x14ac:dyDescent="0.2">
      <c r="R397" s="189"/>
      <c r="S397" s="189"/>
      <c r="T397" s="189"/>
    </row>
    <row r="398" spans="18:20" s="18" customFormat="1" x14ac:dyDescent="0.2">
      <c r="R398" s="189"/>
      <c r="S398" s="189"/>
      <c r="T398" s="189"/>
    </row>
    <row r="399" spans="18:20" s="18" customFormat="1" x14ac:dyDescent="0.2">
      <c r="R399" s="189"/>
      <c r="S399" s="189"/>
      <c r="T399" s="189"/>
    </row>
    <row r="400" spans="18:20" s="18" customFormat="1" x14ac:dyDescent="0.2">
      <c r="R400" s="189"/>
      <c r="S400" s="189"/>
      <c r="T400" s="189"/>
    </row>
    <row r="401" spans="18:20" s="18" customFormat="1" x14ac:dyDescent="0.2">
      <c r="R401" s="189"/>
      <c r="S401" s="189"/>
      <c r="T401" s="189"/>
    </row>
    <row r="402" spans="18:20" s="18" customFormat="1" x14ac:dyDescent="0.2">
      <c r="R402" s="189"/>
      <c r="S402" s="189"/>
      <c r="T402" s="189"/>
    </row>
    <row r="403" spans="18:20" s="18" customFormat="1" x14ac:dyDescent="0.2">
      <c r="R403" s="189"/>
      <c r="S403" s="189"/>
      <c r="T403" s="189"/>
    </row>
    <row r="404" spans="18:20" s="18" customFormat="1" x14ac:dyDescent="0.2">
      <c r="R404" s="189"/>
      <c r="S404" s="189"/>
      <c r="T404" s="189"/>
    </row>
    <row r="405" spans="18:20" s="18" customFormat="1" x14ac:dyDescent="0.2">
      <c r="R405" s="189"/>
      <c r="S405" s="189"/>
      <c r="T405" s="189"/>
    </row>
    <row r="406" spans="18:20" s="18" customFormat="1" x14ac:dyDescent="0.2">
      <c r="R406" s="189"/>
      <c r="S406" s="189"/>
      <c r="T406" s="189"/>
    </row>
    <row r="407" spans="18:20" s="18" customFormat="1" x14ac:dyDescent="0.2">
      <c r="R407" s="189"/>
      <c r="S407" s="189"/>
      <c r="T407" s="189"/>
    </row>
    <row r="408" spans="18:20" s="18" customFormat="1" x14ac:dyDescent="0.2">
      <c r="R408" s="189"/>
      <c r="S408" s="189"/>
      <c r="T408" s="189"/>
    </row>
    <row r="409" spans="18:20" s="18" customFormat="1" x14ac:dyDescent="0.2">
      <c r="R409" s="189"/>
      <c r="S409" s="189"/>
      <c r="T409" s="189"/>
    </row>
    <row r="410" spans="18:20" s="18" customFormat="1" x14ac:dyDescent="0.2">
      <c r="R410" s="189"/>
      <c r="S410" s="189"/>
      <c r="T410" s="189"/>
    </row>
    <row r="411" spans="18:20" s="18" customFormat="1" x14ac:dyDescent="0.2">
      <c r="R411" s="189"/>
      <c r="S411" s="189"/>
      <c r="T411" s="189"/>
    </row>
    <row r="412" spans="18:20" s="18" customFormat="1" x14ac:dyDescent="0.2">
      <c r="R412" s="189"/>
      <c r="S412" s="189"/>
      <c r="T412" s="189"/>
    </row>
    <row r="413" spans="18:20" s="18" customFormat="1" x14ac:dyDescent="0.2">
      <c r="R413" s="189"/>
      <c r="S413" s="189"/>
      <c r="T413" s="189"/>
    </row>
    <row r="414" spans="18:20" s="18" customFormat="1" x14ac:dyDescent="0.2">
      <c r="R414" s="189"/>
      <c r="S414" s="189"/>
      <c r="T414" s="189"/>
    </row>
    <row r="415" spans="18:20" s="18" customFormat="1" x14ac:dyDescent="0.2">
      <c r="R415" s="189"/>
      <c r="S415" s="189"/>
      <c r="T415" s="189"/>
    </row>
    <row r="416" spans="18:20" s="18" customFormat="1" x14ac:dyDescent="0.2">
      <c r="R416" s="189"/>
      <c r="S416" s="189"/>
      <c r="T416" s="189"/>
    </row>
    <row r="417" spans="18:20" s="18" customFormat="1" x14ac:dyDescent="0.2">
      <c r="R417" s="189"/>
      <c r="S417" s="189"/>
      <c r="T417" s="189"/>
    </row>
    <row r="418" spans="18:20" s="18" customFormat="1" x14ac:dyDescent="0.2">
      <c r="R418" s="189"/>
      <c r="S418" s="189"/>
      <c r="T418" s="189"/>
    </row>
    <row r="419" spans="18:20" s="18" customFormat="1" x14ac:dyDescent="0.2">
      <c r="R419" s="189"/>
      <c r="S419" s="189"/>
      <c r="T419" s="189"/>
    </row>
    <row r="420" spans="18:20" s="18" customFormat="1" x14ac:dyDescent="0.2">
      <c r="R420" s="189"/>
      <c r="S420" s="189"/>
      <c r="T420" s="189"/>
    </row>
    <row r="421" spans="18:20" s="18" customFormat="1" x14ac:dyDescent="0.2">
      <c r="R421" s="189"/>
      <c r="S421" s="189"/>
      <c r="T421" s="189"/>
    </row>
    <row r="422" spans="18:20" s="18" customFormat="1" x14ac:dyDescent="0.2">
      <c r="R422" s="189"/>
      <c r="S422" s="189"/>
      <c r="T422" s="189"/>
    </row>
    <row r="423" spans="18:20" s="18" customFormat="1" x14ac:dyDescent="0.2">
      <c r="R423" s="189"/>
      <c r="S423" s="189"/>
      <c r="T423" s="189"/>
    </row>
    <row r="424" spans="18:20" s="18" customFormat="1" x14ac:dyDescent="0.2">
      <c r="R424" s="189"/>
      <c r="S424" s="189"/>
      <c r="T424" s="189"/>
    </row>
    <row r="425" spans="18:20" s="18" customFormat="1" x14ac:dyDescent="0.2">
      <c r="R425" s="189"/>
      <c r="S425" s="189"/>
      <c r="T425" s="189"/>
    </row>
    <row r="426" spans="18:20" s="18" customFormat="1" x14ac:dyDescent="0.2">
      <c r="R426" s="189"/>
      <c r="S426" s="189"/>
      <c r="T426" s="189"/>
    </row>
    <row r="427" spans="18:20" s="18" customFormat="1" x14ac:dyDescent="0.2">
      <c r="R427" s="189"/>
      <c r="S427" s="189"/>
      <c r="T427" s="189"/>
    </row>
    <row r="428" spans="18:20" s="18" customFormat="1" x14ac:dyDescent="0.2">
      <c r="R428" s="189"/>
      <c r="S428" s="189"/>
      <c r="T428" s="189"/>
    </row>
    <row r="429" spans="18:20" s="18" customFormat="1" x14ac:dyDescent="0.2">
      <c r="R429" s="189"/>
      <c r="S429" s="189"/>
      <c r="T429" s="189"/>
    </row>
    <row r="430" spans="18:20" s="18" customFormat="1" x14ac:dyDescent="0.2">
      <c r="R430" s="189"/>
      <c r="S430" s="189"/>
      <c r="T430" s="189"/>
    </row>
    <row r="431" spans="18:20" s="18" customFormat="1" x14ac:dyDescent="0.2">
      <c r="R431" s="189"/>
      <c r="S431" s="189"/>
      <c r="T431" s="189"/>
    </row>
    <row r="432" spans="18:20" s="18" customFormat="1" x14ac:dyDescent="0.2">
      <c r="R432" s="189"/>
      <c r="S432" s="189"/>
      <c r="T432" s="189"/>
    </row>
    <row r="433" spans="18:20" s="18" customFormat="1" x14ac:dyDescent="0.2">
      <c r="R433" s="189"/>
      <c r="S433" s="189"/>
      <c r="T433" s="189"/>
    </row>
    <row r="434" spans="18:20" s="18" customFormat="1" x14ac:dyDescent="0.2">
      <c r="R434" s="189"/>
      <c r="S434" s="189"/>
      <c r="T434" s="189"/>
    </row>
    <row r="435" spans="18:20" s="18" customFormat="1" x14ac:dyDescent="0.2">
      <c r="R435" s="189"/>
      <c r="S435" s="189"/>
      <c r="T435" s="189"/>
    </row>
    <row r="436" spans="18:20" s="18" customFormat="1" x14ac:dyDescent="0.2">
      <c r="R436" s="189"/>
      <c r="S436" s="189"/>
      <c r="T436" s="189"/>
    </row>
    <row r="437" spans="18:20" s="18" customFormat="1" x14ac:dyDescent="0.2">
      <c r="R437" s="189"/>
      <c r="S437" s="189"/>
      <c r="T437" s="189"/>
    </row>
    <row r="438" spans="18:20" s="18" customFormat="1" x14ac:dyDescent="0.2">
      <c r="R438" s="189"/>
      <c r="S438" s="189"/>
      <c r="T438" s="189"/>
    </row>
    <row r="439" spans="18:20" s="18" customFormat="1" x14ac:dyDescent="0.2">
      <c r="R439" s="189"/>
      <c r="S439" s="189"/>
      <c r="T439" s="189"/>
    </row>
    <row r="440" spans="18:20" s="18" customFormat="1" x14ac:dyDescent="0.2">
      <c r="R440" s="189"/>
      <c r="S440" s="189"/>
      <c r="T440" s="189"/>
    </row>
    <row r="441" spans="18:20" s="18" customFormat="1" x14ac:dyDescent="0.2">
      <c r="R441" s="189"/>
      <c r="S441" s="189"/>
      <c r="T441" s="189"/>
    </row>
    <row r="442" spans="18:20" s="18" customFormat="1" x14ac:dyDescent="0.2">
      <c r="R442" s="189"/>
      <c r="S442" s="189"/>
      <c r="T442" s="189"/>
    </row>
    <row r="443" spans="18:20" s="18" customFormat="1" x14ac:dyDescent="0.2">
      <c r="R443" s="189"/>
      <c r="S443" s="189"/>
      <c r="T443" s="189"/>
    </row>
    <row r="444" spans="18:20" s="18" customFormat="1" x14ac:dyDescent="0.2">
      <c r="R444" s="189"/>
      <c r="S444" s="189"/>
      <c r="T444" s="189"/>
    </row>
    <row r="445" spans="18:20" s="18" customFormat="1" x14ac:dyDescent="0.2">
      <c r="R445" s="189"/>
      <c r="S445" s="189"/>
      <c r="T445" s="189"/>
    </row>
    <row r="446" spans="18:20" s="18" customFormat="1" x14ac:dyDescent="0.2">
      <c r="R446" s="189"/>
      <c r="S446" s="189"/>
      <c r="T446" s="189"/>
    </row>
    <row r="447" spans="18:20" s="18" customFormat="1" x14ac:dyDescent="0.2">
      <c r="R447" s="189"/>
      <c r="S447" s="189"/>
      <c r="T447" s="189"/>
    </row>
    <row r="448" spans="18:20" s="18" customFormat="1" x14ac:dyDescent="0.2">
      <c r="R448" s="189"/>
      <c r="S448" s="189"/>
      <c r="T448" s="189"/>
    </row>
    <row r="449" spans="18:20" s="18" customFormat="1" x14ac:dyDescent="0.2">
      <c r="R449" s="189"/>
      <c r="S449" s="189"/>
      <c r="T449" s="189"/>
    </row>
    <row r="450" spans="18:20" s="18" customFormat="1" x14ac:dyDescent="0.2">
      <c r="R450" s="189"/>
      <c r="S450" s="189"/>
      <c r="T450" s="189"/>
    </row>
    <row r="451" spans="18:20" s="18" customFormat="1" x14ac:dyDescent="0.2">
      <c r="R451" s="189"/>
      <c r="S451" s="189"/>
      <c r="T451" s="189"/>
    </row>
    <row r="452" spans="18:20" s="18" customFormat="1" x14ac:dyDescent="0.2">
      <c r="R452" s="189"/>
      <c r="S452" s="189"/>
      <c r="T452" s="189"/>
    </row>
    <row r="453" spans="18:20" s="18" customFormat="1" x14ac:dyDescent="0.2">
      <c r="R453" s="189"/>
      <c r="S453" s="189"/>
      <c r="T453" s="189"/>
    </row>
    <row r="454" spans="18:20" s="18" customFormat="1" x14ac:dyDescent="0.2">
      <c r="R454" s="189"/>
      <c r="S454" s="189"/>
      <c r="T454" s="189"/>
    </row>
    <row r="455" spans="18:20" s="18" customFormat="1" x14ac:dyDescent="0.2">
      <c r="R455" s="189"/>
      <c r="S455" s="189"/>
      <c r="T455" s="189"/>
    </row>
    <row r="456" spans="18:20" s="18" customFormat="1" x14ac:dyDescent="0.2">
      <c r="R456" s="189"/>
      <c r="S456" s="189"/>
      <c r="T456" s="189"/>
    </row>
    <row r="457" spans="18:20" s="18" customFormat="1" x14ac:dyDescent="0.2">
      <c r="R457" s="189"/>
      <c r="S457" s="189"/>
      <c r="T457" s="189"/>
    </row>
    <row r="458" spans="18:20" s="18" customFormat="1" x14ac:dyDescent="0.2">
      <c r="R458" s="189"/>
      <c r="S458" s="189"/>
      <c r="T458" s="189"/>
    </row>
    <row r="459" spans="18:20" s="18" customFormat="1" x14ac:dyDescent="0.2">
      <c r="R459" s="189"/>
      <c r="S459" s="189"/>
      <c r="T459" s="189"/>
    </row>
    <row r="460" spans="18:20" s="18" customFormat="1" x14ac:dyDescent="0.2">
      <c r="R460" s="189"/>
      <c r="S460" s="189"/>
      <c r="T460" s="189"/>
    </row>
    <row r="461" spans="18:20" s="18" customFormat="1" x14ac:dyDescent="0.2">
      <c r="R461" s="189"/>
      <c r="S461" s="189"/>
      <c r="T461" s="189"/>
    </row>
    <row r="462" spans="18:20" s="18" customFormat="1" x14ac:dyDescent="0.2">
      <c r="R462" s="189"/>
      <c r="S462" s="189"/>
      <c r="T462" s="189"/>
    </row>
    <row r="463" spans="18:20" s="18" customFormat="1" x14ac:dyDescent="0.2">
      <c r="R463" s="189"/>
      <c r="S463" s="189"/>
      <c r="T463" s="189"/>
    </row>
    <row r="464" spans="18:20" s="18" customFormat="1" x14ac:dyDescent="0.2">
      <c r="R464" s="189"/>
      <c r="S464" s="189"/>
      <c r="T464" s="189"/>
    </row>
    <row r="465" spans="18:20" s="18" customFormat="1" x14ac:dyDescent="0.2">
      <c r="R465" s="189"/>
      <c r="S465" s="189"/>
      <c r="T465" s="189"/>
    </row>
    <row r="466" spans="18:20" s="18" customFormat="1" x14ac:dyDescent="0.2">
      <c r="R466" s="189"/>
      <c r="S466" s="189"/>
      <c r="T466" s="189"/>
    </row>
    <row r="467" spans="18:20" s="18" customFormat="1" x14ac:dyDescent="0.2">
      <c r="R467" s="189"/>
      <c r="S467" s="189"/>
      <c r="T467" s="189"/>
    </row>
    <row r="468" spans="18:20" s="18" customFormat="1" x14ac:dyDescent="0.2">
      <c r="R468" s="189"/>
      <c r="S468" s="189"/>
      <c r="T468" s="189"/>
    </row>
    <row r="469" spans="18:20" s="18" customFormat="1" x14ac:dyDescent="0.2">
      <c r="R469" s="189"/>
      <c r="S469" s="189"/>
      <c r="T469" s="189"/>
    </row>
    <row r="470" spans="18:20" s="18" customFormat="1" x14ac:dyDescent="0.2">
      <c r="R470" s="189"/>
      <c r="S470" s="189"/>
      <c r="T470" s="189"/>
    </row>
    <row r="471" spans="18:20" s="18" customFormat="1" x14ac:dyDescent="0.2">
      <c r="R471" s="189"/>
      <c r="S471" s="189"/>
      <c r="T471" s="189"/>
    </row>
    <row r="472" spans="18:20" s="18" customFormat="1" x14ac:dyDescent="0.2">
      <c r="R472" s="189"/>
      <c r="S472" s="189"/>
      <c r="T472" s="189"/>
    </row>
    <row r="473" spans="18:20" s="18" customFormat="1" x14ac:dyDescent="0.2">
      <c r="R473" s="189"/>
      <c r="S473" s="189"/>
      <c r="T473" s="189"/>
    </row>
    <row r="474" spans="18:20" s="18" customFormat="1" x14ac:dyDescent="0.2">
      <c r="R474" s="189"/>
      <c r="S474" s="189"/>
      <c r="T474" s="189"/>
    </row>
    <row r="475" spans="18:20" s="18" customFormat="1" x14ac:dyDescent="0.2">
      <c r="R475" s="189"/>
      <c r="S475" s="189"/>
      <c r="T475" s="189"/>
    </row>
    <row r="476" spans="18:20" s="18" customFormat="1" x14ac:dyDescent="0.2">
      <c r="R476" s="189"/>
      <c r="S476" s="189"/>
      <c r="T476" s="189"/>
    </row>
    <row r="477" spans="18:20" s="18" customFormat="1" x14ac:dyDescent="0.2">
      <c r="R477" s="189"/>
      <c r="S477" s="189"/>
      <c r="T477" s="189"/>
    </row>
    <row r="478" spans="18:20" s="18" customFormat="1" x14ac:dyDescent="0.2">
      <c r="R478" s="189"/>
      <c r="S478" s="189"/>
      <c r="T478" s="189"/>
    </row>
    <row r="479" spans="18:20" s="18" customFormat="1" x14ac:dyDescent="0.2">
      <c r="R479" s="189"/>
      <c r="S479" s="189"/>
      <c r="T479" s="189"/>
    </row>
    <row r="480" spans="18:20" s="18" customFormat="1" x14ac:dyDescent="0.2">
      <c r="R480" s="189"/>
      <c r="S480" s="189"/>
      <c r="T480" s="189"/>
    </row>
    <row r="481" spans="18:20" s="18" customFormat="1" x14ac:dyDescent="0.2">
      <c r="R481" s="189"/>
      <c r="S481" s="189"/>
      <c r="T481" s="189"/>
    </row>
    <row r="482" spans="18:20" s="18" customFormat="1" x14ac:dyDescent="0.2">
      <c r="R482" s="189"/>
      <c r="S482" s="189"/>
      <c r="T482" s="189"/>
    </row>
    <row r="483" spans="18:20" s="18" customFormat="1" x14ac:dyDescent="0.2">
      <c r="R483" s="189"/>
      <c r="S483" s="189"/>
      <c r="T483" s="189"/>
    </row>
    <row r="484" spans="18:20" s="18" customFormat="1" x14ac:dyDescent="0.2">
      <c r="R484" s="189"/>
      <c r="S484" s="189"/>
      <c r="T484" s="189"/>
    </row>
    <row r="485" spans="18:20" s="18" customFormat="1" x14ac:dyDescent="0.2">
      <c r="R485" s="189"/>
      <c r="S485" s="189"/>
      <c r="T485" s="189"/>
    </row>
    <row r="486" spans="18:20" s="18" customFormat="1" x14ac:dyDescent="0.2">
      <c r="R486" s="189"/>
      <c r="S486" s="189"/>
      <c r="T486" s="189"/>
    </row>
    <row r="487" spans="18:20" s="18" customFormat="1" x14ac:dyDescent="0.2">
      <c r="R487" s="189"/>
      <c r="S487" s="189"/>
      <c r="T487" s="189"/>
    </row>
    <row r="488" spans="18:20" s="18" customFormat="1" x14ac:dyDescent="0.2">
      <c r="R488" s="189"/>
      <c r="S488" s="189"/>
      <c r="T488" s="189"/>
    </row>
    <row r="489" spans="18:20" s="18" customFormat="1" x14ac:dyDescent="0.2">
      <c r="R489" s="189"/>
      <c r="S489" s="189"/>
      <c r="T489" s="189"/>
    </row>
    <row r="490" spans="18:20" s="18" customFormat="1" x14ac:dyDescent="0.2">
      <c r="R490" s="189"/>
      <c r="S490" s="189"/>
      <c r="T490" s="189"/>
    </row>
    <row r="491" spans="18:20" s="18" customFormat="1" x14ac:dyDescent="0.2">
      <c r="R491" s="189"/>
      <c r="S491" s="189"/>
      <c r="T491" s="189"/>
    </row>
    <row r="492" spans="18:20" s="18" customFormat="1" x14ac:dyDescent="0.2">
      <c r="R492" s="189"/>
      <c r="S492" s="189"/>
      <c r="T492" s="189"/>
    </row>
    <row r="493" spans="18:20" s="18" customFormat="1" x14ac:dyDescent="0.2">
      <c r="R493" s="189"/>
      <c r="S493" s="189"/>
      <c r="T493" s="189"/>
    </row>
    <row r="494" spans="18:20" s="18" customFormat="1" x14ac:dyDescent="0.2">
      <c r="R494" s="189"/>
      <c r="S494" s="189"/>
      <c r="T494" s="189"/>
    </row>
    <row r="495" spans="18:20" s="18" customFormat="1" x14ac:dyDescent="0.2">
      <c r="R495" s="189"/>
      <c r="S495" s="189"/>
      <c r="T495" s="189"/>
    </row>
    <row r="496" spans="18:20" s="18" customFormat="1" x14ac:dyDescent="0.2">
      <c r="R496" s="189"/>
      <c r="S496" s="189"/>
      <c r="T496" s="189"/>
    </row>
    <row r="497" spans="18:20" s="18" customFormat="1" x14ac:dyDescent="0.2">
      <c r="R497" s="189"/>
      <c r="S497" s="189"/>
      <c r="T497" s="189"/>
    </row>
    <row r="498" spans="18:20" s="18" customFormat="1" x14ac:dyDescent="0.2">
      <c r="R498" s="189"/>
      <c r="S498" s="189"/>
      <c r="T498" s="189"/>
    </row>
    <row r="499" spans="18:20" s="18" customFormat="1" x14ac:dyDescent="0.2">
      <c r="R499" s="189"/>
      <c r="S499" s="189"/>
      <c r="T499" s="189"/>
    </row>
    <row r="500" spans="18:20" s="18" customFormat="1" x14ac:dyDescent="0.2">
      <c r="R500" s="189"/>
      <c r="S500" s="189"/>
      <c r="T500" s="189"/>
    </row>
    <row r="501" spans="18:20" s="18" customFormat="1" x14ac:dyDescent="0.2">
      <c r="R501" s="189"/>
      <c r="S501" s="189"/>
      <c r="T501" s="189"/>
    </row>
    <row r="502" spans="18:20" s="18" customFormat="1" x14ac:dyDescent="0.2">
      <c r="R502" s="189"/>
      <c r="S502" s="189"/>
      <c r="T502" s="189"/>
    </row>
    <row r="503" spans="18:20" s="18" customFormat="1" x14ac:dyDescent="0.2">
      <c r="R503" s="189"/>
      <c r="S503" s="189"/>
      <c r="T503" s="189"/>
    </row>
    <row r="504" spans="18:20" s="18" customFormat="1" x14ac:dyDescent="0.2">
      <c r="R504" s="189"/>
      <c r="S504" s="189"/>
      <c r="T504" s="189"/>
    </row>
    <row r="505" spans="18:20" s="18" customFormat="1" x14ac:dyDescent="0.2">
      <c r="R505" s="189"/>
      <c r="S505" s="189"/>
      <c r="T505" s="189"/>
    </row>
    <row r="506" spans="18:20" s="18" customFormat="1" x14ac:dyDescent="0.2">
      <c r="R506" s="189"/>
      <c r="S506" s="189"/>
      <c r="T506" s="189"/>
    </row>
    <row r="507" spans="18:20" s="18" customFormat="1" x14ac:dyDescent="0.2">
      <c r="R507" s="189"/>
      <c r="S507" s="189"/>
      <c r="T507" s="189"/>
    </row>
    <row r="508" spans="18:20" s="18" customFormat="1" x14ac:dyDescent="0.2">
      <c r="R508" s="189"/>
      <c r="S508" s="189"/>
      <c r="T508" s="189"/>
    </row>
    <row r="509" spans="18:20" s="18" customFormat="1" x14ac:dyDescent="0.2">
      <c r="R509" s="189"/>
      <c r="S509" s="189"/>
      <c r="T509" s="189"/>
    </row>
    <row r="510" spans="18:20" s="18" customFormat="1" x14ac:dyDescent="0.2">
      <c r="R510" s="189"/>
      <c r="S510" s="189"/>
      <c r="T510" s="189"/>
    </row>
    <row r="511" spans="18:20" s="18" customFormat="1" x14ac:dyDescent="0.2">
      <c r="R511" s="189"/>
      <c r="S511" s="189"/>
      <c r="T511" s="189"/>
    </row>
    <row r="512" spans="18:20" s="18" customFormat="1" x14ac:dyDescent="0.2">
      <c r="R512" s="189"/>
      <c r="S512" s="189"/>
      <c r="T512" s="189"/>
    </row>
    <row r="513" spans="18:20" s="18" customFormat="1" x14ac:dyDescent="0.2">
      <c r="R513" s="189"/>
      <c r="S513" s="189"/>
      <c r="T513" s="189"/>
    </row>
    <row r="514" spans="18:20" s="18" customFormat="1" x14ac:dyDescent="0.2">
      <c r="R514" s="189"/>
      <c r="S514" s="189"/>
      <c r="T514" s="189"/>
    </row>
    <row r="515" spans="18:20" s="18" customFormat="1" x14ac:dyDescent="0.2">
      <c r="R515" s="189"/>
      <c r="S515" s="189"/>
      <c r="T515" s="189"/>
    </row>
    <row r="516" spans="18:20" s="18" customFormat="1" x14ac:dyDescent="0.2">
      <c r="R516" s="189"/>
      <c r="S516" s="189"/>
      <c r="T516" s="189"/>
    </row>
    <row r="517" spans="18:20" s="18" customFormat="1" x14ac:dyDescent="0.2">
      <c r="R517" s="189"/>
      <c r="S517" s="189"/>
      <c r="T517" s="189"/>
    </row>
    <row r="518" spans="18:20" s="18" customFormat="1" x14ac:dyDescent="0.2">
      <c r="R518" s="189"/>
      <c r="S518" s="189"/>
      <c r="T518" s="189"/>
    </row>
    <row r="519" spans="18:20" s="18" customFormat="1" x14ac:dyDescent="0.2">
      <c r="R519" s="189"/>
      <c r="S519" s="189"/>
      <c r="T519" s="189"/>
    </row>
    <row r="520" spans="18:20" s="18" customFormat="1" x14ac:dyDescent="0.2">
      <c r="R520" s="189"/>
      <c r="S520" s="189"/>
      <c r="T520" s="189"/>
    </row>
    <row r="521" spans="18:20" s="18" customFormat="1" x14ac:dyDescent="0.2">
      <c r="R521" s="189"/>
      <c r="S521" s="189"/>
      <c r="T521" s="189"/>
    </row>
    <row r="522" spans="18:20" s="18" customFormat="1" x14ac:dyDescent="0.2">
      <c r="R522" s="189"/>
      <c r="S522" s="189"/>
      <c r="T522" s="189"/>
    </row>
    <row r="523" spans="18:20" s="18" customFormat="1" x14ac:dyDescent="0.2">
      <c r="R523" s="189"/>
      <c r="S523" s="189"/>
      <c r="T523" s="189"/>
    </row>
    <row r="524" spans="18:20" s="18" customFormat="1" x14ac:dyDescent="0.2">
      <c r="R524" s="189"/>
      <c r="S524" s="189"/>
      <c r="T524" s="189"/>
    </row>
    <row r="525" spans="18:20" s="18" customFormat="1" x14ac:dyDescent="0.2">
      <c r="R525" s="189"/>
      <c r="S525" s="189"/>
      <c r="T525" s="189"/>
    </row>
    <row r="526" spans="18:20" s="18" customFormat="1" x14ac:dyDescent="0.2">
      <c r="R526" s="189"/>
      <c r="S526" s="189"/>
      <c r="T526" s="189"/>
    </row>
    <row r="527" spans="18:20" s="18" customFormat="1" x14ac:dyDescent="0.2">
      <c r="R527" s="189"/>
      <c r="S527" s="189"/>
      <c r="T527" s="189"/>
    </row>
    <row r="528" spans="18:20" s="18" customFormat="1" x14ac:dyDescent="0.2">
      <c r="R528" s="189"/>
      <c r="S528" s="189"/>
      <c r="T528" s="189"/>
    </row>
    <row r="529" spans="18:20" s="18" customFormat="1" x14ac:dyDescent="0.2">
      <c r="R529" s="189"/>
      <c r="S529" s="189"/>
      <c r="T529" s="189"/>
    </row>
    <row r="530" spans="18:20" s="18" customFormat="1" x14ac:dyDescent="0.2">
      <c r="R530" s="189"/>
      <c r="S530" s="189"/>
      <c r="T530" s="189"/>
    </row>
    <row r="531" spans="18:20" s="18" customFormat="1" x14ac:dyDescent="0.2">
      <c r="R531" s="189"/>
      <c r="S531" s="189"/>
      <c r="T531" s="189"/>
    </row>
    <row r="532" spans="18:20" s="18" customFormat="1" x14ac:dyDescent="0.2">
      <c r="R532" s="189"/>
      <c r="S532" s="189"/>
      <c r="T532" s="189"/>
    </row>
    <row r="533" spans="18:20" s="18" customFormat="1" x14ac:dyDescent="0.2">
      <c r="R533" s="189"/>
      <c r="S533" s="189"/>
      <c r="T533" s="189"/>
    </row>
    <row r="534" spans="18:20" s="18" customFormat="1" x14ac:dyDescent="0.2">
      <c r="R534" s="189"/>
      <c r="S534" s="189"/>
      <c r="T534" s="189"/>
    </row>
    <row r="535" spans="18:20" s="18" customFormat="1" x14ac:dyDescent="0.2">
      <c r="R535" s="189"/>
      <c r="S535" s="189"/>
      <c r="T535" s="189"/>
    </row>
    <row r="536" spans="18:20" s="18" customFormat="1" x14ac:dyDescent="0.2">
      <c r="R536" s="189"/>
      <c r="S536" s="189"/>
      <c r="T536" s="189"/>
    </row>
    <row r="537" spans="18:20" s="18" customFormat="1" x14ac:dyDescent="0.2">
      <c r="R537" s="189"/>
      <c r="S537" s="189"/>
      <c r="T537" s="189"/>
    </row>
    <row r="538" spans="18:20" s="18" customFormat="1" x14ac:dyDescent="0.2">
      <c r="R538" s="189"/>
      <c r="S538" s="189"/>
      <c r="T538" s="189"/>
    </row>
    <row r="539" spans="18:20" s="18" customFormat="1" x14ac:dyDescent="0.2">
      <c r="R539" s="189"/>
      <c r="S539" s="189"/>
      <c r="T539" s="189"/>
    </row>
    <row r="540" spans="18:20" s="18" customFormat="1" x14ac:dyDescent="0.2">
      <c r="R540" s="189"/>
      <c r="S540" s="189"/>
      <c r="T540" s="189"/>
    </row>
    <row r="541" spans="18:20" s="18" customFormat="1" x14ac:dyDescent="0.2">
      <c r="R541" s="189"/>
      <c r="S541" s="189"/>
      <c r="T541" s="189"/>
    </row>
    <row r="542" spans="18:20" s="18" customFormat="1" x14ac:dyDescent="0.2">
      <c r="R542" s="189"/>
      <c r="S542" s="189"/>
      <c r="T542" s="189"/>
    </row>
    <row r="543" spans="18:20" s="18" customFormat="1" x14ac:dyDescent="0.2">
      <c r="R543" s="189"/>
      <c r="S543" s="189"/>
      <c r="T543" s="189"/>
    </row>
    <row r="544" spans="18:20" s="18" customFormat="1" x14ac:dyDescent="0.2">
      <c r="R544" s="189"/>
      <c r="S544" s="189"/>
      <c r="T544" s="189"/>
    </row>
    <row r="545" spans="18:20" s="18" customFormat="1" x14ac:dyDescent="0.2">
      <c r="R545" s="189"/>
      <c r="S545" s="189"/>
      <c r="T545" s="189"/>
    </row>
    <row r="546" spans="18:20" s="18" customFormat="1" x14ac:dyDescent="0.2">
      <c r="R546" s="189"/>
      <c r="S546" s="189"/>
      <c r="T546" s="189"/>
    </row>
    <row r="547" spans="18:20" s="18" customFormat="1" x14ac:dyDescent="0.2">
      <c r="R547" s="189"/>
      <c r="S547" s="189"/>
      <c r="T547" s="189"/>
    </row>
    <row r="548" spans="18:20" s="18" customFormat="1" x14ac:dyDescent="0.2">
      <c r="R548" s="189"/>
      <c r="S548" s="189"/>
      <c r="T548" s="189"/>
    </row>
    <row r="549" spans="18:20" s="18" customFormat="1" x14ac:dyDescent="0.2">
      <c r="R549" s="189"/>
      <c r="S549" s="189"/>
      <c r="T549" s="189"/>
    </row>
    <row r="550" spans="18:20" s="18" customFormat="1" x14ac:dyDescent="0.2">
      <c r="R550" s="189"/>
      <c r="S550" s="189"/>
      <c r="T550" s="189"/>
    </row>
    <row r="551" spans="18:20" s="18" customFormat="1" x14ac:dyDescent="0.2">
      <c r="R551" s="189"/>
      <c r="S551" s="189"/>
      <c r="T551" s="189"/>
    </row>
    <row r="552" spans="18:20" s="18" customFormat="1" x14ac:dyDescent="0.2">
      <c r="R552" s="189"/>
      <c r="S552" s="189"/>
      <c r="T552" s="189"/>
    </row>
    <row r="553" spans="18:20" s="18" customFormat="1" x14ac:dyDescent="0.2">
      <c r="R553" s="189"/>
      <c r="S553" s="189"/>
      <c r="T553" s="189"/>
    </row>
    <row r="554" spans="18:20" s="18" customFormat="1" x14ac:dyDescent="0.2">
      <c r="R554" s="189"/>
      <c r="S554" s="189"/>
      <c r="T554" s="189"/>
    </row>
    <row r="555" spans="18:20" s="18" customFormat="1" x14ac:dyDescent="0.2">
      <c r="R555" s="189"/>
      <c r="S555" s="189"/>
      <c r="T555" s="189"/>
    </row>
    <row r="556" spans="18:20" s="18" customFormat="1" x14ac:dyDescent="0.2">
      <c r="R556" s="189"/>
      <c r="S556" s="189"/>
      <c r="T556" s="189"/>
    </row>
    <row r="557" spans="18:20" s="18" customFormat="1" x14ac:dyDescent="0.2">
      <c r="R557" s="189"/>
      <c r="S557" s="189"/>
      <c r="T557" s="189"/>
    </row>
    <row r="558" spans="18:20" s="18" customFormat="1" x14ac:dyDescent="0.2">
      <c r="R558" s="189"/>
      <c r="S558" s="189"/>
      <c r="T558" s="189"/>
    </row>
    <row r="559" spans="18:20" s="18" customFormat="1" x14ac:dyDescent="0.2">
      <c r="R559" s="189"/>
      <c r="S559" s="189"/>
      <c r="T559" s="189"/>
    </row>
    <row r="560" spans="18:20" s="18" customFormat="1" x14ac:dyDescent="0.2">
      <c r="R560" s="189"/>
      <c r="S560" s="189"/>
      <c r="T560" s="189"/>
    </row>
    <row r="561" spans="18:20" s="18" customFormat="1" x14ac:dyDescent="0.2">
      <c r="R561" s="189"/>
      <c r="S561" s="189"/>
      <c r="T561" s="189"/>
    </row>
    <row r="562" spans="18:20" s="18" customFormat="1" x14ac:dyDescent="0.2">
      <c r="R562" s="189"/>
      <c r="S562" s="189"/>
      <c r="T562" s="189"/>
    </row>
    <row r="563" spans="18:20" s="18" customFormat="1" x14ac:dyDescent="0.2">
      <c r="R563" s="189"/>
      <c r="S563" s="189"/>
      <c r="T563" s="189"/>
    </row>
    <row r="564" spans="18:20" s="18" customFormat="1" x14ac:dyDescent="0.2">
      <c r="R564" s="189"/>
      <c r="S564" s="189"/>
      <c r="T564" s="189"/>
    </row>
    <row r="565" spans="18:20" s="18" customFormat="1" x14ac:dyDescent="0.2">
      <c r="R565" s="189"/>
      <c r="S565" s="189"/>
      <c r="T565" s="189"/>
    </row>
    <row r="566" spans="18:20" s="18" customFormat="1" x14ac:dyDescent="0.2">
      <c r="R566" s="189"/>
      <c r="S566" s="189"/>
      <c r="T566" s="189"/>
    </row>
    <row r="567" spans="18:20" s="18" customFormat="1" x14ac:dyDescent="0.2">
      <c r="R567" s="189"/>
      <c r="S567" s="189"/>
      <c r="T567" s="189"/>
    </row>
    <row r="568" spans="18:20" s="18" customFormat="1" x14ac:dyDescent="0.2">
      <c r="R568" s="189"/>
      <c r="S568" s="189"/>
      <c r="T568" s="189"/>
    </row>
    <row r="569" spans="18:20" s="18" customFormat="1" x14ac:dyDescent="0.2">
      <c r="R569" s="189"/>
      <c r="S569" s="189"/>
      <c r="T569" s="189"/>
    </row>
    <row r="570" spans="18:20" s="18" customFormat="1" x14ac:dyDescent="0.2">
      <c r="R570" s="189"/>
      <c r="S570" s="189"/>
      <c r="T570" s="189"/>
    </row>
    <row r="571" spans="18:20" s="18" customFormat="1" x14ac:dyDescent="0.2">
      <c r="R571" s="189"/>
      <c r="S571" s="189"/>
      <c r="T571" s="189"/>
    </row>
    <row r="572" spans="18:20" s="18" customFormat="1" x14ac:dyDescent="0.2">
      <c r="R572" s="189"/>
      <c r="S572" s="189"/>
      <c r="T572" s="189"/>
    </row>
    <row r="573" spans="18:20" s="18" customFormat="1" x14ac:dyDescent="0.2">
      <c r="R573" s="189"/>
      <c r="S573" s="189"/>
      <c r="T573" s="189"/>
    </row>
    <row r="574" spans="18:20" s="18" customFormat="1" x14ac:dyDescent="0.2">
      <c r="R574" s="189"/>
      <c r="S574" s="189"/>
      <c r="T574" s="189"/>
    </row>
    <row r="575" spans="18:20" s="18" customFormat="1" x14ac:dyDescent="0.2">
      <c r="R575" s="189"/>
      <c r="S575" s="189"/>
      <c r="T575" s="189"/>
    </row>
    <row r="576" spans="18:20" s="18" customFormat="1" x14ac:dyDescent="0.2">
      <c r="R576" s="189"/>
      <c r="S576" s="189"/>
      <c r="T576" s="189"/>
    </row>
    <row r="577" spans="18:20" s="18" customFormat="1" x14ac:dyDescent="0.2">
      <c r="R577" s="189"/>
      <c r="S577" s="189"/>
      <c r="T577" s="189"/>
    </row>
    <row r="578" spans="18:20" s="18" customFormat="1" x14ac:dyDescent="0.2">
      <c r="R578" s="189"/>
      <c r="S578" s="189"/>
      <c r="T578" s="189"/>
    </row>
    <row r="579" spans="18:20" s="18" customFormat="1" x14ac:dyDescent="0.2">
      <c r="R579" s="189"/>
      <c r="S579" s="189"/>
      <c r="T579" s="189"/>
    </row>
    <row r="580" spans="18:20" s="18" customFormat="1" x14ac:dyDescent="0.2">
      <c r="R580" s="189"/>
      <c r="S580" s="189"/>
      <c r="T580" s="189"/>
    </row>
    <row r="581" spans="18:20" s="18" customFormat="1" x14ac:dyDescent="0.2">
      <c r="R581" s="189"/>
      <c r="S581" s="189"/>
      <c r="T581" s="189"/>
    </row>
    <row r="582" spans="18:20" s="18" customFormat="1" x14ac:dyDescent="0.2">
      <c r="R582" s="189"/>
      <c r="S582" s="189"/>
      <c r="T582" s="189"/>
    </row>
    <row r="583" spans="18:20" s="18" customFormat="1" x14ac:dyDescent="0.2">
      <c r="R583" s="189"/>
      <c r="S583" s="189"/>
      <c r="T583" s="189"/>
    </row>
    <row r="584" spans="18:20" s="18" customFormat="1" x14ac:dyDescent="0.2">
      <c r="R584" s="189"/>
      <c r="S584" s="189"/>
      <c r="T584" s="189"/>
    </row>
    <row r="585" spans="18:20" s="18" customFormat="1" x14ac:dyDescent="0.2">
      <c r="R585" s="189"/>
      <c r="S585" s="189"/>
      <c r="T585" s="189"/>
    </row>
    <row r="586" spans="18:20" s="18" customFormat="1" x14ac:dyDescent="0.2">
      <c r="R586" s="189"/>
      <c r="S586" s="189"/>
      <c r="T586" s="189"/>
    </row>
    <row r="587" spans="18:20" s="18" customFormat="1" x14ac:dyDescent="0.2">
      <c r="R587" s="189"/>
      <c r="S587" s="189"/>
      <c r="T587" s="189"/>
    </row>
    <row r="588" spans="18:20" s="18" customFormat="1" x14ac:dyDescent="0.2">
      <c r="R588" s="189"/>
      <c r="S588" s="189"/>
      <c r="T588" s="189"/>
    </row>
    <row r="589" spans="18:20" s="18" customFormat="1" x14ac:dyDescent="0.2">
      <c r="R589" s="189"/>
      <c r="S589" s="189"/>
      <c r="T589" s="189"/>
    </row>
    <row r="590" spans="18:20" s="18" customFormat="1" x14ac:dyDescent="0.2">
      <c r="R590" s="189"/>
      <c r="S590" s="189"/>
      <c r="T590" s="189"/>
    </row>
    <row r="591" spans="18:20" s="18" customFormat="1" x14ac:dyDescent="0.2">
      <c r="R591" s="189"/>
      <c r="S591" s="189"/>
      <c r="T591" s="189"/>
    </row>
    <row r="592" spans="18:20" s="18" customFormat="1" x14ac:dyDescent="0.2">
      <c r="R592" s="189"/>
      <c r="S592" s="189"/>
      <c r="T592" s="189"/>
    </row>
    <row r="593" spans="18:20" s="18" customFormat="1" x14ac:dyDescent="0.2">
      <c r="R593" s="189"/>
      <c r="S593" s="189"/>
      <c r="T593" s="189"/>
    </row>
    <row r="594" spans="18:20" s="18" customFormat="1" x14ac:dyDescent="0.2">
      <c r="R594" s="189"/>
      <c r="S594" s="189"/>
      <c r="T594" s="189"/>
    </row>
    <row r="595" spans="18:20" s="18" customFormat="1" x14ac:dyDescent="0.2">
      <c r="R595" s="189"/>
      <c r="S595" s="189"/>
      <c r="T595" s="189"/>
    </row>
    <row r="596" spans="18:20" s="18" customFormat="1" x14ac:dyDescent="0.2">
      <c r="R596" s="189"/>
      <c r="S596" s="189"/>
      <c r="T596" s="189"/>
    </row>
    <row r="597" spans="18:20" s="18" customFormat="1" x14ac:dyDescent="0.2">
      <c r="R597" s="189"/>
      <c r="S597" s="189"/>
      <c r="T597" s="189"/>
    </row>
    <row r="598" spans="18:20" s="18" customFormat="1" x14ac:dyDescent="0.2">
      <c r="R598" s="189"/>
      <c r="S598" s="189"/>
      <c r="T598" s="189"/>
    </row>
    <row r="599" spans="18:20" s="18" customFormat="1" x14ac:dyDescent="0.2">
      <c r="R599" s="189"/>
      <c r="S599" s="189"/>
      <c r="T599" s="189"/>
    </row>
    <row r="600" spans="18:20" s="18" customFormat="1" x14ac:dyDescent="0.2">
      <c r="R600" s="189"/>
      <c r="S600" s="189"/>
      <c r="T600" s="189"/>
    </row>
    <row r="601" spans="18:20" s="18" customFormat="1" x14ac:dyDescent="0.2">
      <c r="R601" s="189"/>
      <c r="S601" s="189"/>
      <c r="T601" s="189"/>
    </row>
    <row r="602" spans="18:20" s="18" customFormat="1" x14ac:dyDescent="0.2">
      <c r="R602" s="189"/>
      <c r="S602" s="189"/>
      <c r="T602" s="189"/>
    </row>
    <row r="603" spans="18:20" s="18" customFormat="1" x14ac:dyDescent="0.2">
      <c r="R603" s="189"/>
      <c r="S603" s="189"/>
      <c r="T603" s="189"/>
    </row>
    <row r="604" spans="18:20" s="18" customFormat="1" x14ac:dyDescent="0.2">
      <c r="R604" s="189"/>
      <c r="S604" s="189"/>
      <c r="T604" s="189"/>
    </row>
    <row r="605" spans="18:20" s="18" customFormat="1" x14ac:dyDescent="0.2">
      <c r="R605" s="189"/>
      <c r="S605" s="189"/>
      <c r="T605" s="189"/>
    </row>
    <row r="606" spans="18:20" s="18" customFormat="1" x14ac:dyDescent="0.2">
      <c r="R606" s="189"/>
      <c r="S606" s="189"/>
      <c r="T606" s="189"/>
    </row>
    <row r="607" spans="18:20" s="18" customFormat="1" x14ac:dyDescent="0.2">
      <c r="R607" s="189"/>
      <c r="S607" s="189"/>
      <c r="T607" s="189"/>
    </row>
    <row r="608" spans="18:20" s="18" customFormat="1" x14ac:dyDescent="0.2">
      <c r="R608" s="189"/>
      <c r="S608" s="189"/>
      <c r="T608" s="189"/>
    </row>
    <row r="609" spans="18:20" s="18" customFormat="1" x14ac:dyDescent="0.2">
      <c r="R609" s="189"/>
      <c r="S609" s="189"/>
      <c r="T609" s="189"/>
    </row>
    <row r="610" spans="18:20" s="18" customFormat="1" x14ac:dyDescent="0.2">
      <c r="R610" s="189"/>
      <c r="S610" s="189"/>
      <c r="T610" s="189"/>
    </row>
    <row r="611" spans="18:20" s="18" customFormat="1" x14ac:dyDescent="0.2">
      <c r="R611" s="189"/>
      <c r="S611" s="189"/>
      <c r="T611" s="189"/>
    </row>
    <row r="612" spans="18:20" s="18" customFormat="1" x14ac:dyDescent="0.2">
      <c r="R612" s="189"/>
      <c r="S612" s="189"/>
      <c r="T612" s="189"/>
    </row>
    <row r="613" spans="18:20" s="18" customFormat="1" x14ac:dyDescent="0.2">
      <c r="R613" s="189"/>
      <c r="S613" s="189"/>
      <c r="T613" s="189"/>
    </row>
    <row r="614" spans="18:20" s="18" customFormat="1" x14ac:dyDescent="0.2">
      <c r="R614" s="189"/>
      <c r="S614" s="189"/>
      <c r="T614" s="189"/>
    </row>
    <row r="615" spans="18:20" s="18" customFormat="1" x14ac:dyDescent="0.2">
      <c r="R615" s="189"/>
      <c r="S615" s="189"/>
      <c r="T615" s="189"/>
    </row>
    <row r="616" spans="18:20" s="18" customFormat="1" x14ac:dyDescent="0.2">
      <c r="R616" s="189"/>
      <c r="S616" s="189"/>
      <c r="T616" s="189"/>
    </row>
    <row r="617" spans="18:20" s="18" customFormat="1" x14ac:dyDescent="0.2">
      <c r="R617" s="189"/>
      <c r="S617" s="189"/>
      <c r="T617" s="189"/>
    </row>
    <row r="618" spans="18:20" s="18" customFormat="1" x14ac:dyDescent="0.2">
      <c r="R618" s="189"/>
      <c r="S618" s="189"/>
      <c r="T618" s="189"/>
    </row>
    <row r="619" spans="18:20" s="18" customFormat="1" x14ac:dyDescent="0.2">
      <c r="R619" s="189"/>
      <c r="S619" s="189"/>
      <c r="T619" s="189"/>
    </row>
    <row r="620" spans="18:20" s="18" customFormat="1" x14ac:dyDescent="0.2">
      <c r="R620" s="189"/>
      <c r="S620" s="189"/>
      <c r="T620" s="189"/>
    </row>
    <row r="621" spans="18:20" s="18" customFormat="1" x14ac:dyDescent="0.2">
      <c r="R621" s="189"/>
      <c r="S621" s="189"/>
      <c r="T621" s="189"/>
    </row>
    <row r="622" spans="18:20" s="18" customFormat="1" x14ac:dyDescent="0.2">
      <c r="R622" s="189"/>
      <c r="S622" s="189"/>
      <c r="T622" s="189"/>
    </row>
    <row r="623" spans="18:20" s="18" customFormat="1" x14ac:dyDescent="0.2">
      <c r="R623" s="189"/>
      <c r="S623" s="189"/>
      <c r="T623" s="189"/>
    </row>
    <row r="624" spans="18:20" s="18" customFormat="1" x14ac:dyDescent="0.2">
      <c r="R624" s="189"/>
      <c r="S624" s="189"/>
      <c r="T624" s="189"/>
    </row>
    <row r="625" spans="18:20" s="18" customFormat="1" x14ac:dyDescent="0.2">
      <c r="R625" s="189"/>
      <c r="S625" s="189"/>
      <c r="T625" s="189"/>
    </row>
    <row r="626" spans="18:20" s="18" customFormat="1" x14ac:dyDescent="0.2">
      <c r="R626" s="189"/>
      <c r="S626" s="189"/>
      <c r="T626" s="189"/>
    </row>
    <row r="627" spans="18:20" s="18" customFormat="1" x14ac:dyDescent="0.2">
      <c r="R627" s="189"/>
      <c r="S627" s="189"/>
      <c r="T627" s="189"/>
    </row>
    <row r="628" spans="18:20" s="18" customFormat="1" x14ac:dyDescent="0.2">
      <c r="R628" s="189"/>
      <c r="S628" s="189"/>
      <c r="T628" s="189"/>
    </row>
    <row r="629" spans="18:20" s="18" customFormat="1" x14ac:dyDescent="0.2">
      <c r="R629" s="189"/>
      <c r="S629" s="189"/>
      <c r="T629" s="189"/>
    </row>
    <row r="630" spans="18:20" s="18" customFormat="1" x14ac:dyDescent="0.2">
      <c r="R630" s="189"/>
      <c r="S630" s="189"/>
      <c r="T630" s="189"/>
    </row>
    <row r="631" spans="18:20" s="18" customFormat="1" x14ac:dyDescent="0.2">
      <c r="R631" s="189"/>
      <c r="S631" s="189"/>
      <c r="T631" s="189"/>
    </row>
    <row r="632" spans="18:20" s="18" customFormat="1" x14ac:dyDescent="0.2">
      <c r="R632" s="189"/>
      <c r="S632" s="189"/>
      <c r="T632" s="189"/>
    </row>
    <row r="633" spans="18:20" s="18" customFormat="1" x14ac:dyDescent="0.2">
      <c r="R633" s="189"/>
      <c r="S633" s="189"/>
      <c r="T633" s="189"/>
    </row>
    <row r="634" spans="18:20" s="18" customFormat="1" x14ac:dyDescent="0.2">
      <c r="R634" s="189"/>
      <c r="S634" s="189"/>
      <c r="T634" s="189"/>
    </row>
    <row r="635" spans="18:20" s="18" customFormat="1" x14ac:dyDescent="0.2">
      <c r="R635" s="189"/>
      <c r="S635" s="189"/>
      <c r="T635" s="189"/>
    </row>
  </sheetData>
  <sheetProtection password="E8E7" sheet="1" objects="1" scenarios="1" autoFilter="0"/>
  <mergeCells count="11">
    <mergeCell ref="S5:T5"/>
    <mergeCell ref="A66:G66"/>
    <mergeCell ref="A65:I65"/>
    <mergeCell ref="M45:N45"/>
    <mergeCell ref="M43:N43"/>
    <mergeCell ref="P1:Q1"/>
    <mergeCell ref="K66:Q66"/>
    <mergeCell ref="K65:Q65"/>
    <mergeCell ref="H66:I66"/>
    <mergeCell ref="M44:N44"/>
    <mergeCell ref="H58:I58"/>
  </mergeCells>
  <phoneticPr fontId="7" type="noConversion"/>
  <conditionalFormatting sqref="P1">
    <cfRule type="cellIs" dxfId="26" priority="12" stopIfTrue="1" operator="equal">
      <formula>0</formula>
    </cfRule>
  </conditionalFormatting>
  <conditionalFormatting sqref="A5:Q74">
    <cfRule type="expression" dxfId="25" priority="1" stopIfTrue="1">
      <formula>$R$1="StEK"</formula>
    </cfRule>
  </conditionalFormatting>
  <dataValidations count="1">
    <dataValidation type="list" allowBlank="1" showErrorMessage="1" errorTitle="Fördersatz" error="Bitte auswählen!" sqref="M44:N44">
      <formula1>$R$44:$R$46</formula1>
    </dataValidation>
  </dataValidations>
  <pageMargins left="0.78740157480314965" right="0.19685039370078741" top="0.19685039370078741" bottom="0.19685039370078741" header="0.19685039370078741" footer="0.19685039370078741"/>
  <pageSetup paperSize="9" scale="94"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41" r:id="rId4" name="Check Box 1">
              <controlPr defaultSize="0" autoFill="0" autoLine="0" autoPict="0">
                <anchor moveWithCells="1">
                  <from>
                    <xdr:col>15</xdr:col>
                    <xdr:colOff>9525</xdr:colOff>
                    <xdr:row>55</xdr:row>
                    <xdr:rowOff>9525</xdr:rowOff>
                  </from>
                  <to>
                    <xdr:col>15</xdr:col>
                    <xdr:colOff>561975</xdr:colOff>
                    <xdr:row>56</xdr:row>
                    <xdr:rowOff>0</xdr:rowOff>
                  </to>
                </anchor>
              </controlPr>
            </control>
          </mc:Choice>
        </mc:AlternateContent>
        <mc:AlternateContent xmlns:mc="http://schemas.openxmlformats.org/markup-compatibility/2006">
          <mc:Choice Requires="x14">
            <control shapeId="112642" r:id="rId5" name="Check Box 2">
              <controlPr defaultSize="0" autoFill="0" autoLine="0" autoPict="0">
                <anchor moveWithCells="1">
                  <from>
                    <xdr:col>15</xdr:col>
                    <xdr:colOff>685800</xdr:colOff>
                    <xdr:row>55</xdr:row>
                    <xdr:rowOff>9525</xdr:rowOff>
                  </from>
                  <to>
                    <xdr:col>15</xdr:col>
                    <xdr:colOff>1238250</xdr:colOff>
                    <xdr:row>56</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S72"/>
  <sheetViews>
    <sheetView showGridLines="0" zoomScaleNormal="100" workbookViewId="0">
      <selection activeCell="O1" sqref="O1:S1"/>
    </sheetView>
  </sheetViews>
  <sheetFormatPr baseColWidth="10" defaultColWidth="11.42578125" defaultRowHeight="12" x14ac:dyDescent="0.2"/>
  <cols>
    <col min="1" max="1" width="5.85546875" style="219" customWidth="1"/>
    <col min="2" max="18" width="5.140625" style="128" customWidth="1"/>
    <col min="19" max="19" width="0.85546875" style="128" customWidth="1"/>
    <col min="20" max="16384" width="11.42578125" style="128"/>
  </cols>
  <sheetData>
    <row r="1" spans="1:19" s="80" customFormat="1" ht="15" customHeight="1" x14ac:dyDescent="0.2">
      <c r="A1" s="218"/>
      <c r="J1" s="85"/>
      <c r="K1" s="85"/>
      <c r="L1" s="85"/>
      <c r="N1" s="119" t="s">
        <v>34</v>
      </c>
      <c r="O1" s="712">
        <f>'Seite 1'!$O$21</f>
        <v>0</v>
      </c>
      <c r="P1" s="713"/>
      <c r="Q1" s="713"/>
      <c r="R1" s="713"/>
      <c r="S1" s="714"/>
    </row>
    <row r="2" spans="1:19" s="80" customFormat="1" ht="5.0999999999999996" customHeight="1" x14ac:dyDescent="0.2">
      <c r="A2" s="218"/>
      <c r="J2" s="120"/>
      <c r="K2" s="120"/>
      <c r="L2" s="120"/>
      <c r="M2" s="120"/>
      <c r="N2" s="120"/>
      <c r="O2" s="86"/>
    </row>
    <row r="3" spans="1:19" s="102" customFormat="1" ht="15" customHeight="1" x14ac:dyDescent="0.2">
      <c r="A3" s="101" t="s">
        <v>152</v>
      </c>
      <c r="B3" s="216"/>
      <c r="C3" s="216"/>
      <c r="D3" s="216"/>
      <c r="E3" s="216"/>
      <c r="F3" s="216"/>
      <c r="G3" s="216"/>
      <c r="H3" s="216"/>
      <c r="I3" s="216"/>
      <c r="J3" s="216"/>
      <c r="K3" s="216"/>
      <c r="L3" s="216"/>
      <c r="M3" s="216"/>
      <c r="N3" s="216"/>
      <c r="O3" s="216"/>
      <c r="P3" s="216"/>
      <c r="Q3" s="216"/>
      <c r="R3" s="216"/>
      <c r="S3" s="217"/>
    </row>
    <row r="4" spans="1:19" s="6" customFormat="1" ht="15" customHeight="1" x14ac:dyDescent="0.2">
      <c r="A4" s="96" t="s">
        <v>153</v>
      </c>
      <c r="B4" s="121"/>
      <c r="C4" s="121"/>
      <c r="D4" s="121"/>
      <c r="E4" s="121"/>
      <c r="F4" s="121"/>
      <c r="G4" s="121"/>
      <c r="H4" s="121"/>
      <c r="I4" s="121"/>
      <c r="J4" s="121"/>
      <c r="K4" s="121"/>
      <c r="L4" s="121"/>
      <c r="M4" s="121"/>
      <c r="N4" s="121"/>
      <c r="O4" s="121"/>
      <c r="P4" s="121"/>
      <c r="Q4" s="121"/>
      <c r="R4" s="121"/>
      <c r="S4" s="122"/>
    </row>
    <row r="5" spans="1:19" s="6" customFormat="1" ht="12" customHeight="1" x14ac:dyDescent="0.2">
      <c r="A5" s="97" t="s">
        <v>13</v>
      </c>
      <c r="B5" s="182"/>
      <c r="C5" s="182"/>
      <c r="D5" s="182"/>
      <c r="E5" s="182"/>
      <c r="F5" s="182"/>
      <c r="G5" s="182"/>
      <c r="H5" s="182"/>
      <c r="I5" s="182"/>
      <c r="J5" s="182"/>
      <c r="K5" s="182"/>
      <c r="L5" s="182"/>
      <c r="M5" s="182"/>
      <c r="N5" s="182"/>
      <c r="O5" s="182"/>
      <c r="P5" s="182"/>
      <c r="Q5" s="182"/>
      <c r="R5" s="182"/>
      <c r="S5" s="183"/>
    </row>
    <row r="6" spans="1:19" s="6" customFormat="1" ht="12" customHeight="1" x14ac:dyDescent="0.2">
      <c r="A6" s="187" t="s">
        <v>6</v>
      </c>
      <c r="B6" s="77" t="s">
        <v>43</v>
      </c>
      <c r="C6" s="77"/>
      <c r="D6" s="77"/>
      <c r="E6" s="77"/>
      <c r="F6" s="77"/>
      <c r="G6" s="77"/>
      <c r="H6" s="77"/>
      <c r="I6" s="77"/>
      <c r="J6" s="77"/>
      <c r="K6" s="77"/>
      <c r="L6" s="77"/>
      <c r="M6" s="77"/>
      <c r="N6" s="77"/>
      <c r="O6" s="61"/>
      <c r="P6" s="61"/>
      <c r="Q6" s="61"/>
      <c r="R6" s="61"/>
      <c r="S6" s="36"/>
    </row>
    <row r="7" spans="1:19" s="6" customFormat="1" ht="12" customHeight="1" x14ac:dyDescent="0.2">
      <c r="A7" s="187"/>
      <c r="B7" s="77" t="s">
        <v>154</v>
      </c>
      <c r="C7" s="77"/>
      <c r="D7" s="77"/>
      <c r="E7" s="77"/>
      <c r="F7" s="77"/>
      <c r="G7" s="77"/>
      <c r="H7" s="77"/>
      <c r="I7" s="77"/>
      <c r="J7" s="77"/>
      <c r="K7" s="77"/>
      <c r="L7" s="77"/>
      <c r="M7" s="77"/>
      <c r="N7" s="77"/>
      <c r="O7" s="61"/>
      <c r="P7" s="61"/>
      <c r="Q7" s="61"/>
      <c r="R7" s="61"/>
      <c r="S7" s="36"/>
    </row>
    <row r="8" spans="1:19" s="6" customFormat="1" ht="12" customHeight="1" x14ac:dyDescent="0.2">
      <c r="A8" s="187"/>
      <c r="B8" s="77" t="s">
        <v>44</v>
      </c>
      <c r="C8" s="77"/>
      <c r="D8" s="77"/>
      <c r="E8" s="77"/>
      <c r="F8" s="77"/>
      <c r="G8" s="77"/>
      <c r="H8" s="77"/>
      <c r="I8" s="77"/>
      <c r="J8" s="77"/>
      <c r="K8" s="77"/>
      <c r="L8" s="77"/>
      <c r="M8" s="77"/>
      <c r="N8" s="77"/>
      <c r="O8" s="7"/>
      <c r="P8" s="7"/>
      <c r="Q8" s="7"/>
      <c r="R8" s="7"/>
      <c r="S8" s="36"/>
    </row>
    <row r="9" spans="1:19" s="6" customFormat="1" ht="12" customHeight="1" x14ac:dyDescent="0.2">
      <c r="A9" s="187"/>
      <c r="B9" s="77" t="s">
        <v>45</v>
      </c>
      <c r="C9" s="77"/>
      <c r="D9" s="77"/>
      <c r="E9" s="77"/>
      <c r="F9" s="77"/>
      <c r="G9" s="77"/>
      <c r="H9" s="77"/>
      <c r="I9" s="77"/>
      <c r="J9" s="77"/>
      <c r="K9" s="77"/>
      <c r="L9" s="77"/>
      <c r="M9" s="77"/>
      <c r="N9" s="77"/>
      <c r="O9" s="7"/>
      <c r="P9" s="7"/>
      <c r="Q9" s="7"/>
      <c r="R9" s="7"/>
      <c r="S9" s="36"/>
    </row>
    <row r="10" spans="1:19" s="6" customFormat="1" ht="12" customHeight="1" x14ac:dyDescent="0.2">
      <c r="A10" s="187"/>
      <c r="B10" s="77" t="s">
        <v>46</v>
      </c>
      <c r="C10" s="77"/>
      <c r="D10" s="77"/>
      <c r="E10" s="77"/>
      <c r="F10" s="77"/>
      <c r="G10" s="77"/>
      <c r="H10" s="77"/>
      <c r="I10" s="77"/>
      <c r="J10" s="77"/>
      <c r="K10" s="77"/>
      <c r="L10" s="77"/>
      <c r="M10" s="77"/>
      <c r="N10" s="77"/>
      <c r="O10" s="7"/>
      <c r="P10" s="7"/>
      <c r="Q10" s="7"/>
      <c r="R10" s="7"/>
      <c r="S10" s="36"/>
    </row>
    <row r="11" spans="1:19" s="6" customFormat="1" ht="12" customHeight="1" x14ac:dyDescent="0.2">
      <c r="A11" s="187"/>
      <c r="B11" s="77" t="s">
        <v>47</v>
      </c>
      <c r="C11" s="33"/>
      <c r="D11" s="33"/>
      <c r="E11" s="33"/>
      <c r="F11" s="33"/>
      <c r="G11" s="33"/>
      <c r="H11" s="33"/>
      <c r="I11" s="33"/>
      <c r="J11" s="33"/>
      <c r="K11" s="33"/>
      <c r="L11" s="33"/>
      <c r="M11" s="33"/>
      <c r="N11" s="33"/>
      <c r="O11" s="7"/>
      <c r="P11" s="7"/>
      <c r="Q11" s="7"/>
      <c r="R11" s="7"/>
      <c r="S11" s="36"/>
    </row>
    <row r="12" spans="1:19" s="6" customFormat="1" ht="12" customHeight="1" x14ac:dyDescent="0.2">
      <c r="A12" s="187" t="s">
        <v>7</v>
      </c>
      <c r="B12" s="33" t="s">
        <v>155</v>
      </c>
      <c r="C12" s="33"/>
      <c r="D12" s="33"/>
      <c r="E12" s="33"/>
      <c r="F12" s="33"/>
      <c r="G12" s="33"/>
      <c r="H12" s="33"/>
      <c r="I12" s="33"/>
      <c r="J12" s="33"/>
      <c r="K12" s="33"/>
      <c r="L12" s="33"/>
      <c r="M12" s="33"/>
      <c r="N12" s="33"/>
      <c r="O12" s="7"/>
      <c r="P12" s="7"/>
      <c r="Q12" s="7"/>
      <c r="R12" s="7"/>
      <c r="S12" s="36"/>
    </row>
    <row r="13" spans="1:19" s="6" customFormat="1" ht="12" customHeight="1" x14ac:dyDescent="0.2">
      <c r="A13" s="188"/>
      <c r="B13" s="33" t="s">
        <v>156</v>
      </c>
      <c r="C13" s="33"/>
      <c r="D13" s="33"/>
      <c r="E13" s="33"/>
      <c r="F13" s="33"/>
      <c r="G13" s="33"/>
      <c r="H13" s="33"/>
      <c r="I13" s="33"/>
      <c r="J13" s="33"/>
      <c r="K13" s="33"/>
      <c r="L13" s="33"/>
      <c r="M13" s="33"/>
      <c r="N13" s="33"/>
      <c r="O13" s="7"/>
      <c r="P13" s="7"/>
      <c r="Q13" s="7"/>
      <c r="R13" s="7"/>
      <c r="S13" s="36"/>
    </row>
    <row r="14" spans="1:19" s="6" customFormat="1" ht="12" customHeight="1" x14ac:dyDescent="0.2">
      <c r="A14" s="187" t="s">
        <v>26</v>
      </c>
      <c r="B14" s="212" t="s">
        <v>48</v>
      </c>
      <c r="C14" s="33"/>
      <c r="D14" s="33"/>
      <c r="E14" s="33"/>
      <c r="F14" s="33"/>
      <c r="G14" s="33"/>
      <c r="H14" s="33"/>
      <c r="I14" s="33"/>
      <c r="J14" s="33"/>
      <c r="K14" s="33"/>
      <c r="L14" s="33"/>
      <c r="M14" s="33"/>
      <c r="N14" s="33"/>
      <c r="O14" s="7"/>
      <c r="P14" s="7"/>
      <c r="Q14" s="7"/>
      <c r="R14" s="7"/>
      <c r="S14" s="36"/>
    </row>
    <row r="15" spans="1:19" s="6" customFormat="1" ht="12" customHeight="1" x14ac:dyDescent="0.2">
      <c r="A15" s="184"/>
      <c r="B15" s="33" t="s">
        <v>157</v>
      </c>
      <c r="C15" s="33"/>
      <c r="D15" s="33"/>
      <c r="E15" s="33"/>
      <c r="F15" s="33"/>
      <c r="G15" s="33"/>
      <c r="H15" s="33"/>
      <c r="I15" s="33"/>
      <c r="J15" s="33"/>
      <c r="K15" s="33"/>
      <c r="L15" s="33"/>
      <c r="M15" s="33"/>
      <c r="N15" s="33"/>
      <c r="O15" s="7"/>
      <c r="P15" s="7"/>
      <c r="Q15" s="7"/>
      <c r="R15" s="7"/>
      <c r="S15" s="36"/>
    </row>
    <row r="16" spans="1:19" s="6" customFormat="1" ht="5.0999999999999996" customHeight="1" x14ac:dyDescent="0.2">
      <c r="A16" s="184"/>
      <c r="B16" s="33"/>
      <c r="C16" s="33"/>
      <c r="D16" s="33"/>
      <c r="E16" s="33"/>
      <c r="F16" s="33"/>
      <c r="G16" s="33"/>
      <c r="H16" s="33"/>
      <c r="I16" s="33"/>
      <c r="J16" s="33"/>
      <c r="K16" s="33"/>
      <c r="L16" s="33"/>
      <c r="M16" s="33"/>
      <c r="N16" s="33"/>
      <c r="O16" s="7"/>
      <c r="P16" s="7"/>
      <c r="Q16" s="7"/>
      <c r="R16" s="7"/>
      <c r="S16" s="36"/>
    </row>
    <row r="17" spans="1:19" s="6" customFormat="1" ht="12" customHeight="1" x14ac:dyDescent="0.2">
      <c r="A17" s="184" t="s">
        <v>158</v>
      </c>
      <c r="B17" s="33"/>
      <c r="C17" s="33"/>
      <c r="D17" s="33"/>
      <c r="E17" s="33"/>
      <c r="F17" s="33"/>
      <c r="G17" s="33"/>
      <c r="H17" s="33"/>
      <c r="I17" s="33"/>
      <c r="J17" s="33"/>
      <c r="K17" s="33"/>
      <c r="L17" s="33"/>
      <c r="M17" s="33"/>
      <c r="N17" s="33"/>
      <c r="O17" s="7"/>
      <c r="P17" s="7"/>
      <c r="Q17" s="7"/>
      <c r="R17" s="7"/>
      <c r="S17" s="36"/>
    </row>
    <row r="18" spans="1:19" s="6" customFormat="1" ht="12" customHeight="1" x14ac:dyDescent="0.2">
      <c r="A18" s="184" t="s">
        <v>159</v>
      </c>
      <c r="B18" s="33"/>
      <c r="C18" s="33"/>
      <c r="D18" s="33"/>
      <c r="E18" s="33"/>
      <c r="F18" s="33"/>
      <c r="G18" s="33"/>
      <c r="H18" s="33"/>
      <c r="I18" s="33"/>
      <c r="J18" s="33"/>
      <c r="K18" s="33"/>
      <c r="L18" s="33"/>
      <c r="M18" s="33"/>
      <c r="N18" s="33"/>
      <c r="O18" s="7"/>
      <c r="P18" s="7"/>
      <c r="Q18" s="7"/>
      <c r="R18" s="7"/>
      <c r="S18" s="36"/>
    </row>
    <row r="19" spans="1:19" s="6" customFormat="1" ht="12" customHeight="1" x14ac:dyDescent="0.2">
      <c r="A19" s="184" t="s">
        <v>160</v>
      </c>
      <c r="B19" s="33"/>
      <c r="C19" s="33"/>
      <c r="D19" s="33"/>
      <c r="E19" s="33"/>
      <c r="F19" s="33"/>
      <c r="G19" s="33"/>
      <c r="H19" s="33"/>
      <c r="I19" s="33"/>
      <c r="J19" s="33"/>
      <c r="K19" s="33"/>
      <c r="L19" s="33"/>
      <c r="M19" s="33"/>
      <c r="N19" s="33"/>
      <c r="O19" s="7"/>
      <c r="P19" s="7"/>
      <c r="Q19" s="7"/>
      <c r="R19" s="7"/>
      <c r="S19" s="36"/>
    </row>
    <row r="20" spans="1:19" s="6" customFormat="1" ht="5.0999999999999996" customHeight="1" x14ac:dyDescent="0.2">
      <c r="A20" s="184"/>
      <c r="B20" s="33"/>
      <c r="C20" s="33"/>
      <c r="D20" s="33"/>
      <c r="E20" s="33"/>
      <c r="F20" s="33"/>
      <c r="G20" s="33"/>
      <c r="H20" s="33"/>
      <c r="I20" s="33"/>
      <c r="J20" s="33"/>
      <c r="K20" s="33"/>
      <c r="L20" s="33"/>
      <c r="M20" s="33"/>
      <c r="N20" s="33"/>
      <c r="O20" s="7"/>
      <c r="P20" s="7"/>
      <c r="Q20" s="7"/>
      <c r="R20" s="7"/>
      <c r="S20" s="36"/>
    </row>
    <row r="21" spans="1:19" s="6" customFormat="1" ht="12" customHeight="1" x14ac:dyDescent="0.2">
      <c r="A21" s="97" t="s">
        <v>13</v>
      </c>
      <c r="B21" s="33"/>
      <c r="C21" s="33"/>
      <c r="D21" s="33"/>
      <c r="E21" s="33"/>
      <c r="F21" s="33"/>
      <c r="G21" s="33"/>
      <c r="H21" s="33"/>
      <c r="I21" s="33"/>
      <c r="J21" s="33"/>
      <c r="K21" s="33"/>
      <c r="L21" s="33"/>
      <c r="M21" s="33"/>
      <c r="N21" s="33"/>
      <c r="O21" s="7"/>
      <c r="P21" s="7"/>
      <c r="Q21" s="7"/>
      <c r="R21" s="7"/>
      <c r="S21" s="36"/>
    </row>
    <row r="22" spans="1:19" s="6" customFormat="1" ht="12" customHeight="1" x14ac:dyDescent="0.2">
      <c r="A22" s="187" t="s">
        <v>31</v>
      </c>
      <c r="B22" s="33" t="s">
        <v>390</v>
      </c>
      <c r="C22" s="33"/>
      <c r="D22" s="33"/>
      <c r="E22" s="33"/>
      <c r="F22" s="33"/>
      <c r="G22" s="33"/>
      <c r="H22" s="33"/>
      <c r="I22" s="33"/>
      <c r="J22" s="33"/>
      <c r="K22" s="33"/>
      <c r="L22" s="33"/>
      <c r="M22" s="33"/>
      <c r="N22" s="33"/>
      <c r="O22" s="7"/>
      <c r="P22" s="7"/>
      <c r="Q22" s="7"/>
      <c r="R22" s="7"/>
      <c r="S22" s="36"/>
    </row>
    <row r="23" spans="1:19" s="6" customFormat="1" ht="12" customHeight="1" x14ac:dyDescent="0.2">
      <c r="A23" s="184"/>
      <c r="B23" s="33" t="s">
        <v>391</v>
      </c>
      <c r="C23" s="33"/>
      <c r="D23" s="33"/>
      <c r="E23" s="33"/>
      <c r="F23" s="33"/>
      <c r="G23" s="33"/>
      <c r="H23" s="33"/>
      <c r="I23" s="33"/>
      <c r="J23" s="33"/>
      <c r="K23" s="33"/>
      <c r="L23" s="33"/>
      <c r="M23" s="33"/>
      <c r="N23" s="33"/>
      <c r="O23" s="7"/>
      <c r="P23" s="7"/>
      <c r="Q23" s="7"/>
      <c r="R23" s="7"/>
      <c r="S23" s="36"/>
    </row>
    <row r="24" spans="1:19" s="6" customFormat="1" ht="12" customHeight="1" x14ac:dyDescent="0.2">
      <c r="A24" s="187" t="s">
        <v>32</v>
      </c>
      <c r="B24" s="33" t="s">
        <v>161</v>
      </c>
      <c r="C24" s="33"/>
      <c r="D24" s="33"/>
      <c r="E24" s="33"/>
      <c r="F24" s="33"/>
      <c r="G24" s="33"/>
      <c r="H24" s="33"/>
      <c r="I24" s="33"/>
      <c r="J24" s="33"/>
      <c r="K24" s="33"/>
      <c r="L24" s="33"/>
      <c r="M24" s="33"/>
      <c r="N24" s="33"/>
      <c r="O24" s="7"/>
      <c r="P24" s="7"/>
      <c r="Q24" s="7"/>
      <c r="R24" s="7"/>
      <c r="S24" s="36"/>
    </row>
    <row r="25" spans="1:19" s="6" customFormat="1" ht="12" customHeight="1" x14ac:dyDescent="0.2">
      <c r="A25" s="187" t="s">
        <v>30</v>
      </c>
      <c r="B25" s="33" t="s">
        <v>162</v>
      </c>
      <c r="C25" s="33"/>
      <c r="D25" s="33"/>
      <c r="E25" s="33"/>
      <c r="F25" s="33"/>
      <c r="G25" s="33"/>
      <c r="H25" s="33"/>
      <c r="I25" s="33"/>
      <c r="J25" s="33"/>
      <c r="K25" s="33"/>
      <c r="L25" s="33"/>
      <c r="M25" s="33"/>
      <c r="N25" s="33"/>
      <c r="O25" s="7"/>
      <c r="P25" s="7"/>
      <c r="Q25" s="7"/>
      <c r="R25" s="7"/>
      <c r="S25" s="36"/>
    </row>
    <row r="26" spans="1:19" s="6" customFormat="1" ht="12" customHeight="1" x14ac:dyDescent="0.2">
      <c r="A26" s="184"/>
      <c r="B26" s="33" t="s">
        <v>164</v>
      </c>
      <c r="C26" s="33"/>
      <c r="D26" s="33"/>
      <c r="E26" s="33"/>
      <c r="F26" s="33"/>
      <c r="G26" s="33"/>
      <c r="H26" s="33"/>
      <c r="I26" s="33"/>
      <c r="J26" s="33"/>
      <c r="K26" s="33"/>
      <c r="L26" s="33"/>
      <c r="M26" s="33"/>
      <c r="N26" s="33"/>
      <c r="O26" s="7"/>
      <c r="P26" s="7"/>
      <c r="Q26" s="7"/>
      <c r="R26" s="7"/>
      <c r="S26" s="36"/>
    </row>
    <row r="27" spans="1:19" s="6" customFormat="1" ht="12" customHeight="1" x14ac:dyDescent="0.2">
      <c r="A27" s="187" t="s">
        <v>113</v>
      </c>
      <c r="B27" s="33" t="s">
        <v>163</v>
      </c>
      <c r="C27" s="33"/>
      <c r="D27" s="33"/>
      <c r="E27" s="33"/>
      <c r="F27" s="33"/>
      <c r="G27" s="33"/>
      <c r="H27" s="33"/>
      <c r="I27" s="33"/>
      <c r="J27" s="33"/>
      <c r="K27" s="33"/>
      <c r="L27" s="33"/>
      <c r="M27" s="33"/>
      <c r="N27" s="33"/>
      <c r="O27" s="7"/>
      <c r="P27" s="7"/>
      <c r="Q27" s="7"/>
      <c r="R27" s="7"/>
      <c r="S27" s="36"/>
    </row>
    <row r="28" spans="1:19" s="6" customFormat="1" ht="12" customHeight="1" x14ac:dyDescent="0.2">
      <c r="A28" s="187" t="s">
        <v>166</v>
      </c>
      <c r="B28" s="33" t="s">
        <v>165</v>
      </c>
      <c r="C28" s="33"/>
      <c r="D28" s="33"/>
      <c r="E28" s="33"/>
      <c r="F28" s="33"/>
      <c r="G28" s="33"/>
      <c r="H28" s="33"/>
      <c r="I28" s="33"/>
      <c r="J28" s="33"/>
      <c r="K28" s="33"/>
      <c r="L28" s="33"/>
      <c r="M28" s="33"/>
      <c r="N28" s="33"/>
      <c r="O28" s="7"/>
      <c r="P28" s="7"/>
      <c r="Q28" s="7"/>
      <c r="R28" s="7"/>
      <c r="S28" s="36"/>
    </row>
    <row r="29" spans="1:19" s="6" customFormat="1" ht="12" customHeight="1" x14ac:dyDescent="0.2">
      <c r="A29" s="187" t="s">
        <v>168</v>
      </c>
      <c r="B29" s="33" t="s">
        <v>167</v>
      </c>
      <c r="C29" s="33"/>
      <c r="D29" s="33"/>
      <c r="E29" s="33"/>
      <c r="F29" s="33"/>
      <c r="G29" s="33"/>
      <c r="H29" s="33"/>
      <c r="I29" s="33"/>
      <c r="J29" s="33"/>
      <c r="K29" s="33"/>
      <c r="L29" s="33"/>
      <c r="M29" s="33"/>
      <c r="N29" s="33"/>
      <c r="O29" s="7"/>
      <c r="P29" s="7"/>
      <c r="Q29" s="7"/>
      <c r="R29" s="7"/>
      <c r="S29" s="36"/>
    </row>
    <row r="30" spans="1:19" s="6" customFormat="1" ht="12" customHeight="1" x14ac:dyDescent="0.2">
      <c r="A30" s="187" t="s">
        <v>171</v>
      </c>
      <c r="B30" s="33" t="s">
        <v>169</v>
      </c>
      <c r="C30" s="33"/>
      <c r="D30" s="33"/>
      <c r="E30" s="33"/>
      <c r="F30" s="33"/>
      <c r="G30" s="33"/>
      <c r="H30" s="33"/>
      <c r="I30" s="33"/>
      <c r="J30" s="33"/>
      <c r="K30" s="33"/>
      <c r="L30" s="33"/>
      <c r="M30" s="33"/>
      <c r="N30" s="33"/>
      <c r="O30" s="7"/>
      <c r="P30" s="7"/>
      <c r="Q30" s="7"/>
      <c r="R30" s="7"/>
      <c r="S30" s="36"/>
    </row>
    <row r="31" spans="1:19" s="6" customFormat="1" ht="12" customHeight="1" x14ac:dyDescent="0.2">
      <c r="A31" s="184"/>
      <c r="B31" s="33" t="s">
        <v>170</v>
      </c>
      <c r="C31" s="33"/>
      <c r="D31" s="33"/>
      <c r="E31" s="33"/>
      <c r="F31" s="33"/>
      <c r="G31" s="33"/>
      <c r="H31" s="33"/>
      <c r="I31" s="33"/>
      <c r="J31" s="33"/>
      <c r="K31" s="33"/>
      <c r="L31" s="33"/>
      <c r="M31" s="33"/>
      <c r="N31" s="33"/>
      <c r="O31" s="7"/>
      <c r="P31" s="7"/>
      <c r="Q31" s="7"/>
      <c r="R31" s="7"/>
      <c r="S31" s="36"/>
    </row>
    <row r="32" spans="1:19" s="6" customFormat="1" ht="5.0999999999999996" customHeight="1" x14ac:dyDescent="0.2">
      <c r="A32" s="185"/>
      <c r="B32" s="58"/>
      <c r="C32" s="58"/>
      <c r="D32" s="58"/>
      <c r="E32" s="58"/>
      <c r="F32" s="58"/>
      <c r="G32" s="58"/>
      <c r="H32" s="58"/>
      <c r="I32" s="58"/>
      <c r="J32" s="58"/>
      <c r="K32" s="58"/>
      <c r="L32" s="58"/>
      <c r="M32" s="58"/>
      <c r="N32" s="58"/>
      <c r="O32" s="52"/>
      <c r="P32" s="52"/>
      <c r="Q32" s="52"/>
      <c r="R32" s="52"/>
      <c r="S32" s="53"/>
    </row>
    <row r="33" spans="1:19" s="6" customFormat="1" ht="15" customHeight="1" x14ac:dyDescent="0.2">
      <c r="A33" s="211" t="s">
        <v>172</v>
      </c>
      <c r="B33" s="182"/>
      <c r="C33" s="182"/>
      <c r="D33" s="182"/>
      <c r="E33" s="182"/>
      <c r="F33" s="182"/>
      <c r="G33" s="182"/>
      <c r="H33" s="182"/>
      <c r="I33" s="182"/>
      <c r="J33" s="182"/>
      <c r="K33" s="182"/>
      <c r="L33" s="182"/>
      <c r="M33" s="182"/>
      <c r="N33" s="182"/>
      <c r="O33" s="182"/>
      <c r="P33" s="182"/>
      <c r="Q33" s="182"/>
      <c r="R33" s="182"/>
      <c r="S33" s="183"/>
    </row>
    <row r="34" spans="1:19" s="6" customFormat="1" ht="12" customHeight="1" x14ac:dyDescent="0.2">
      <c r="A34" s="97" t="s">
        <v>13</v>
      </c>
      <c r="B34" s="33"/>
      <c r="C34" s="33"/>
      <c r="D34" s="33"/>
      <c r="E34" s="33"/>
      <c r="F34" s="33"/>
      <c r="G34" s="33"/>
      <c r="H34" s="33"/>
      <c r="I34" s="33"/>
      <c r="J34" s="33"/>
      <c r="K34" s="33"/>
      <c r="L34" s="33"/>
      <c r="M34" s="33"/>
      <c r="N34" s="33"/>
      <c r="O34" s="7"/>
      <c r="P34" s="7"/>
      <c r="Q34" s="7"/>
      <c r="R34" s="7"/>
      <c r="S34" s="36"/>
    </row>
    <row r="35" spans="1:19" s="6" customFormat="1" ht="12" customHeight="1" x14ac:dyDescent="0.2">
      <c r="A35" s="187" t="s">
        <v>8</v>
      </c>
      <c r="B35" s="33" t="s">
        <v>386</v>
      </c>
      <c r="C35" s="33"/>
      <c r="D35" s="33"/>
      <c r="E35" s="33"/>
      <c r="F35" s="33"/>
      <c r="G35" s="33"/>
      <c r="H35" s="33"/>
      <c r="I35" s="33"/>
      <c r="J35" s="33"/>
      <c r="K35" s="33"/>
      <c r="L35" s="33"/>
      <c r="M35" s="33"/>
      <c r="N35" s="33"/>
      <c r="O35" s="7"/>
      <c r="P35" s="7"/>
      <c r="Q35" s="7"/>
      <c r="R35" s="7"/>
      <c r="S35" s="36"/>
    </row>
    <row r="36" spans="1:19" s="6" customFormat="1" ht="12" customHeight="1" x14ac:dyDescent="0.2">
      <c r="A36" s="184"/>
      <c r="B36" s="33" t="s">
        <v>173</v>
      </c>
      <c r="C36" s="33"/>
      <c r="D36" s="33"/>
      <c r="E36" s="33"/>
      <c r="F36" s="33"/>
      <c r="G36" s="33"/>
      <c r="H36" s="33"/>
      <c r="I36" s="33"/>
      <c r="J36" s="33"/>
      <c r="K36" s="33"/>
      <c r="L36" s="33"/>
      <c r="M36" s="33"/>
      <c r="N36" s="33"/>
      <c r="O36" s="7"/>
      <c r="P36" s="7"/>
      <c r="Q36" s="7"/>
      <c r="R36" s="7"/>
      <c r="S36" s="36"/>
    </row>
    <row r="37" spans="1:19" s="6" customFormat="1" ht="12" customHeight="1" x14ac:dyDescent="0.2">
      <c r="A37" s="187" t="s">
        <v>9</v>
      </c>
      <c r="B37" s="33" t="s">
        <v>174</v>
      </c>
      <c r="C37" s="33"/>
      <c r="D37" s="33"/>
      <c r="E37" s="33"/>
      <c r="F37" s="33"/>
      <c r="G37" s="33"/>
      <c r="H37" s="33"/>
      <c r="I37" s="33"/>
      <c r="J37" s="33"/>
      <c r="K37" s="33"/>
      <c r="L37" s="33"/>
      <c r="M37" s="33"/>
      <c r="N37" s="33"/>
      <c r="O37" s="7"/>
      <c r="P37" s="7"/>
      <c r="Q37" s="7"/>
      <c r="R37" s="7"/>
      <c r="S37" s="36"/>
    </row>
    <row r="38" spans="1:19" s="6" customFormat="1" ht="12" customHeight="1" x14ac:dyDescent="0.2">
      <c r="A38" s="184"/>
      <c r="B38" s="33" t="s">
        <v>175</v>
      </c>
      <c r="C38" s="33"/>
      <c r="D38" s="33"/>
      <c r="E38" s="33"/>
      <c r="F38" s="33"/>
      <c r="G38" s="33"/>
      <c r="H38" s="33"/>
      <c r="I38" s="33"/>
      <c r="J38" s="33"/>
      <c r="K38" s="33"/>
      <c r="L38" s="33"/>
      <c r="M38" s="33"/>
      <c r="N38" s="33"/>
      <c r="O38" s="7"/>
      <c r="P38" s="7"/>
      <c r="Q38" s="7"/>
      <c r="R38" s="7"/>
      <c r="S38" s="36"/>
    </row>
    <row r="39" spans="1:19" s="6" customFormat="1" ht="12" customHeight="1" x14ac:dyDescent="0.2">
      <c r="A39" s="184"/>
      <c r="B39" s="33" t="s">
        <v>176</v>
      </c>
      <c r="C39" s="33"/>
      <c r="D39" s="33"/>
      <c r="E39" s="33"/>
      <c r="F39" s="33"/>
      <c r="G39" s="33"/>
      <c r="H39" s="33"/>
      <c r="I39" s="33"/>
      <c r="J39" s="33"/>
      <c r="K39" s="33"/>
      <c r="L39" s="33"/>
      <c r="M39" s="33"/>
      <c r="N39" s="33"/>
      <c r="O39" s="7"/>
      <c r="P39" s="7"/>
      <c r="Q39" s="7"/>
      <c r="R39" s="7"/>
      <c r="S39" s="36"/>
    </row>
    <row r="40" spans="1:19" s="6" customFormat="1" ht="12" customHeight="1" x14ac:dyDescent="0.2">
      <c r="A40" s="187" t="s">
        <v>116</v>
      </c>
      <c r="B40" s="33" t="s">
        <v>387</v>
      </c>
      <c r="C40" s="33"/>
      <c r="D40" s="33"/>
      <c r="E40" s="33"/>
      <c r="F40" s="33"/>
      <c r="G40" s="33"/>
      <c r="H40" s="33"/>
      <c r="I40" s="33"/>
      <c r="J40" s="33"/>
      <c r="K40" s="33"/>
      <c r="L40" s="33"/>
      <c r="M40" s="33"/>
      <c r="N40" s="33"/>
      <c r="O40" s="7"/>
      <c r="P40" s="7"/>
      <c r="Q40" s="7"/>
      <c r="R40" s="7"/>
      <c r="S40" s="36"/>
    </row>
    <row r="41" spans="1:19" s="6" customFormat="1" ht="12" customHeight="1" x14ac:dyDescent="0.2">
      <c r="A41" s="184"/>
      <c r="B41" s="33" t="s">
        <v>177</v>
      </c>
      <c r="C41" s="33"/>
      <c r="D41" s="33"/>
      <c r="E41" s="33"/>
      <c r="F41" s="33"/>
      <c r="G41" s="33"/>
      <c r="H41" s="33"/>
      <c r="I41" s="33"/>
      <c r="J41" s="33"/>
      <c r="K41" s="33"/>
      <c r="L41" s="33"/>
      <c r="M41" s="33"/>
      <c r="N41" s="33"/>
      <c r="O41" s="7"/>
      <c r="P41" s="7"/>
      <c r="Q41" s="7"/>
      <c r="R41" s="7"/>
      <c r="S41" s="36"/>
    </row>
    <row r="42" spans="1:19" s="6" customFormat="1" ht="12" customHeight="1" x14ac:dyDescent="0.2">
      <c r="A42" s="187" t="s">
        <v>117</v>
      </c>
      <c r="B42" s="33" t="s">
        <v>42</v>
      </c>
      <c r="D42" s="33"/>
      <c r="E42" s="33"/>
      <c r="F42" s="33"/>
      <c r="G42" s="33"/>
      <c r="H42" s="33"/>
      <c r="I42" s="33"/>
      <c r="J42" s="33"/>
      <c r="K42" s="33"/>
      <c r="L42" s="33"/>
      <c r="M42" s="33"/>
      <c r="N42" s="47"/>
      <c r="O42" s="47"/>
      <c r="P42" s="47"/>
      <c r="Q42" s="47"/>
      <c r="R42" s="47"/>
      <c r="S42" s="36"/>
    </row>
    <row r="43" spans="1:19" s="6" customFormat="1" ht="12" customHeight="1" x14ac:dyDescent="0.2">
      <c r="A43" s="184"/>
      <c r="B43" s="33" t="s">
        <v>388</v>
      </c>
      <c r="D43" s="128"/>
      <c r="E43" s="128"/>
      <c r="F43" s="33"/>
      <c r="G43" s="33"/>
      <c r="H43" s="33"/>
      <c r="I43" s="33"/>
      <c r="J43" s="33"/>
      <c r="K43" s="33"/>
      <c r="L43" s="33"/>
      <c r="M43" s="33"/>
      <c r="N43" s="47"/>
      <c r="O43" s="47"/>
      <c r="P43" s="47"/>
      <c r="Q43" s="47"/>
      <c r="R43" s="47"/>
      <c r="S43" s="36"/>
    </row>
    <row r="44" spans="1:19" s="6" customFormat="1" ht="12" customHeight="1" x14ac:dyDescent="0.2">
      <c r="A44" s="187" t="s">
        <v>118</v>
      </c>
      <c r="B44" s="33" t="s">
        <v>389</v>
      </c>
      <c r="E44" s="33"/>
      <c r="F44" s="33"/>
      <c r="G44" s="33"/>
      <c r="H44" s="33"/>
      <c r="I44" s="47"/>
      <c r="J44" s="47"/>
      <c r="K44" s="47"/>
      <c r="L44" s="47"/>
      <c r="M44" s="47"/>
      <c r="N44" s="33"/>
      <c r="O44" s="7"/>
      <c r="P44" s="7"/>
      <c r="Q44" s="7"/>
      <c r="R44" s="7"/>
      <c r="S44" s="36"/>
    </row>
    <row r="45" spans="1:19" s="6" customFormat="1" ht="12" customHeight="1" x14ac:dyDescent="0.2">
      <c r="A45" s="184"/>
      <c r="B45" s="33" t="s">
        <v>148</v>
      </c>
      <c r="C45" s="33"/>
      <c r="D45" s="33"/>
      <c r="E45" s="33"/>
      <c r="F45" s="33"/>
      <c r="G45" s="33"/>
      <c r="H45" s="33"/>
      <c r="I45" s="33"/>
      <c r="J45" s="33"/>
      <c r="K45" s="33"/>
      <c r="L45" s="33"/>
      <c r="M45" s="33"/>
      <c r="N45" s="33"/>
      <c r="O45" s="7"/>
      <c r="P45" s="7"/>
      <c r="Q45" s="7"/>
      <c r="R45" s="7"/>
      <c r="S45" s="36"/>
    </row>
    <row r="46" spans="1:19" s="6" customFormat="1" ht="12" customHeight="1" x14ac:dyDescent="0.2">
      <c r="A46" s="187" t="s">
        <v>119</v>
      </c>
      <c r="B46" s="33" t="s">
        <v>49</v>
      </c>
      <c r="C46" s="33"/>
      <c r="D46" s="33"/>
      <c r="E46" s="33"/>
      <c r="F46" s="33"/>
      <c r="G46" s="33"/>
      <c r="H46" s="33"/>
      <c r="I46" s="33"/>
      <c r="J46" s="33"/>
      <c r="K46" s="33"/>
      <c r="L46" s="33"/>
      <c r="M46" s="33"/>
      <c r="N46" s="33"/>
      <c r="O46" s="7"/>
      <c r="P46" s="7"/>
      <c r="Q46" s="7"/>
      <c r="R46" s="7"/>
      <c r="S46" s="36"/>
    </row>
    <row r="47" spans="1:19" s="6" customFormat="1" ht="12" customHeight="1" x14ac:dyDescent="0.2">
      <c r="A47" s="184"/>
      <c r="B47" s="33" t="s">
        <v>50</v>
      </c>
      <c r="C47" s="33"/>
      <c r="D47" s="33"/>
      <c r="E47" s="33"/>
      <c r="F47" s="33"/>
      <c r="G47" s="33"/>
      <c r="H47" s="33"/>
      <c r="I47" s="33"/>
      <c r="J47" s="33"/>
      <c r="K47" s="33"/>
      <c r="L47" s="33"/>
      <c r="M47" s="33"/>
      <c r="N47" s="33"/>
      <c r="O47" s="7"/>
      <c r="P47" s="7"/>
      <c r="Q47" s="7"/>
      <c r="R47" s="7"/>
      <c r="S47" s="36"/>
    </row>
    <row r="48" spans="1:19" s="6" customFormat="1" ht="12" customHeight="1" x14ac:dyDescent="0.2">
      <c r="A48" s="187" t="s">
        <v>120</v>
      </c>
      <c r="B48" s="33" t="s">
        <v>179</v>
      </c>
      <c r="C48" s="33"/>
      <c r="D48" s="33"/>
      <c r="E48" s="33"/>
      <c r="F48" s="33"/>
      <c r="G48" s="33"/>
      <c r="H48" s="33"/>
      <c r="I48" s="33"/>
      <c r="J48" s="33"/>
      <c r="K48" s="33"/>
      <c r="L48" s="33"/>
      <c r="M48" s="33"/>
      <c r="N48" s="33"/>
      <c r="O48" s="7"/>
      <c r="P48" s="7"/>
      <c r="Q48" s="7"/>
      <c r="R48" s="7"/>
      <c r="S48" s="36"/>
    </row>
    <row r="49" spans="1:19" s="6" customFormat="1" ht="12" customHeight="1" x14ac:dyDescent="0.2">
      <c r="A49" s="184"/>
      <c r="B49" s="33" t="s">
        <v>180</v>
      </c>
      <c r="C49" s="33"/>
      <c r="D49" s="33"/>
      <c r="E49" s="33"/>
      <c r="F49" s="33"/>
      <c r="G49" s="33"/>
      <c r="H49" s="33"/>
      <c r="I49" s="33"/>
      <c r="J49" s="33"/>
      <c r="K49" s="33"/>
      <c r="L49" s="33"/>
      <c r="M49" s="33"/>
      <c r="N49" s="33"/>
      <c r="O49" s="7"/>
      <c r="P49" s="7"/>
      <c r="Q49" s="7"/>
      <c r="R49" s="7"/>
      <c r="S49" s="36"/>
    </row>
    <row r="50" spans="1:19" s="6" customFormat="1" ht="5.0999999999999996" customHeight="1" x14ac:dyDescent="0.2">
      <c r="A50" s="185"/>
      <c r="B50" s="186"/>
      <c r="C50" s="186"/>
      <c r="D50" s="186"/>
      <c r="E50" s="186"/>
      <c r="F50" s="186"/>
      <c r="G50" s="186"/>
      <c r="H50" s="186"/>
      <c r="I50" s="186"/>
      <c r="J50" s="186"/>
      <c r="K50" s="186"/>
      <c r="L50" s="186"/>
      <c r="M50" s="186"/>
      <c r="N50" s="186"/>
      <c r="O50" s="186"/>
      <c r="P50" s="186"/>
      <c r="Q50" s="186"/>
      <c r="R50" s="186"/>
      <c r="S50" s="150"/>
    </row>
    <row r="51" spans="1:19" s="8" customFormat="1" ht="15" customHeight="1" x14ac:dyDescent="0.2">
      <c r="A51" s="96" t="s">
        <v>181</v>
      </c>
      <c r="B51" s="121"/>
      <c r="C51" s="121"/>
      <c r="D51" s="121"/>
      <c r="E51" s="121"/>
      <c r="F51" s="121"/>
      <c r="G51" s="121"/>
      <c r="H51" s="121"/>
      <c r="I51" s="121"/>
      <c r="J51" s="121"/>
      <c r="K51" s="121"/>
      <c r="L51" s="121"/>
      <c r="M51" s="121"/>
      <c r="N51" s="121"/>
      <c r="O51" s="121"/>
      <c r="P51" s="121"/>
      <c r="Q51" s="121"/>
      <c r="R51" s="121"/>
      <c r="S51" s="122"/>
    </row>
    <row r="52" spans="1:19" s="8" customFormat="1" ht="12" customHeight="1" x14ac:dyDescent="0.2">
      <c r="A52" s="44"/>
      <c r="B52" s="7" t="s">
        <v>13</v>
      </c>
      <c r="C52" s="37"/>
      <c r="D52" s="37"/>
      <c r="E52" s="37"/>
      <c r="F52" s="37"/>
      <c r="G52" s="37"/>
      <c r="H52" s="37"/>
      <c r="I52" s="37"/>
      <c r="J52" s="37"/>
      <c r="K52" s="37"/>
      <c r="L52" s="37"/>
      <c r="M52" s="37"/>
      <c r="N52" s="37"/>
      <c r="O52" s="37"/>
      <c r="P52" s="37"/>
      <c r="Q52" s="37"/>
      <c r="R52" s="37"/>
      <c r="S52" s="39"/>
    </row>
    <row r="53" spans="1:19" s="6" customFormat="1" ht="12" customHeight="1" x14ac:dyDescent="0.2">
      <c r="A53" s="187" t="s">
        <v>10</v>
      </c>
      <c r="B53" s="33" t="s">
        <v>282</v>
      </c>
      <c r="C53" s="33"/>
      <c r="D53" s="33"/>
      <c r="E53" s="33"/>
      <c r="F53" s="33"/>
      <c r="G53" s="33"/>
      <c r="H53" s="33"/>
      <c r="I53" s="33"/>
      <c r="J53" s="33"/>
      <c r="K53" s="33"/>
      <c r="L53" s="33"/>
      <c r="M53" s="33"/>
      <c r="N53" s="47"/>
      <c r="O53" s="47"/>
      <c r="P53" s="47"/>
      <c r="Q53" s="47"/>
      <c r="R53" s="47"/>
      <c r="S53" s="36"/>
    </row>
    <row r="54" spans="1:19" s="6" customFormat="1" ht="5.0999999999999996" customHeight="1" x14ac:dyDescent="0.2">
      <c r="A54" s="184"/>
      <c r="B54" s="33"/>
      <c r="C54" s="33"/>
      <c r="D54" s="33"/>
      <c r="E54" s="33"/>
      <c r="F54" s="33"/>
      <c r="G54" s="33"/>
      <c r="H54" s="33"/>
      <c r="I54" s="33"/>
      <c r="J54" s="33"/>
      <c r="K54" s="33"/>
      <c r="L54" s="33"/>
      <c r="M54" s="33"/>
      <c r="N54" s="47"/>
      <c r="O54" s="47"/>
      <c r="P54" s="47"/>
      <c r="Q54" s="47"/>
      <c r="R54" s="47"/>
      <c r="S54" s="36"/>
    </row>
    <row r="55" spans="1:19" s="6" customFormat="1" ht="18" customHeight="1" x14ac:dyDescent="0.2">
      <c r="A55" s="184"/>
      <c r="B55" s="103"/>
      <c r="C55" s="104" t="s">
        <v>121</v>
      </c>
      <c r="D55" s="104"/>
      <c r="E55" s="104"/>
      <c r="F55" s="105"/>
      <c r="G55" s="37"/>
      <c r="H55" s="103"/>
      <c r="I55" s="104" t="s">
        <v>122</v>
      </c>
      <c r="J55" s="104"/>
      <c r="K55" s="104"/>
      <c r="L55" s="105"/>
      <c r="M55" s="33"/>
      <c r="N55" s="47"/>
      <c r="O55" s="47"/>
      <c r="P55" s="47"/>
      <c r="Q55" s="47"/>
      <c r="R55" s="47"/>
      <c r="S55" s="36"/>
    </row>
    <row r="56" spans="1:19" s="6" customFormat="1" ht="5.0999999999999996" customHeight="1" x14ac:dyDescent="0.2">
      <c r="A56" s="184"/>
      <c r="B56" s="33"/>
      <c r="C56" s="33"/>
      <c r="D56" s="33"/>
      <c r="E56" s="33"/>
      <c r="F56" s="33"/>
      <c r="G56" s="33"/>
      <c r="H56" s="33"/>
      <c r="I56" s="33"/>
      <c r="J56" s="33"/>
      <c r="K56" s="33"/>
      <c r="L56" s="33"/>
      <c r="M56" s="33"/>
      <c r="N56" s="47"/>
      <c r="O56" s="47"/>
      <c r="P56" s="47"/>
      <c r="Q56" s="47"/>
      <c r="R56" s="47"/>
      <c r="S56" s="36"/>
    </row>
    <row r="57" spans="1:19" s="6" customFormat="1" ht="12" customHeight="1" x14ac:dyDescent="0.2">
      <c r="A57" s="184"/>
      <c r="B57" s="33" t="s">
        <v>178</v>
      </c>
      <c r="C57" s="33"/>
      <c r="D57" s="33"/>
      <c r="E57" s="33"/>
      <c r="F57" s="33"/>
      <c r="G57" s="33"/>
      <c r="H57" s="33"/>
      <c r="I57" s="33"/>
      <c r="J57" s="33"/>
      <c r="K57" s="33"/>
      <c r="L57" s="33"/>
      <c r="M57" s="33"/>
      <c r="N57" s="47"/>
      <c r="O57" s="47"/>
      <c r="P57" s="47"/>
      <c r="Q57" s="47"/>
      <c r="R57" s="47"/>
      <c r="S57" s="36"/>
    </row>
    <row r="58" spans="1:19" s="6" customFormat="1" ht="12" customHeight="1" x14ac:dyDescent="0.2">
      <c r="A58" s="187" t="s">
        <v>11</v>
      </c>
      <c r="B58" s="33" t="s">
        <v>301</v>
      </c>
      <c r="C58" s="33"/>
      <c r="D58" s="33"/>
      <c r="E58" s="33"/>
      <c r="F58" s="33"/>
      <c r="G58" s="33"/>
      <c r="H58" s="33"/>
      <c r="I58" s="33"/>
      <c r="J58" s="33"/>
      <c r="K58" s="33"/>
      <c r="L58" s="33"/>
      <c r="M58" s="33"/>
      <c r="N58" s="47"/>
      <c r="O58" s="47"/>
      <c r="P58" s="47"/>
      <c r="Q58" s="47"/>
      <c r="R58" s="47"/>
      <c r="S58" s="36"/>
    </row>
    <row r="59" spans="1:19" s="6" customFormat="1" ht="12" customHeight="1" x14ac:dyDescent="0.2">
      <c r="A59" s="184"/>
      <c r="B59" s="33" t="s">
        <v>302</v>
      </c>
      <c r="C59" s="33"/>
      <c r="D59" s="33"/>
      <c r="E59" s="33"/>
      <c r="F59" s="33"/>
      <c r="G59" s="33"/>
      <c r="H59" s="33"/>
      <c r="I59" s="33"/>
      <c r="J59" s="33"/>
      <c r="K59" s="33"/>
      <c r="L59" s="33"/>
      <c r="M59" s="33"/>
      <c r="N59" s="47"/>
      <c r="O59" s="47"/>
      <c r="P59" s="47"/>
      <c r="Q59" s="47"/>
      <c r="R59" s="47"/>
      <c r="S59" s="36"/>
    </row>
    <row r="60" spans="1:19" s="6" customFormat="1" ht="12" customHeight="1" x14ac:dyDescent="0.2">
      <c r="A60" s="187" t="s">
        <v>305</v>
      </c>
      <c r="B60" s="33" t="s">
        <v>516</v>
      </c>
      <c r="C60" s="33"/>
      <c r="D60" s="33"/>
      <c r="E60" s="33"/>
      <c r="F60" s="33"/>
      <c r="G60" s="33"/>
      <c r="H60" s="33"/>
      <c r="I60" s="33"/>
      <c r="J60" s="33"/>
      <c r="K60" s="33"/>
      <c r="L60" s="33"/>
      <c r="M60" s="33"/>
      <c r="N60" s="33"/>
      <c r="O60" s="7"/>
      <c r="P60" s="7"/>
      <c r="Q60" s="7"/>
      <c r="R60" s="7"/>
      <c r="S60" s="36"/>
    </row>
    <row r="61" spans="1:19" s="6" customFormat="1" ht="12" customHeight="1" x14ac:dyDescent="0.2">
      <c r="A61" s="184"/>
      <c r="B61" s="33" t="s">
        <v>283</v>
      </c>
      <c r="C61" s="33"/>
      <c r="D61" s="33"/>
      <c r="E61" s="33"/>
      <c r="F61" s="33"/>
      <c r="G61" s="33"/>
      <c r="H61" s="33"/>
      <c r="I61" s="33"/>
      <c r="J61" s="33"/>
      <c r="K61" s="33"/>
      <c r="L61" s="33"/>
      <c r="M61" s="33"/>
      <c r="N61" s="33"/>
      <c r="O61" s="7"/>
      <c r="P61" s="7"/>
      <c r="Q61" s="7"/>
      <c r="R61" s="7"/>
      <c r="S61" s="36"/>
    </row>
    <row r="62" spans="1:19" s="6" customFormat="1" ht="12" customHeight="1" x14ac:dyDescent="0.2">
      <c r="A62" s="184"/>
      <c r="B62" s="33" t="s">
        <v>487</v>
      </c>
      <c r="C62" s="33"/>
      <c r="D62" s="33"/>
      <c r="E62" s="33"/>
      <c r="F62" s="33"/>
      <c r="G62" s="33"/>
      <c r="H62" s="33"/>
      <c r="I62" s="33"/>
      <c r="J62" s="33"/>
      <c r="K62" s="33"/>
      <c r="L62" s="33"/>
      <c r="M62" s="33"/>
      <c r="N62" s="33"/>
      <c r="O62" s="7"/>
      <c r="P62" s="7"/>
      <c r="Q62" s="7"/>
      <c r="R62" s="7"/>
      <c r="S62" s="36"/>
    </row>
    <row r="63" spans="1:19" s="6" customFormat="1" ht="12" customHeight="1" x14ac:dyDescent="0.2">
      <c r="A63" s="187" t="s">
        <v>306</v>
      </c>
      <c r="B63" s="33" t="s">
        <v>284</v>
      </c>
      <c r="C63" s="33"/>
      <c r="D63" s="33"/>
      <c r="E63" s="33"/>
      <c r="F63" s="33"/>
      <c r="G63" s="33"/>
      <c r="H63" s="33"/>
      <c r="I63" s="33"/>
      <c r="J63" s="33"/>
      <c r="K63" s="33"/>
      <c r="L63" s="33"/>
      <c r="M63" s="33"/>
      <c r="N63" s="33"/>
      <c r="O63" s="7"/>
      <c r="P63" s="7"/>
      <c r="Q63" s="7"/>
      <c r="R63" s="7"/>
      <c r="S63" s="36"/>
    </row>
    <row r="64" spans="1:19" s="6" customFormat="1" ht="12" customHeight="1" x14ac:dyDescent="0.2">
      <c r="A64" s="187" t="s">
        <v>307</v>
      </c>
      <c r="B64" s="33" t="s">
        <v>210</v>
      </c>
      <c r="C64" s="33"/>
      <c r="D64" s="33"/>
      <c r="E64" s="33"/>
      <c r="F64" s="33"/>
      <c r="G64" s="33"/>
      <c r="H64" s="33"/>
      <c r="I64" s="33"/>
      <c r="J64" s="33"/>
      <c r="K64" s="33"/>
      <c r="L64" s="33"/>
      <c r="M64" s="33"/>
      <c r="N64" s="33"/>
      <c r="O64" s="7"/>
      <c r="P64" s="7"/>
      <c r="Q64" s="7"/>
      <c r="R64" s="7"/>
      <c r="S64" s="36"/>
    </row>
    <row r="65" spans="1:19" s="6" customFormat="1" ht="12" customHeight="1" x14ac:dyDescent="0.2">
      <c r="A65" s="184"/>
      <c r="B65" s="33" t="s">
        <v>211</v>
      </c>
      <c r="C65" s="33"/>
      <c r="D65" s="33"/>
      <c r="E65" s="33"/>
      <c r="F65" s="33"/>
      <c r="G65" s="33"/>
      <c r="H65" s="33"/>
      <c r="I65" s="33"/>
      <c r="J65" s="33"/>
      <c r="K65" s="33"/>
      <c r="L65" s="33"/>
      <c r="M65" s="33"/>
      <c r="N65" s="33"/>
      <c r="O65" s="7"/>
      <c r="P65" s="7"/>
      <c r="Q65" s="7"/>
      <c r="R65" s="7"/>
      <c r="S65" s="36"/>
    </row>
    <row r="66" spans="1:19" s="6" customFormat="1" ht="12" customHeight="1" x14ac:dyDescent="0.2">
      <c r="A66" s="184"/>
      <c r="B66" s="33" t="s">
        <v>212</v>
      </c>
      <c r="C66" s="33"/>
      <c r="D66" s="33"/>
      <c r="E66" s="33"/>
      <c r="F66" s="33"/>
      <c r="G66" s="33"/>
      <c r="H66" s="33"/>
      <c r="I66" s="33"/>
      <c r="J66" s="33"/>
      <c r="K66" s="33"/>
      <c r="L66" s="33"/>
      <c r="M66" s="33"/>
      <c r="N66" s="33"/>
      <c r="O66" s="7"/>
      <c r="P66" s="7"/>
      <c r="Q66" s="7"/>
      <c r="R66" s="7"/>
      <c r="S66" s="36"/>
    </row>
    <row r="67" spans="1:19" s="5" customFormat="1" ht="5.0999999999999996" customHeight="1" x14ac:dyDescent="0.2">
      <c r="A67" s="285"/>
      <c r="B67" s="58"/>
      <c r="C67" s="58"/>
      <c r="D67" s="58"/>
      <c r="E67" s="58"/>
      <c r="F67" s="58"/>
      <c r="G67" s="58"/>
      <c r="H67" s="58"/>
      <c r="I67" s="58"/>
      <c r="J67" s="58"/>
      <c r="K67" s="58"/>
      <c r="L67" s="58"/>
      <c r="M67" s="58"/>
      <c r="N67" s="58"/>
      <c r="O67" s="58"/>
      <c r="P67" s="58"/>
      <c r="Q67" s="58"/>
      <c r="R67" s="58"/>
      <c r="S67" s="59"/>
    </row>
    <row r="68" spans="1:19" s="5" customFormat="1" ht="12" customHeight="1" x14ac:dyDescent="0.2">
      <c r="A68" s="78"/>
      <c r="B68" s="33"/>
      <c r="C68" s="33"/>
      <c r="D68" s="33"/>
      <c r="E68" s="33"/>
      <c r="F68" s="33"/>
      <c r="G68" s="33"/>
      <c r="H68" s="33"/>
      <c r="I68" s="33"/>
      <c r="J68" s="33"/>
      <c r="K68" s="33"/>
      <c r="L68" s="33"/>
      <c r="M68" s="33"/>
      <c r="N68" s="33"/>
      <c r="O68" s="33"/>
      <c r="P68" s="33"/>
    </row>
    <row r="69" spans="1:19" s="5" customFormat="1" ht="12" customHeight="1" x14ac:dyDescent="0.2">
      <c r="A69" s="78"/>
      <c r="B69" s="33"/>
      <c r="C69" s="33"/>
      <c r="D69" s="33"/>
      <c r="E69" s="33"/>
      <c r="F69" s="33"/>
      <c r="G69" s="33"/>
      <c r="H69" s="33"/>
      <c r="I69" s="33"/>
      <c r="J69" s="33"/>
      <c r="K69" s="33"/>
      <c r="L69" s="33"/>
      <c r="M69" s="33"/>
      <c r="N69" s="33"/>
      <c r="O69" s="33"/>
      <c r="P69" s="33"/>
    </row>
    <row r="70" spans="1:19" s="5" customFormat="1" ht="12" customHeight="1" x14ac:dyDescent="0.2">
      <c r="A70" s="78"/>
      <c r="B70" s="33"/>
      <c r="C70" s="33"/>
      <c r="D70" s="33"/>
      <c r="E70" s="33"/>
      <c r="F70" s="33"/>
      <c r="G70" s="33"/>
      <c r="H70" s="33"/>
      <c r="I70" s="33"/>
      <c r="J70" s="33"/>
      <c r="K70" s="33"/>
      <c r="L70" s="33"/>
      <c r="M70" s="33"/>
      <c r="N70" s="33"/>
      <c r="O70" s="33"/>
      <c r="P70" s="33"/>
    </row>
    <row r="71" spans="1:19" s="80" customFormat="1" x14ac:dyDescent="0.2">
      <c r="A71" s="213" t="str">
        <f>'Seite 1'!$A$65</f>
        <v>Antrag Wissenstransfer und Informationsmaßnahmen</v>
      </c>
      <c r="B71" s="85"/>
      <c r="C71" s="85"/>
      <c r="O71" s="86"/>
      <c r="S71" s="2" t="str">
        <f ca="1">CONCATENATE(IF('Seite 1'!$E$25=0,"Antragsteller",LEFT('Seite 1'!$E$25,20))," - Antrag vom ",IF('Seite 1'!$O$20="","……………..",TEXT('Seite 1'!$O$20,"TT.MM.JJ")))</f>
        <v>Antragsteller - Antrag vom 17.01.23</v>
      </c>
    </row>
    <row r="72" spans="1:19" s="80" customFormat="1" x14ac:dyDescent="0.2">
      <c r="A72" s="1" t="str">
        <f>'Seite 1'!$A$66</f>
        <v>Formularversion: V 2.1 vom 17.01.23 - öffentlich -</v>
      </c>
      <c r="O72" s="86"/>
      <c r="S72" s="3" t="str">
        <f ca="1">CONCATENATE("Ausdruck vom "&amp;TEXT(TODAY(),"TT.MM.JJ"))</f>
        <v>Ausdruck vom 17.01.23</v>
      </c>
    </row>
  </sheetData>
  <sheetProtection password="E8E7" sheet="1" objects="1" scenarios="1" selectLockedCells="1" autoFilter="0"/>
  <mergeCells count="1">
    <mergeCell ref="O1:S1"/>
  </mergeCells>
  <phoneticPr fontId="7" type="noConversion"/>
  <conditionalFormatting sqref="O1">
    <cfRule type="cellIs" dxfId="24"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9678" r:id="rId4" name="Check Box 46">
              <controlPr defaultSize="0" autoFill="0" autoLine="0" autoPict="0">
                <anchor moveWithCells="1">
                  <from>
                    <xdr:col>1</xdr:col>
                    <xdr:colOff>19050</xdr:colOff>
                    <xdr:row>54</xdr:row>
                    <xdr:rowOff>9525</xdr:rowOff>
                  </from>
                  <to>
                    <xdr:col>1</xdr:col>
                    <xdr:colOff>323850</xdr:colOff>
                    <xdr:row>55</xdr:row>
                    <xdr:rowOff>0</xdr:rowOff>
                  </to>
                </anchor>
              </controlPr>
            </control>
          </mc:Choice>
        </mc:AlternateContent>
        <mc:AlternateContent xmlns:mc="http://schemas.openxmlformats.org/markup-compatibility/2006">
          <mc:Choice Requires="x14">
            <control shapeId="69679" r:id="rId5" name="Check Box 47">
              <controlPr defaultSize="0" autoFill="0" autoLine="0" autoPict="0">
                <anchor moveWithCells="1">
                  <from>
                    <xdr:col>7</xdr:col>
                    <xdr:colOff>19050</xdr:colOff>
                    <xdr:row>54</xdr:row>
                    <xdr:rowOff>9525</xdr:rowOff>
                  </from>
                  <to>
                    <xdr:col>7</xdr:col>
                    <xdr:colOff>323850</xdr:colOff>
                    <xdr:row>55</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S77"/>
  <sheetViews>
    <sheetView showGridLines="0" zoomScaleNormal="100" workbookViewId="0">
      <selection activeCell="A23" sqref="A23:I23"/>
    </sheetView>
  </sheetViews>
  <sheetFormatPr baseColWidth="10" defaultColWidth="11.42578125" defaultRowHeight="12" x14ac:dyDescent="0.2"/>
  <cols>
    <col min="1" max="1" width="5.85546875" style="128" customWidth="1"/>
    <col min="2" max="18" width="5.140625" style="128" customWidth="1"/>
    <col min="19" max="19" width="0.85546875" style="128" customWidth="1"/>
    <col min="20" max="16384" width="11.42578125" style="128"/>
  </cols>
  <sheetData>
    <row r="1" spans="1:19" s="80" customFormat="1" ht="15" customHeight="1" x14ac:dyDescent="0.2">
      <c r="A1" s="118"/>
      <c r="J1" s="85"/>
      <c r="K1" s="85"/>
      <c r="L1" s="85"/>
      <c r="N1" s="119" t="s">
        <v>34</v>
      </c>
      <c r="O1" s="712">
        <f>'Seite 1'!$O$21</f>
        <v>0</v>
      </c>
      <c r="P1" s="713"/>
      <c r="Q1" s="713"/>
      <c r="R1" s="713"/>
      <c r="S1" s="714"/>
    </row>
    <row r="2" spans="1:19" s="80" customFormat="1" ht="5.0999999999999996" customHeight="1" x14ac:dyDescent="0.2">
      <c r="A2" s="118"/>
      <c r="J2" s="120"/>
      <c r="K2" s="120"/>
      <c r="L2" s="120"/>
      <c r="M2" s="120"/>
      <c r="N2" s="120"/>
      <c r="O2" s="86"/>
    </row>
    <row r="3" spans="1:19" s="80" customFormat="1" ht="15" customHeight="1" x14ac:dyDescent="0.2">
      <c r="A3" s="98" t="s">
        <v>182</v>
      </c>
      <c r="B3" s="99"/>
      <c r="C3" s="99"/>
      <c r="D3" s="99"/>
      <c r="E3" s="99"/>
      <c r="F3" s="99"/>
      <c r="G3" s="99"/>
      <c r="H3" s="99"/>
      <c r="I3" s="99"/>
      <c r="J3" s="99"/>
      <c r="K3" s="99"/>
      <c r="L3" s="99"/>
      <c r="M3" s="99"/>
      <c r="N3" s="99"/>
      <c r="O3" s="99"/>
      <c r="P3" s="99"/>
      <c r="Q3" s="99"/>
      <c r="R3" s="99"/>
      <c r="S3" s="100"/>
    </row>
    <row r="4" spans="1:19" s="8" customFormat="1" ht="15" customHeight="1" x14ac:dyDescent="0.2">
      <c r="A4" s="96" t="s">
        <v>181</v>
      </c>
      <c r="B4" s="121"/>
      <c r="C4" s="121"/>
      <c r="D4" s="121"/>
      <c r="E4" s="121"/>
      <c r="F4" s="121"/>
      <c r="G4" s="121"/>
      <c r="H4" s="121"/>
      <c r="I4" s="121"/>
      <c r="J4" s="121"/>
      <c r="K4" s="121"/>
      <c r="L4" s="121"/>
      <c r="M4" s="121"/>
      <c r="N4" s="121"/>
      <c r="O4" s="121"/>
      <c r="P4" s="121"/>
      <c r="Q4" s="121"/>
      <c r="R4" s="121"/>
      <c r="S4" s="122"/>
    </row>
    <row r="5" spans="1:19" s="8" customFormat="1" ht="12" customHeight="1" x14ac:dyDescent="0.2">
      <c r="A5" s="44"/>
      <c r="B5" s="7" t="s">
        <v>13</v>
      </c>
      <c r="C5" s="37"/>
      <c r="D5" s="37"/>
      <c r="E5" s="37"/>
      <c r="F5" s="37"/>
      <c r="G5" s="37"/>
      <c r="H5" s="37"/>
      <c r="I5" s="37"/>
      <c r="J5" s="37"/>
      <c r="K5" s="37"/>
      <c r="L5" s="37"/>
      <c r="M5" s="37"/>
      <c r="N5" s="37"/>
      <c r="O5" s="37"/>
      <c r="P5" s="37"/>
      <c r="Q5" s="37"/>
      <c r="R5" s="37"/>
      <c r="S5" s="39"/>
    </row>
    <row r="6" spans="1:19" s="8" customFormat="1" ht="12" customHeight="1" x14ac:dyDescent="0.2">
      <c r="A6" s="220" t="s">
        <v>308</v>
      </c>
      <c r="B6" s="61" t="s">
        <v>454</v>
      </c>
      <c r="C6" s="37"/>
      <c r="D6" s="37"/>
      <c r="E6" s="37"/>
      <c r="F6" s="37"/>
      <c r="G6" s="37"/>
      <c r="H6" s="37"/>
      <c r="I6" s="37"/>
      <c r="J6" s="37"/>
      <c r="K6" s="37"/>
      <c r="L6" s="37"/>
      <c r="M6" s="37"/>
      <c r="N6" s="37"/>
      <c r="O6" s="37"/>
      <c r="P6" s="37"/>
      <c r="Q6" s="37"/>
      <c r="R6" s="37"/>
      <c r="S6" s="36"/>
    </row>
    <row r="7" spans="1:19" s="8" customFormat="1" ht="12" customHeight="1" x14ac:dyDescent="0.2">
      <c r="A7" s="220" t="s">
        <v>309</v>
      </c>
      <c r="B7" s="61" t="s">
        <v>330</v>
      </c>
      <c r="C7" s="37"/>
      <c r="D7" s="37"/>
      <c r="E7" s="37"/>
      <c r="F7" s="37"/>
      <c r="G7" s="37"/>
      <c r="H7" s="37"/>
      <c r="I7" s="37"/>
      <c r="J7" s="37"/>
      <c r="K7" s="37"/>
      <c r="L7" s="37"/>
      <c r="M7" s="37"/>
      <c r="N7" s="37"/>
      <c r="O7" s="37"/>
      <c r="P7" s="37"/>
      <c r="Q7" s="37"/>
      <c r="R7" s="37"/>
      <c r="S7" s="36"/>
    </row>
    <row r="8" spans="1:19" s="8" customFormat="1" ht="5.0999999999999996" customHeight="1" x14ac:dyDescent="0.2">
      <c r="A8" s="214"/>
      <c r="B8" s="215"/>
      <c r="C8" s="215"/>
      <c r="D8" s="215"/>
      <c r="E8" s="215"/>
      <c r="F8" s="215"/>
      <c r="G8" s="215"/>
      <c r="H8" s="215"/>
      <c r="I8" s="215"/>
      <c r="J8" s="215"/>
      <c r="K8" s="215"/>
      <c r="L8" s="215"/>
      <c r="M8" s="215"/>
      <c r="N8" s="215"/>
      <c r="O8" s="215"/>
      <c r="P8" s="215"/>
      <c r="Q8" s="215"/>
      <c r="R8" s="215"/>
      <c r="S8" s="53"/>
    </row>
    <row r="9" spans="1:19" s="69" customFormat="1" ht="15" customHeight="1" x14ac:dyDescent="0.2">
      <c r="A9" s="96" t="s">
        <v>425</v>
      </c>
      <c r="B9" s="511"/>
      <c r="C9" s="511"/>
      <c r="D9" s="511"/>
      <c r="E9" s="511"/>
      <c r="F9" s="511"/>
      <c r="G9" s="511"/>
      <c r="H9" s="511"/>
      <c r="I9" s="511"/>
      <c r="J9" s="511"/>
      <c r="K9" s="511"/>
      <c r="L9" s="511"/>
      <c r="M9" s="511"/>
      <c r="N9" s="511"/>
      <c r="O9" s="511"/>
      <c r="P9" s="511"/>
      <c r="Q9" s="511"/>
      <c r="R9" s="511"/>
      <c r="S9" s="512"/>
    </row>
    <row r="10" spans="1:19" s="69" customFormat="1" ht="12" customHeight="1" x14ac:dyDescent="0.2">
      <c r="A10" s="220" t="s">
        <v>482</v>
      </c>
      <c r="B10" s="513"/>
      <c r="C10" s="61"/>
      <c r="D10" s="61"/>
      <c r="E10" s="61"/>
      <c r="F10" s="61"/>
      <c r="G10" s="61"/>
      <c r="H10" s="61"/>
      <c r="I10" s="61"/>
      <c r="J10" s="61"/>
      <c r="K10" s="61"/>
      <c r="L10" s="61"/>
      <c r="M10" s="61"/>
      <c r="N10" s="61"/>
      <c r="O10" s="61"/>
      <c r="P10" s="61"/>
      <c r="Q10" s="61"/>
      <c r="R10" s="61"/>
      <c r="S10" s="514"/>
    </row>
    <row r="11" spans="1:19" s="69" customFormat="1" ht="12" customHeight="1" x14ac:dyDescent="0.2">
      <c r="A11" s="220" t="s">
        <v>518</v>
      </c>
      <c r="B11" s="513"/>
      <c r="C11" s="61"/>
      <c r="D11" s="61"/>
      <c r="E11" s="61"/>
      <c r="F11" s="61"/>
      <c r="G11" s="61"/>
      <c r="H11" s="61"/>
      <c r="I11" s="61"/>
      <c r="J11" s="61"/>
      <c r="K11" s="61"/>
      <c r="L11" s="61"/>
      <c r="M11" s="61"/>
      <c r="N11" s="61"/>
      <c r="O11" s="61"/>
      <c r="P11" s="61"/>
      <c r="Q11" s="61"/>
      <c r="R11" s="61"/>
      <c r="S11" s="514"/>
    </row>
    <row r="12" spans="1:19" s="69" customFormat="1" ht="12" customHeight="1" x14ac:dyDescent="0.2">
      <c r="A12" s="220" t="s">
        <v>517</v>
      </c>
      <c r="B12" s="513"/>
      <c r="C12" s="61"/>
      <c r="D12" s="61"/>
      <c r="E12" s="61"/>
      <c r="F12" s="61"/>
      <c r="G12" s="61"/>
      <c r="H12" s="61"/>
      <c r="I12" s="61"/>
      <c r="J12" s="61"/>
      <c r="K12" s="61"/>
      <c r="L12" s="61"/>
      <c r="M12" s="61"/>
      <c r="N12" s="61"/>
      <c r="O12" s="61"/>
      <c r="P12" s="61"/>
      <c r="Q12" s="61"/>
      <c r="R12" s="61"/>
      <c r="S12" s="514"/>
    </row>
    <row r="13" spans="1:19" s="69" customFormat="1" ht="12" customHeight="1" x14ac:dyDescent="0.2">
      <c r="A13" s="220" t="s">
        <v>483</v>
      </c>
      <c r="B13" s="513"/>
      <c r="C13" s="61"/>
      <c r="D13" s="61"/>
      <c r="E13" s="61"/>
      <c r="F13" s="61"/>
      <c r="G13" s="61"/>
      <c r="H13" s="61"/>
      <c r="I13" s="61"/>
      <c r="J13" s="61"/>
      <c r="K13" s="61"/>
      <c r="L13" s="61"/>
      <c r="M13" s="61"/>
      <c r="N13" s="61"/>
      <c r="O13" s="61"/>
      <c r="P13" s="61"/>
      <c r="Q13" s="61"/>
      <c r="R13" s="61"/>
      <c r="S13" s="514"/>
    </row>
    <row r="14" spans="1:19" s="69" customFormat="1" ht="12" customHeight="1" x14ac:dyDescent="0.2">
      <c r="A14" s="220" t="s">
        <v>519</v>
      </c>
      <c r="B14" s="513"/>
      <c r="C14" s="61"/>
      <c r="D14" s="61"/>
      <c r="E14" s="61"/>
      <c r="F14" s="61"/>
      <c r="G14" s="61"/>
      <c r="H14" s="61"/>
      <c r="I14" s="61"/>
      <c r="J14" s="61"/>
      <c r="K14" s="61"/>
      <c r="L14" s="61"/>
      <c r="M14" s="61"/>
      <c r="N14" s="61"/>
      <c r="O14" s="61"/>
      <c r="P14" s="61"/>
      <c r="Q14" s="61"/>
      <c r="R14" s="61"/>
      <c r="S14" s="514"/>
    </row>
    <row r="15" spans="1:19" s="69" customFormat="1" ht="5.0999999999999996" customHeight="1" x14ac:dyDescent="0.2">
      <c r="A15" s="515"/>
      <c r="B15" s="516"/>
      <c r="C15" s="516"/>
      <c r="D15" s="516"/>
      <c r="E15" s="516"/>
      <c r="F15" s="516"/>
      <c r="G15" s="516"/>
      <c r="H15" s="516"/>
      <c r="I15" s="516"/>
      <c r="J15" s="516"/>
      <c r="K15" s="516"/>
      <c r="L15" s="516"/>
      <c r="M15" s="516"/>
      <c r="N15" s="516"/>
      <c r="O15" s="516"/>
      <c r="P15" s="516"/>
      <c r="Q15" s="516"/>
      <c r="R15" s="516"/>
      <c r="S15" s="517"/>
    </row>
    <row r="16" spans="1:19" s="8" customFormat="1" ht="5.0999999999999996" customHeight="1" x14ac:dyDescent="0.2">
      <c r="A16" s="35"/>
      <c r="B16" s="35"/>
      <c r="C16" s="35"/>
      <c r="D16" s="35"/>
      <c r="E16" s="35"/>
      <c r="F16" s="35"/>
      <c r="G16" s="35"/>
      <c r="H16" s="35"/>
      <c r="I16" s="35"/>
      <c r="J16" s="35"/>
      <c r="K16" s="35"/>
      <c r="L16" s="35"/>
      <c r="M16" s="35"/>
      <c r="N16" s="35"/>
      <c r="O16" s="35"/>
      <c r="P16" s="35"/>
    </row>
    <row r="17" spans="1:19" s="8" customFormat="1" ht="15" customHeight="1" x14ac:dyDescent="0.2">
      <c r="A17" s="928" t="s">
        <v>484</v>
      </c>
      <c r="B17" s="928"/>
      <c r="C17" s="928"/>
      <c r="D17" s="928"/>
      <c r="E17" s="928"/>
      <c r="F17" s="928"/>
      <c r="G17" s="928"/>
      <c r="H17" s="928"/>
      <c r="I17" s="928"/>
      <c r="J17" s="928"/>
      <c r="K17" s="928"/>
      <c r="L17" s="928"/>
      <c r="M17" s="928"/>
      <c r="N17" s="928"/>
      <c r="O17" s="928"/>
      <c r="P17" s="928"/>
      <c r="Q17" s="928"/>
      <c r="R17" s="928"/>
      <c r="S17" s="928"/>
    </row>
    <row r="18" spans="1:19" s="124" customFormat="1" ht="12" customHeight="1" x14ac:dyDescent="0.2">
      <c r="A18" s="123"/>
      <c r="B18" s="123"/>
      <c r="C18" s="123"/>
      <c r="D18" s="123"/>
      <c r="E18" s="123"/>
      <c r="F18" s="123"/>
      <c r="G18" s="123"/>
      <c r="H18" s="123"/>
      <c r="I18" s="123"/>
      <c r="J18" s="123"/>
      <c r="K18" s="123"/>
      <c r="L18" s="123"/>
      <c r="M18" s="123"/>
      <c r="N18" s="123"/>
      <c r="O18" s="123"/>
      <c r="P18" s="123"/>
    </row>
    <row r="19" spans="1:19" s="124" customFormat="1" ht="12" customHeight="1" x14ac:dyDescent="0.2">
      <c r="A19" s="123"/>
      <c r="B19" s="123"/>
      <c r="C19" s="123"/>
      <c r="D19" s="123"/>
      <c r="E19" s="123"/>
      <c r="F19" s="123"/>
      <c r="G19" s="123"/>
      <c r="H19" s="123"/>
      <c r="I19" s="123"/>
      <c r="J19" s="123"/>
      <c r="K19" s="123"/>
      <c r="L19" s="123"/>
      <c r="M19" s="123"/>
      <c r="N19" s="123"/>
      <c r="O19" s="123"/>
      <c r="P19" s="123"/>
    </row>
    <row r="20" spans="1:19" s="124" customFormat="1" ht="12" customHeight="1" x14ac:dyDescent="0.2">
      <c r="A20" s="123"/>
      <c r="B20" s="123"/>
      <c r="C20" s="123"/>
      <c r="D20" s="123"/>
      <c r="E20" s="123"/>
      <c r="F20" s="123"/>
      <c r="G20" s="123"/>
      <c r="H20" s="123"/>
      <c r="I20" s="123"/>
      <c r="J20" s="123"/>
      <c r="K20" s="123"/>
      <c r="L20" s="123"/>
      <c r="M20" s="123"/>
      <c r="N20" s="123"/>
      <c r="O20" s="123"/>
      <c r="P20" s="123"/>
    </row>
    <row r="21" spans="1:19" s="124" customFormat="1" ht="12" customHeight="1" x14ac:dyDescent="0.2">
      <c r="A21" s="123"/>
      <c r="B21" s="123"/>
      <c r="C21" s="123"/>
      <c r="D21" s="123"/>
      <c r="E21" s="123"/>
      <c r="F21" s="123"/>
      <c r="G21" s="123"/>
      <c r="H21" s="123"/>
      <c r="I21" s="123"/>
      <c r="J21" s="123"/>
      <c r="K21" s="123"/>
      <c r="L21" s="123"/>
      <c r="M21" s="123"/>
      <c r="N21" s="123"/>
      <c r="O21" s="123"/>
      <c r="P21" s="123"/>
    </row>
    <row r="22" spans="1:19" s="124" customFormat="1" ht="12" customHeight="1" x14ac:dyDescent="0.2">
      <c r="A22" s="123"/>
      <c r="B22" s="123"/>
      <c r="C22" s="123"/>
      <c r="D22" s="123"/>
      <c r="E22" s="123"/>
      <c r="F22" s="123"/>
      <c r="G22" s="123"/>
      <c r="H22" s="123"/>
      <c r="I22" s="123"/>
      <c r="J22" s="123"/>
      <c r="K22" s="123"/>
      <c r="L22" s="123"/>
      <c r="M22" s="123"/>
      <c r="N22" s="123"/>
      <c r="O22" s="123"/>
      <c r="P22" s="123"/>
    </row>
    <row r="23" spans="1:19" s="62" customFormat="1" ht="12" customHeight="1" x14ac:dyDescent="0.2">
      <c r="A23" s="929"/>
      <c r="B23" s="929"/>
      <c r="C23" s="929"/>
      <c r="D23" s="929"/>
      <c r="E23" s="929"/>
      <c r="F23" s="929"/>
      <c r="G23" s="929"/>
      <c r="H23" s="929"/>
      <c r="I23" s="929"/>
      <c r="K23" s="930"/>
      <c r="L23" s="930"/>
      <c r="M23" s="930"/>
      <c r="N23" s="930"/>
      <c r="O23" s="930"/>
      <c r="P23" s="930"/>
      <c r="Q23" s="930"/>
      <c r="R23" s="930"/>
      <c r="S23" s="930"/>
    </row>
    <row r="24" spans="1:19" s="62" customFormat="1" ht="12" customHeight="1" x14ac:dyDescent="0.2">
      <c r="A24" s="931"/>
      <c r="B24" s="931"/>
      <c r="C24" s="931"/>
      <c r="D24" s="931"/>
      <c r="E24" s="931"/>
      <c r="F24" s="931"/>
      <c r="G24" s="931"/>
      <c r="H24" s="932">
        <f ca="1">IF('Seite 1'!$O$20="","",'Seite 1'!$O$20)</f>
        <v>44943</v>
      </c>
      <c r="I24" s="932"/>
      <c r="K24" s="933"/>
      <c r="L24" s="933"/>
      <c r="M24" s="933"/>
      <c r="N24" s="933"/>
      <c r="O24" s="933"/>
      <c r="P24" s="933"/>
      <c r="Q24" s="933"/>
      <c r="R24" s="933"/>
      <c r="S24" s="933"/>
    </row>
    <row r="25" spans="1:19" s="64" customFormat="1" ht="12" customHeight="1" x14ac:dyDescent="0.2">
      <c r="A25" s="63" t="s">
        <v>17</v>
      </c>
      <c r="B25" s="63"/>
      <c r="C25" s="63"/>
      <c r="D25" s="63"/>
      <c r="E25" s="63"/>
      <c r="F25" s="63"/>
      <c r="G25" s="63"/>
      <c r="H25" s="63"/>
      <c r="K25" s="63" t="s">
        <v>115</v>
      </c>
      <c r="L25" s="63"/>
      <c r="M25" s="63"/>
      <c r="N25" s="63"/>
      <c r="O25" s="63"/>
      <c r="P25" s="63"/>
      <c r="Q25" s="63"/>
      <c r="R25" s="63"/>
      <c r="S25" s="63"/>
    </row>
    <row r="26" spans="1:19" s="127" customFormat="1" ht="12" customHeight="1" x14ac:dyDescent="0.2">
      <c r="A26" s="126"/>
      <c r="B26" s="126"/>
      <c r="C26" s="126"/>
      <c r="D26" s="126"/>
      <c r="E26" s="126"/>
      <c r="F26" s="126"/>
      <c r="G26" s="126"/>
      <c r="K26" s="126" t="s">
        <v>183</v>
      </c>
      <c r="L26" s="126"/>
      <c r="M26" s="126"/>
      <c r="N26" s="126"/>
      <c r="O26" s="126"/>
      <c r="P26" s="126"/>
      <c r="Q26" s="126"/>
      <c r="R26" s="126"/>
      <c r="S26" s="126"/>
    </row>
    <row r="27" spans="1:19" s="127" customFormat="1" ht="12" customHeight="1" x14ac:dyDescent="0.2">
      <c r="A27" s="126"/>
      <c r="B27" s="126"/>
      <c r="C27" s="126"/>
      <c r="D27" s="126"/>
      <c r="E27" s="126"/>
      <c r="F27" s="126"/>
      <c r="G27" s="126"/>
      <c r="K27" s="126"/>
      <c r="L27" s="126"/>
      <c r="M27" s="126"/>
      <c r="N27" s="126"/>
      <c r="O27" s="126"/>
      <c r="P27" s="126"/>
      <c r="Q27" s="126"/>
      <c r="R27" s="126"/>
      <c r="S27" s="126"/>
    </row>
    <row r="28" spans="1:19" s="127" customFormat="1" ht="12" customHeight="1" x14ac:dyDescent="0.2">
      <c r="A28" s="126"/>
      <c r="B28" s="126"/>
      <c r="C28" s="126"/>
      <c r="D28" s="126"/>
      <c r="E28" s="126"/>
      <c r="F28" s="126"/>
      <c r="G28" s="126"/>
      <c r="K28" s="126"/>
      <c r="L28" s="126"/>
      <c r="M28" s="126"/>
      <c r="N28" s="126"/>
      <c r="O28" s="126"/>
      <c r="P28" s="126"/>
      <c r="Q28" s="126"/>
      <c r="R28" s="126"/>
      <c r="S28" s="126"/>
    </row>
    <row r="29" spans="1:19" s="127" customFormat="1" ht="12" customHeight="1" x14ac:dyDescent="0.2">
      <c r="A29" s="126"/>
      <c r="B29" s="126"/>
      <c r="C29" s="126"/>
      <c r="D29" s="126"/>
      <c r="E29" s="126"/>
      <c r="F29" s="126"/>
      <c r="G29" s="126"/>
      <c r="K29" s="126"/>
      <c r="L29" s="126"/>
      <c r="M29" s="126"/>
      <c r="N29" s="126"/>
      <c r="O29" s="126"/>
      <c r="P29" s="126"/>
      <c r="Q29" s="126"/>
      <c r="R29" s="126"/>
      <c r="S29" s="126"/>
    </row>
    <row r="30" spans="1:19" s="127" customFormat="1" ht="12" customHeight="1" x14ac:dyDescent="0.2">
      <c r="A30" s="126"/>
      <c r="B30" s="126"/>
      <c r="C30" s="126"/>
      <c r="D30" s="126"/>
      <c r="E30" s="126"/>
      <c r="F30" s="126"/>
      <c r="G30" s="126"/>
      <c r="K30" s="126"/>
      <c r="L30" s="126"/>
      <c r="M30" s="126"/>
      <c r="N30" s="126"/>
      <c r="O30" s="126"/>
      <c r="P30" s="126"/>
      <c r="Q30" s="126"/>
      <c r="R30" s="126"/>
      <c r="S30" s="126"/>
    </row>
    <row r="31" spans="1:19" s="127" customFormat="1" ht="12" customHeight="1" x14ac:dyDescent="0.2">
      <c r="A31" s="126"/>
      <c r="B31" s="126"/>
      <c r="C31" s="126"/>
      <c r="D31" s="126"/>
      <c r="E31" s="126"/>
      <c r="F31" s="126"/>
      <c r="G31" s="126"/>
      <c r="K31" s="126"/>
      <c r="L31" s="126"/>
      <c r="M31" s="126"/>
      <c r="N31" s="126"/>
      <c r="O31" s="126"/>
      <c r="P31" s="126"/>
      <c r="Q31" s="126"/>
      <c r="R31" s="126"/>
      <c r="S31" s="126"/>
    </row>
    <row r="32" spans="1:19" s="127" customFormat="1" ht="12" customHeight="1" x14ac:dyDescent="0.2">
      <c r="A32" s="126"/>
      <c r="B32" s="126"/>
      <c r="C32" s="126"/>
      <c r="D32" s="126"/>
      <c r="E32" s="126"/>
      <c r="F32" s="126"/>
      <c r="G32" s="126"/>
      <c r="K32" s="126"/>
      <c r="L32" s="126"/>
      <c r="M32" s="126"/>
      <c r="N32" s="126"/>
      <c r="O32" s="126"/>
      <c r="P32" s="126"/>
      <c r="Q32" s="126"/>
      <c r="R32" s="126"/>
      <c r="S32" s="126"/>
    </row>
    <row r="33" spans="1:19" s="127" customFormat="1" ht="12" customHeight="1" x14ac:dyDescent="0.2">
      <c r="A33" s="126"/>
      <c r="B33" s="126"/>
      <c r="C33" s="126"/>
      <c r="D33" s="126"/>
      <c r="E33" s="126"/>
      <c r="F33" s="126"/>
      <c r="G33" s="126"/>
      <c r="K33" s="126"/>
      <c r="L33" s="126"/>
      <c r="M33" s="126"/>
      <c r="N33" s="126"/>
      <c r="O33" s="126"/>
      <c r="P33" s="126"/>
      <c r="Q33" s="126"/>
      <c r="R33" s="126"/>
      <c r="S33" s="126"/>
    </row>
    <row r="34" spans="1:19" s="127" customFormat="1" ht="12" customHeight="1" x14ac:dyDescent="0.2">
      <c r="A34" s="126"/>
      <c r="B34" s="126"/>
      <c r="C34" s="126"/>
      <c r="D34" s="126"/>
      <c r="E34" s="126"/>
      <c r="F34" s="126"/>
      <c r="G34" s="126"/>
      <c r="K34" s="126"/>
      <c r="L34" s="126"/>
      <c r="M34" s="126"/>
      <c r="N34" s="126"/>
      <c r="O34" s="126"/>
      <c r="P34" s="126"/>
      <c r="Q34" s="126"/>
      <c r="R34" s="126"/>
      <c r="S34" s="126"/>
    </row>
    <row r="35" spans="1:19" s="127" customFormat="1" ht="12" customHeight="1" x14ac:dyDescent="0.2">
      <c r="A35" s="126"/>
      <c r="B35" s="126"/>
      <c r="C35" s="126"/>
      <c r="D35" s="126"/>
      <c r="E35" s="126"/>
      <c r="F35" s="126"/>
      <c r="G35" s="126"/>
      <c r="K35" s="126"/>
      <c r="L35" s="126"/>
      <c r="M35" s="126"/>
      <c r="N35" s="126"/>
      <c r="O35" s="126"/>
      <c r="P35" s="126"/>
      <c r="Q35" s="126"/>
      <c r="R35" s="126"/>
      <c r="S35" s="126"/>
    </row>
    <row r="36" spans="1:19" s="127" customFormat="1" ht="12" customHeight="1" x14ac:dyDescent="0.2">
      <c r="A36" s="126"/>
      <c r="B36" s="126"/>
      <c r="C36" s="126"/>
      <c r="D36" s="126"/>
      <c r="E36" s="126"/>
      <c r="F36" s="126"/>
      <c r="G36" s="126"/>
      <c r="K36" s="126"/>
      <c r="L36" s="126"/>
      <c r="M36" s="126"/>
      <c r="N36" s="126"/>
      <c r="O36" s="126"/>
      <c r="P36" s="126"/>
      <c r="Q36" s="126"/>
      <c r="R36" s="126"/>
      <c r="S36" s="126"/>
    </row>
    <row r="37" spans="1:19" s="127" customFormat="1" ht="12" customHeight="1" x14ac:dyDescent="0.2">
      <c r="A37" s="126"/>
      <c r="B37" s="126"/>
      <c r="C37" s="126"/>
      <c r="D37" s="126"/>
      <c r="E37" s="126"/>
      <c r="F37" s="126"/>
      <c r="G37" s="126"/>
      <c r="K37" s="126"/>
      <c r="L37" s="126"/>
      <c r="M37" s="126"/>
      <c r="N37" s="126"/>
      <c r="O37" s="126"/>
      <c r="P37" s="126"/>
      <c r="Q37" s="126"/>
      <c r="R37" s="126"/>
      <c r="S37" s="126"/>
    </row>
    <row r="38" spans="1:19" s="127" customFormat="1" ht="12" customHeight="1" x14ac:dyDescent="0.2">
      <c r="A38" s="126"/>
      <c r="B38" s="126"/>
      <c r="C38" s="126"/>
      <c r="D38" s="126"/>
      <c r="E38" s="126"/>
      <c r="F38" s="126"/>
      <c r="G38" s="126"/>
      <c r="K38" s="126"/>
      <c r="L38" s="126"/>
      <c r="M38" s="126"/>
      <c r="N38" s="126"/>
      <c r="O38" s="126"/>
      <c r="P38" s="126"/>
      <c r="Q38" s="126"/>
      <c r="R38" s="126"/>
      <c r="S38" s="126"/>
    </row>
    <row r="39" spans="1:19" s="127" customFormat="1" ht="12" customHeight="1" x14ac:dyDescent="0.2">
      <c r="A39" s="126"/>
      <c r="B39" s="126"/>
      <c r="C39" s="126"/>
      <c r="D39" s="126"/>
      <c r="E39" s="126"/>
      <c r="F39" s="126"/>
      <c r="G39" s="126"/>
      <c r="K39" s="126"/>
      <c r="L39" s="126"/>
      <c r="M39" s="126"/>
      <c r="N39" s="126"/>
      <c r="O39" s="126"/>
      <c r="P39" s="126"/>
      <c r="Q39" s="126"/>
      <c r="R39" s="126"/>
      <c r="S39" s="126"/>
    </row>
    <row r="40" spans="1:19" s="127" customFormat="1" ht="12" customHeight="1" x14ac:dyDescent="0.2">
      <c r="A40" s="126"/>
      <c r="B40" s="126"/>
      <c r="C40" s="126"/>
      <c r="D40" s="126"/>
      <c r="E40" s="126"/>
      <c r="F40" s="126"/>
      <c r="G40" s="126"/>
      <c r="K40" s="126"/>
      <c r="L40" s="126"/>
      <c r="M40" s="126"/>
      <c r="N40" s="126"/>
      <c r="O40" s="126"/>
      <c r="P40" s="126"/>
      <c r="Q40" s="126"/>
      <c r="R40" s="126"/>
      <c r="S40" s="126"/>
    </row>
    <row r="41" spans="1:19" s="127" customFormat="1" ht="12" customHeight="1" x14ac:dyDescent="0.2">
      <c r="A41" s="126"/>
      <c r="B41" s="126"/>
      <c r="C41" s="126"/>
      <c r="D41" s="126"/>
      <c r="E41" s="126"/>
      <c r="F41" s="126"/>
      <c r="G41" s="126"/>
      <c r="K41" s="126"/>
      <c r="L41" s="126"/>
      <c r="M41" s="126"/>
      <c r="N41" s="126"/>
      <c r="O41" s="126"/>
      <c r="P41" s="126"/>
      <c r="Q41" s="126"/>
      <c r="R41" s="126"/>
      <c r="S41" s="126"/>
    </row>
    <row r="42" spans="1:19" s="127" customFormat="1" ht="12" customHeight="1" x14ac:dyDescent="0.2">
      <c r="A42" s="126"/>
      <c r="B42" s="126"/>
      <c r="C42" s="126"/>
      <c r="D42" s="126"/>
      <c r="E42" s="126"/>
      <c r="F42" s="126"/>
      <c r="G42" s="126"/>
      <c r="K42" s="126"/>
      <c r="L42" s="126"/>
      <c r="M42" s="126"/>
      <c r="N42" s="126"/>
      <c r="O42" s="126"/>
      <c r="P42" s="126"/>
      <c r="Q42" s="126"/>
      <c r="R42" s="126"/>
      <c r="S42" s="126"/>
    </row>
    <row r="43" spans="1:19" s="127" customFormat="1" ht="12" customHeight="1" x14ac:dyDescent="0.2">
      <c r="A43" s="126"/>
      <c r="B43" s="126"/>
      <c r="C43" s="126"/>
      <c r="D43" s="126"/>
      <c r="E43" s="126"/>
      <c r="F43" s="126"/>
      <c r="G43" s="126"/>
      <c r="K43" s="126"/>
      <c r="L43" s="126"/>
      <c r="M43" s="126"/>
      <c r="N43" s="126"/>
      <c r="O43" s="126"/>
      <c r="P43" s="126"/>
      <c r="Q43" s="126"/>
      <c r="R43" s="126"/>
      <c r="S43" s="126"/>
    </row>
    <row r="44" spans="1:19" s="127" customFormat="1" ht="12" customHeight="1" x14ac:dyDescent="0.2">
      <c r="A44" s="126"/>
      <c r="B44" s="126"/>
      <c r="C44" s="126"/>
      <c r="D44" s="126"/>
      <c r="E44" s="126"/>
      <c r="F44" s="126"/>
      <c r="G44" s="126"/>
      <c r="K44" s="126"/>
      <c r="L44" s="126"/>
      <c r="M44" s="126"/>
      <c r="N44" s="126"/>
      <c r="O44" s="126"/>
      <c r="P44" s="126"/>
      <c r="Q44" s="126"/>
      <c r="R44" s="126"/>
      <c r="S44" s="126"/>
    </row>
    <row r="45" spans="1:19" s="127" customFormat="1" ht="12" customHeight="1" x14ac:dyDescent="0.2">
      <c r="A45" s="126"/>
      <c r="B45" s="126"/>
      <c r="C45" s="126"/>
      <c r="D45" s="126"/>
      <c r="E45" s="126"/>
      <c r="F45" s="126"/>
      <c r="G45" s="126"/>
      <c r="K45" s="126"/>
      <c r="L45" s="126"/>
      <c r="M45" s="126"/>
      <c r="N45" s="126"/>
      <c r="O45" s="126"/>
      <c r="P45" s="126"/>
      <c r="Q45" s="126"/>
      <c r="R45" s="126"/>
      <c r="S45" s="126"/>
    </row>
    <row r="46" spans="1:19" s="127" customFormat="1" ht="12" customHeight="1" x14ac:dyDescent="0.2">
      <c r="A46" s="126"/>
      <c r="B46" s="126"/>
      <c r="C46" s="126"/>
      <c r="D46" s="126"/>
      <c r="E46" s="126"/>
      <c r="F46" s="126"/>
      <c r="G46" s="126"/>
      <c r="K46" s="126"/>
      <c r="L46" s="126"/>
      <c r="M46" s="126"/>
      <c r="N46" s="126"/>
      <c r="O46" s="126"/>
      <c r="P46" s="126"/>
      <c r="Q46" s="126"/>
      <c r="R46" s="126"/>
      <c r="S46" s="126"/>
    </row>
    <row r="47" spans="1:19" s="127" customFormat="1" ht="12" customHeight="1" x14ac:dyDescent="0.2">
      <c r="A47" s="126"/>
      <c r="B47" s="126"/>
      <c r="C47" s="126"/>
      <c r="D47" s="126"/>
      <c r="E47" s="126"/>
      <c r="F47" s="126"/>
      <c r="G47" s="126"/>
      <c r="K47" s="126"/>
      <c r="L47" s="126"/>
      <c r="M47" s="126"/>
      <c r="N47" s="126"/>
      <c r="O47" s="126"/>
      <c r="P47" s="126"/>
      <c r="Q47" s="126"/>
      <c r="R47" s="126"/>
      <c r="S47" s="126"/>
    </row>
    <row r="48" spans="1:19" s="127" customFormat="1" ht="12" customHeight="1" x14ac:dyDescent="0.2">
      <c r="A48" s="126"/>
      <c r="B48" s="126"/>
      <c r="C48" s="126"/>
      <c r="D48" s="126"/>
      <c r="E48" s="126"/>
      <c r="F48" s="126"/>
      <c r="G48" s="126"/>
      <c r="K48" s="126"/>
      <c r="L48" s="126"/>
      <c r="M48" s="126"/>
      <c r="N48" s="126"/>
      <c r="O48" s="126"/>
      <c r="P48" s="126"/>
      <c r="Q48" s="126"/>
      <c r="R48" s="126"/>
      <c r="S48" s="126"/>
    </row>
    <row r="49" spans="1:19" s="127" customFormat="1" ht="12" customHeight="1" x14ac:dyDescent="0.2">
      <c r="A49" s="126"/>
      <c r="B49" s="126"/>
      <c r="C49" s="126"/>
      <c r="D49" s="126"/>
      <c r="E49" s="126"/>
      <c r="F49" s="126"/>
      <c r="G49" s="126"/>
      <c r="K49" s="126"/>
      <c r="L49" s="126"/>
      <c r="M49" s="126"/>
      <c r="N49" s="126"/>
      <c r="O49" s="126"/>
      <c r="P49" s="126"/>
      <c r="Q49" s="126"/>
      <c r="R49" s="126"/>
      <c r="S49" s="126"/>
    </row>
    <row r="50" spans="1:19" s="127" customFormat="1" ht="12" customHeight="1" x14ac:dyDescent="0.2">
      <c r="A50" s="126"/>
      <c r="B50" s="126"/>
      <c r="C50" s="126"/>
      <c r="D50" s="126"/>
      <c r="E50" s="126"/>
      <c r="F50" s="126"/>
      <c r="G50" s="126"/>
      <c r="K50" s="126"/>
      <c r="L50" s="126"/>
      <c r="M50" s="126"/>
      <c r="N50" s="126"/>
      <c r="O50" s="126"/>
      <c r="P50" s="126"/>
      <c r="Q50" s="126"/>
      <c r="R50" s="126"/>
      <c r="S50" s="126"/>
    </row>
    <row r="51" spans="1:19" s="127" customFormat="1" ht="12" customHeight="1" x14ac:dyDescent="0.2">
      <c r="A51" s="126"/>
      <c r="B51" s="126"/>
      <c r="C51" s="126"/>
      <c r="D51" s="126"/>
      <c r="E51" s="126"/>
      <c r="F51" s="126"/>
      <c r="G51" s="126"/>
      <c r="K51" s="126"/>
      <c r="L51" s="126"/>
      <c r="M51" s="126"/>
      <c r="N51" s="126"/>
      <c r="O51" s="126"/>
      <c r="P51" s="126"/>
      <c r="Q51" s="126"/>
      <c r="R51" s="126"/>
      <c r="S51" s="126"/>
    </row>
    <row r="52" spans="1:19" s="127" customFormat="1" ht="12" customHeight="1" x14ac:dyDescent="0.2">
      <c r="A52" s="126"/>
      <c r="B52" s="126"/>
      <c r="C52" s="126"/>
      <c r="D52" s="126"/>
      <c r="E52" s="126"/>
      <c r="F52" s="126"/>
      <c r="G52" s="126"/>
      <c r="K52" s="126"/>
      <c r="L52" s="126"/>
      <c r="M52" s="126"/>
      <c r="N52" s="126"/>
      <c r="O52" s="126"/>
      <c r="P52" s="126"/>
      <c r="Q52" s="126"/>
      <c r="R52" s="126"/>
      <c r="S52" s="126"/>
    </row>
    <row r="53" spans="1:19" s="127" customFormat="1" ht="12" customHeight="1" x14ac:dyDescent="0.2">
      <c r="A53" s="126"/>
      <c r="B53" s="126"/>
      <c r="C53" s="126"/>
      <c r="D53" s="126"/>
      <c r="E53" s="126"/>
      <c r="F53" s="126"/>
      <c r="G53" s="126"/>
      <c r="K53" s="126"/>
      <c r="L53" s="126"/>
      <c r="M53" s="126"/>
      <c r="N53" s="126"/>
      <c r="O53" s="126"/>
      <c r="P53" s="126"/>
      <c r="Q53" s="126"/>
      <c r="R53" s="126"/>
      <c r="S53" s="126"/>
    </row>
    <row r="54" spans="1:19" s="127" customFormat="1" ht="12" customHeight="1" x14ac:dyDescent="0.2">
      <c r="A54" s="126"/>
      <c r="B54" s="126"/>
      <c r="C54" s="126"/>
      <c r="D54" s="126"/>
      <c r="E54" s="126"/>
      <c r="F54" s="126"/>
      <c r="G54" s="126"/>
      <c r="K54" s="126"/>
      <c r="L54" s="126"/>
      <c r="M54" s="126"/>
      <c r="N54" s="126"/>
      <c r="O54" s="126"/>
      <c r="P54" s="126"/>
      <c r="Q54" s="126"/>
      <c r="R54" s="126"/>
      <c r="S54" s="126"/>
    </row>
    <row r="55" spans="1:19" s="127" customFormat="1" ht="12" customHeight="1" x14ac:dyDescent="0.2">
      <c r="A55" s="126"/>
      <c r="B55" s="126"/>
      <c r="C55" s="126"/>
      <c r="D55" s="126"/>
      <c r="E55" s="126"/>
      <c r="F55" s="126"/>
      <c r="G55" s="126"/>
      <c r="K55" s="126"/>
      <c r="L55" s="126"/>
      <c r="M55" s="126"/>
      <c r="N55" s="126"/>
      <c r="O55" s="126"/>
      <c r="P55" s="126"/>
      <c r="Q55" s="126"/>
      <c r="R55" s="126"/>
      <c r="S55" s="126"/>
    </row>
    <row r="56" spans="1:19" s="127" customFormat="1" ht="12" customHeight="1" x14ac:dyDescent="0.2">
      <c r="A56" s="126"/>
      <c r="B56" s="126"/>
      <c r="C56" s="126"/>
      <c r="D56" s="126"/>
      <c r="E56" s="126"/>
      <c r="F56" s="126"/>
      <c r="G56" s="126"/>
      <c r="K56" s="126"/>
      <c r="L56" s="126"/>
      <c r="M56" s="126"/>
      <c r="N56" s="126"/>
      <c r="O56" s="126"/>
      <c r="P56" s="126"/>
      <c r="Q56" s="126"/>
      <c r="R56" s="126"/>
      <c r="S56" s="126"/>
    </row>
    <row r="57" spans="1:19" s="127" customFormat="1" ht="12" customHeight="1" x14ac:dyDescent="0.2">
      <c r="A57" s="126"/>
      <c r="B57" s="126"/>
      <c r="C57" s="126"/>
      <c r="D57" s="126"/>
      <c r="E57" s="126"/>
      <c r="F57" s="126"/>
      <c r="G57" s="126"/>
      <c r="K57" s="126"/>
      <c r="L57" s="126"/>
      <c r="M57" s="126"/>
      <c r="N57" s="126"/>
      <c r="O57" s="126"/>
      <c r="P57" s="126"/>
      <c r="Q57" s="126"/>
      <c r="R57" s="126"/>
      <c r="S57" s="126"/>
    </row>
    <row r="58" spans="1:19" s="127" customFormat="1" ht="12" customHeight="1" x14ac:dyDescent="0.2">
      <c r="A58" s="126"/>
      <c r="B58" s="126"/>
      <c r="C58" s="126"/>
      <c r="D58" s="126"/>
      <c r="E58" s="126"/>
      <c r="F58" s="126"/>
      <c r="G58" s="126"/>
      <c r="K58" s="126"/>
      <c r="L58" s="126"/>
      <c r="M58" s="126"/>
      <c r="N58" s="126"/>
      <c r="O58" s="126"/>
      <c r="P58" s="126"/>
      <c r="Q58" s="126"/>
      <c r="R58" s="126"/>
      <c r="S58" s="126"/>
    </row>
    <row r="59" spans="1:19" s="127" customFormat="1" ht="12" customHeight="1" x14ac:dyDescent="0.2">
      <c r="A59" s="126"/>
      <c r="B59" s="126"/>
      <c r="C59" s="126"/>
      <c r="D59" s="126"/>
      <c r="E59" s="126"/>
      <c r="F59" s="126"/>
      <c r="G59" s="126"/>
      <c r="K59" s="126"/>
      <c r="L59" s="126"/>
      <c r="M59" s="126"/>
      <c r="N59" s="126"/>
      <c r="O59" s="126"/>
      <c r="P59" s="126"/>
      <c r="Q59" s="126"/>
      <c r="R59" s="126"/>
      <c r="S59" s="126"/>
    </row>
    <row r="60" spans="1:19" s="127" customFormat="1" ht="12" customHeight="1" x14ac:dyDescent="0.2">
      <c r="A60" s="126"/>
      <c r="B60" s="126"/>
      <c r="C60" s="126"/>
      <c r="D60" s="126"/>
      <c r="E60" s="126"/>
      <c r="F60" s="126"/>
      <c r="G60" s="126"/>
      <c r="K60" s="126"/>
      <c r="L60" s="126"/>
      <c r="M60" s="126"/>
      <c r="N60" s="126"/>
      <c r="O60" s="126"/>
      <c r="P60" s="126"/>
      <c r="Q60" s="126"/>
      <c r="R60" s="126"/>
      <c r="S60" s="126"/>
    </row>
    <row r="61" spans="1:19" s="127" customFormat="1" ht="12" customHeight="1" x14ac:dyDescent="0.2">
      <c r="A61" s="126"/>
      <c r="B61" s="126"/>
      <c r="C61" s="126"/>
      <c r="D61" s="126"/>
      <c r="E61" s="126"/>
      <c r="F61" s="126"/>
      <c r="G61" s="126"/>
      <c r="K61" s="126"/>
      <c r="L61" s="126"/>
      <c r="M61" s="126"/>
      <c r="N61" s="126"/>
      <c r="O61" s="126"/>
      <c r="P61" s="126"/>
      <c r="Q61" s="126"/>
      <c r="R61" s="126"/>
      <c r="S61" s="126"/>
    </row>
    <row r="62" spans="1:19" s="127" customFormat="1" ht="12" customHeight="1" x14ac:dyDescent="0.2">
      <c r="A62" s="126"/>
      <c r="B62" s="126"/>
      <c r="C62" s="126"/>
      <c r="D62" s="126"/>
      <c r="E62" s="126"/>
      <c r="F62" s="126"/>
      <c r="G62" s="126"/>
      <c r="K62" s="126"/>
      <c r="L62" s="126"/>
      <c r="M62" s="126"/>
      <c r="N62" s="126"/>
      <c r="O62" s="126"/>
      <c r="P62" s="126"/>
      <c r="Q62" s="126"/>
      <c r="R62" s="126"/>
      <c r="S62" s="126"/>
    </row>
    <row r="63" spans="1:19" s="127" customFormat="1" ht="12" customHeight="1" x14ac:dyDescent="0.2">
      <c r="A63" s="126"/>
      <c r="B63" s="126"/>
      <c r="C63" s="126"/>
      <c r="D63" s="126"/>
      <c r="E63" s="126"/>
      <c r="F63" s="126"/>
      <c r="G63" s="126"/>
      <c r="K63" s="126"/>
      <c r="L63" s="126"/>
      <c r="M63" s="126"/>
      <c r="N63" s="126"/>
      <c r="O63" s="126"/>
      <c r="P63" s="126"/>
      <c r="Q63" s="126"/>
      <c r="R63" s="126"/>
      <c r="S63" s="126"/>
    </row>
    <row r="64" spans="1:19" s="127" customFormat="1" ht="12" customHeight="1" x14ac:dyDescent="0.2">
      <c r="A64" s="126"/>
      <c r="B64" s="126"/>
      <c r="C64" s="126"/>
      <c r="D64" s="126"/>
      <c r="E64" s="126"/>
      <c r="F64" s="126"/>
      <c r="G64" s="126"/>
      <c r="K64" s="126"/>
      <c r="L64" s="126"/>
      <c r="M64" s="126"/>
      <c r="N64" s="126"/>
      <c r="O64" s="126"/>
      <c r="P64" s="126"/>
      <c r="Q64" s="126"/>
      <c r="R64" s="126"/>
      <c r="S64" s="126"/>
    </row>
    <row r="65" spans="1:19" s="127" customFormat="1" ht="12" customHeight="1" x14ac:dyDescent="0.2">
      <c r="A65" s="126"/>
      <c r="B65" s="126"/>
      <c r="C65" s="126"/>
      <c r="D65" s="126"/>
      <c r="E65" s="126"/>
      <c r="F65" s="126"/>
      <c r="G65" s="126"/>
      <c r="K65" s="126"/>
      <c r="L65" s="126"/>
      <c r="M65" s="126"/>
      <c r="N65" s="126"/>
      <c r="O65" s="126"/>
      <c r="P65" s="126"/>
      <c r="Q65" s="126"/>
      <c r="R65" s="126"/>
      <c r="S65" s="126"/>
    </row>
    <row r="66" spans="1:19" s="127" customFormat="1" ht="12" customHeight="1" x14ac:dyDescent="0.2">
      <c r="A66" s="126"/>
      <c r="B66" s="126"/>
      <c r="C66" s="126"/>
      <c r="D66" s="126"/>
      <c r="E66" s="126"/>
      <c r="F66" s="126"/>
      <c r="G66" s="126"/>
      <c r="K66" s="126"/>
      <c r="L66" s="126"/>
      <c r="M66" s="126"/>
      <c r="N66" s="126"/>
      <c r="O66" s="126"/>
      <c r="P66" s="126"/>
      <c r="Q66" s="126"/>
      <c r="R66" s="126"/>
      <c r="S66" s="126"/>
    </row>
    <row r="67" spans="1:19" s="127" customFormat="1" ht="12" customHeight="1" x14ac:dyDescent="0.2">
      <c r="A67" s="126"/>
      <c r="B67" s="126"/>
      <c r="C67" s="126"/>
      <c r="D67" s="126"/>
      <c r="E67" s="126"/>
      <c r="F67" s="126"/>
      <c r="G67" s="126"/>
      <c r="K67" s="126"/>
      <c r="L67" s="126"/>
      <c r="M67" s="126"/>
      <c r="N67" s="126"/>
      <c r="O67" s="126"/>
      <c r="P67" s="126"/>
      <c r="Q67" s="126"/>
      <c r="R67" s="126"/>
      <c r="S67" s="126"/>
    </row>
    <row r="68" spans="1:19" s="124" customFormat="1" ht="12" customHeight="1" x14ac:dyDescent="0.2">
      <c r="A68" s="125"/>
      <c r="B68" s="125"/>
      <c r="C68" s="125"/>
      <c r="D68" s="125"/>
      <c r="E68" s="125"/>
      <c r="F68" s="125"/>
      <c r="G68" s="125"/>
      <c r="H68" s="125"/>
      <c r="I68" s="125"/>
      <c r="J68" s="125"/>
      <c r="K68" s="125"/>
      <c r="L68" s="125"/>
      <c r="M68" s="125"/>
      <c r="N68" s="125"/>
      <c r="O68" s="125"/>
      <c r="P68" s="125"/>
    </row>
    <row r="69" spans="1:19" s="80" customFormat="1" ht="12" customHeight="1" x14ac:dyDescent="0.2">
      <c r="A69" s="1" t="str">
        <f>'Seite 1'!$A$65</f>
        <v>Antrag Wissenstransfer und Informationsmaßnahmen</v>
      </c>
      <c r="O69" s="86"/>
      <c r="S69" s="2" t="str">
        <f ca="1">CONCATENATE(IF('Seite 1'!$E$25=0,"Antragsteller",LEFT('Seite 1'!$E$25,20))," - Antrag vom ",IF('Seite 1'!$O$20="","……………..",TEXT('Seite 1'!$O$20,"TT.MM.JJ")))</f>
        <v>Antragsteller - Antrag vom 17.01.23</v>
      </c>
    </row>
    <row r="70" spans="1:19" s="80" customFormat="1" ht="12" customHeight="1" x14ac:dyDescent="0.2">
      <c r="A70" s="1" t="str">
        <f>'Seite 1'!$A$66</f>
        <v>Formularversion: V 2.1 vom 17.01.23 - öffentlich -</v>
      </c>
      <c r="O70" s="86"/>
      <c r="S70" s="3" t="str">
        <f ca="1">CONCATENATE("Ausdruck vom "&amp;TEXT(TODAY(),"TT.MM.JJ"))</f>
        <v>Ausdruck vom 17.01.23</v>
      </c>
    </row>
    <row r="71" spans="1:19" ht="12" customHeight="1" x14ac:dyDescent="0.2"/>
    <row r="72" spans="1:19" ht="12" customHeight="1" x14ac:dyDescent="0.2"/>
    <row r="73" spans="1:19" ht="12" customHeight="1" x14ac:dyDescent="0.2"/>
    <row r="74" spans="1:19" ht="12" customHeight="1" x14ac:dyDescent="0.2"/>
    <row r="75" spans="1:19" ht="12" customHeight="1" x14ac:dyDescent="0.2"/>
    <row r="76" spans="1:19" ht="12" customHeight="1" x14ac:dyDescent="0.2"/>
    <row r="77" spans="1:19" ht="12" customHeight="1" x14ac:dyDescent="0.2"/>
  </sheetData>
  <sheetProtection password="E8E7" sheet="1" objects="1" scenarios="1" selectLockedCells="1" autoFilter="0"/>
  <mergeCells count="7">
    <mergeCell ref="O1:S1"/>
    <mergeCell ref="A17:S17"/>
    <mergeCell ref="A23:I23"/>
    <mergeCell ref="K23:S23"/>
    <mergeCell ref="A24:G24"/>
    <mergeCell ref="H24:I24"/>
    <mergeCell ref="K24:S24"/>
  </mergeCells>
  <phoneticPr fontId="7" type="noConversion"/>
  <conditionalFormatting sqref="O1">
    <cfRule type="cellIs" dxfId="23"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&amp;C&amp;9&amp;A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L31"/>
  <sheetViews>
    <sheetView showGridLines="0" zoomScaleNormal="100" zoomScaleSheetLayoutView="100" workbookViewId="0">
      <selection activeCell="B8" sqref="B8"/>
    </sheetView>
  </sheetViews>
  <sheetFormatPr baseColWidth="10" defaultColWidth="11.42578125" defaultRowHeight="12" x14ac:dyDescent="0.2"/>
  <cols>
    <col min="1" max="1" width="8.7109375" style="200" customWidth="1"/>
    <col min="2" max="2" width="35.7109375" style="200" customWidth="1"/>
    <col min="3" max="3" width="28.7109375" style="200" customWidth="1"/>
    <col min="4" max="6" width="10.7109375" style="200" customWidth="1"/>
    <col min="7" max="8" width="20.7109375" style="200" customWidth="1"/>
    <col min="9" max="10" width="11.42578125" style="200"/>
    <col min="11" max="12" width="11.42578125" style="179"/>
    <col min="13" max="16384" width="11.42578125" style="200"/>
  </cols>
  <sheetData>
    <row r="1" spans="1:12" ht="15" customHeight="1" x14ac:dyDescent="0.2">
      <c r="A1" s="420" t="str">
        <f>'Seite 6'!Q9</f>
        <v/>
      </c>
      <c r="B1" s="421" t="str">
        <f>'Seite 6'!$A$8</f>
        <v>Kalkulation der Ausgabenposition:</v>
      </c>
      <c r="C1" s="199"/>
      <c r="D1" s="199"/>
      <c r="F1" s="201"/>
      <c r="G1" s="201" t="s">
        <v>34</v>
      </c>
      <c r="H1" s="475">
        <f>'Seite 1'!$O$21</f>
        <v>0</v>
      </c>
      <c r="K1" s="178"/>
      <c r="L1" s="178"/>
    </row>
    <row r="2" spans="1:12" ht="15" customHeight="1" x14ac:dyDescent="0.2">
      <c r="B2" s="423" t="str">
        <f>CONCATENATE('Seite 7'!A8," ",'Seite 7'!B8)</f>
        <v>1.1 Personalausgaben für eigenes Personal</v>
      </c>
      <c r="C2" s="199"/>
      <c r="D2" s="199"/>
      <c r="E2" s="199"/>
      <c r="F2" s="199"/>
      <c r="G2" s="199"/>
      <c r="H2" s="174" t="str">
        <f>'Seite 1'!$A$65</f>
        <v>Antrag Wissenstransfer und Informationsmaßnahmen</v>
      </c>
      <c r="K2" s="178"/>
      <c r="L2" s="178"/>
    </row>
    <row r="3" spans="1:12" ht="15" customHeight="1" x14ac:dyDescent="0.2">
      <c r="C3" s="198"/>
      <c r="D3" s="198"/>
      <c r="E3" s="198"/>
      <c r="F3" s="198"/>
      <c r="G3" s="198"/>
      <c r="H3" s="175" t="str">
        <f>'Seite 1'!$A$66</f>
        <v>Formularversion: V 2.1 vom 17.01.23 - öffentlich -</v>
      </c>
    </row>
    <row r="4" spans="1:12" ht="15" customHeight="1" x14ac:dyDescent="0.2">
      <c r="A4" s="934" t="s">
        <v>140</v>
      </c>
      <c r="B4" s="937" t="s">
        <v>131</v>
      </c>
      <c r="C4" s="937" t="s">
        <v>141</v>
      </c>
      <c r="D4" s="944" t="s">
        <v>247</v>
      </c>
      <c r="E4" s="945"/>
      <c r="F4" s="945"/>
      <c r="G4" s="940" t="s">
        <v>251</v>
      </c>
      <c r="H4" s="940" t="s">
        <v>401</v>
      </c>
    </row>
    <row r="5" spans="1:12" ht="15" customHeight="1" x14ac:dyDescent="0.2">
      <c r="A5" s="935"/>
      <c r="B5" s="938"/>
      <c r="C5" s="938"/>
      <c r="D5" s="946"/>
      <c r="E5" s="947"/>
      <c r="F5" s="947"/>
      <c r="G5" s="941"/>
      <c r="H5" s="941"/>
    </row>
    <row r="6" spans="1:12" ht="15" customHeight="1" x14ac:dyDescent="0.2">
      <c r="A6" s="935"/>
      <c r="B6" s="938"/>
      <c r="C6" s="938"/>
      <c r="D6" s="948" t="s">
        <v>248</v>
      </c>
      <c r="E6" s="942" t="s">
        <v>249</v>
      </c>
      <c r="F6" s="942" t="s">
        <v>250</v>
      </c>
      <c r="G6" s="941"/>
      <c r="H6" s="941"/>
    </row>
    <row r="7" spans="1:12" ht="15" customHeight="1" x14ac:dyDescent="0.2">
      <c r="A7" s="936"/>
      <c r="B7" s="939"/>
      <c r="C7" s="939"/>
      <c r="D7" s="949"/>
      <c r="E7" s="943"/>
      <c r="F7" s="943"/>
      <c r="G7" s="476" t="s">
        <v>139</v>
      </c>
      <c r="H7" s="476" t="s">
        <v>139</v>
      </c>
    </row>
    <row r="8" spans="1:12" ht="20.100000000000001" customHeight="1" x14ac:dyDescent="0.2">
      <c r="A8" s="473">
        <v>1</v>
      </c>
      <c r="B8" s="300"/>
      <c r="C8" s="298"/>
      <c r="D8" s="301"/>
      <c r="E8" s="299"/>
      <c r="F8" s="299"/>
      <c r="G8" s="377"/>
      <c r="H8" s="377"/>
    </row>
    <row r="9" spans="1:12" ht="20.100000000000001" customHeight="1" x14ac:dyDescent="0.2">
      <c r="A9" s="474">
        <v>2</v>
      </c>
      <c r="B9" s="295"/>
      <c r="C9" s="296"/>
      <c r="D9" s="297"/>
      <c r="E9" s="294"/>
      <c r="F9" s="294"/>
      <c r="G9" s="378"/>
      <c r="H9" s="378"/>
    </row>
    <row r="10" spans="1:12" ht="20.100000000000001" customHeight="1" x14ac:dyDescent="0.2">
      <c r="A10" s="474">
        <v>3</v>
      </c>
      <c r="B10" s="295"/>
      <c r="C10" s="296"/>
      <c r="D10" s="297"/>
      <c r="E10" s="294"/>
      <c r="F10" s="294"/>
      <c r="G10" s="378"/>
      <c r="H10" s="378"/>
    </row>
    <row r="11" spans="1:12" ht="20.100000000000001" customHeight="1" x14ac:dyDescent="0.2">
      <c r="A11" s="474">
        <v>4</v>
      </c>
      <c r="B11" s="295"/>
      <c r="C11" s="296"/>
      <c r="D11" s="297"/>
      <c r="E11" s="294"/>
      <c r="F11" s="294"/>
      <c r="G11" s="378"/>
      <c r="H11" s="378"/>
    </row>
    <row r="12" spans="1:12" ht="20.100000000000001" customHeight="1" x14ac:dyDescent="0.2">
      <c r="A12" s="474">
        <v>5</v>
      </c>
      <c r="B12" s="295"/>
      <c r="C12" s="296"/>
      <c r="D12" s="297"/>
      <c r="E12" s="294"/>
      <c r="F12" s="294"/>
      <c r="G12" s="378"/>
      <c r="H12" s="378"/>
    </row>
    <row r="13" spans="1:12" ht="20.100000000000001" customHeight="1" x14ac:dyDescent="0.2">
      <c r="A13" s="474">
        <v>6</v>
      </c>
      <c r="B13" s="295"/>
      <c r="C13" s="296"/>
      <c r="D13" s="297"/>
      <c r="E13" s="294"/>
      <c r="F13" s="294"/>
      <c r="G13" s="378"/>
      <c r="H13" s="378"/>
    </row>
    <row r="14" spans="1:12" ht="20.100000000000001" customHeight="1" x14ac:dyDescent="0.2">
      <c r="A14" s="474">
        <v>7</v>
      </c>
      <c r="B14" s="295"/>
      <c r="C14" s="296"/>
      <c r="D14" s="293"/>
      <c r="E14" s="294"/>
      <c r="F14" s="294"/>
      <c r="G14" s="378"/>
      <c r="H14" s="378"/>
    </row>
    <row r="15" spans="1:12" ht="20.100000000000001" customHeight="1" x14ac:dyDescent="0.2">
      <c r="A15" s="474">
        <v>8</v>
      </c>
      <c r="B15" s="295"/>
      <c r="C15" s="296"/>
      <c r="D15" s="293"/>
      <c r="E15" s="294"/>
      <c r="F15" s="294"/>
      <c r="G15" s="378"/>
      <c r="H15" s="378"/>
    </row>
    <row r="16" spans="1:12" ht="20.100000000000001" customHeight="1" x14ac:dyDescent="0.2">
      <c r="A16" s="474">
        <v>9</v>
      </c>
      <c r="B16" s="295"/>
      <c r="C16" s="296"/>
      <c r="D16" s="293"/>
      <c r="E16" s="294"/>
      <c r="F16" s="294"/>
      <c r="G16" s="378"/>
      <c r="H16" s="378"/>
    </row>
    <row r="17" spans="1:12" ht="20.100000000000001" customHeight="1" x14ac:dyDescent="0.2">
      <c r="A17" s="474">
        <v>10</v>
      </c>
      <c r="B17" s="295"/>
      <c r="C17" s="296"/>
      <c r="D17" s="293"/>
      <c r="E17" s="294"/>
      <c r="F17" s="294"/>
      <c r="G17" s="378"/>
      <c r="H17" s="378"/>
    </row>
    <row r="18" spans="1:12" ht="20.100000000000001" customHeight="1" x14ac:dyDescent="0.2">
      <c r="A18" s="474">
        <v>11</v>
      </c>
      <c r="B18" s="295"/>
      <c r="C18" s="296"/>
      <c r="D18" s="293"/>
      <c r="E18" s="294"/>
      <c r="F18" s="294"/>
      <c r="G18" s="378"/>
      <c r="H18" s="378"/>
    </row>
    <row r="19" spans="1:12" ht="20.100000000000001" customHeight="1" x14ac:dyDescent="0.2">
      <c r="A19" s="474">
        <v>12</v>
      </c>
      <c r="B19" s="295"/>
      <c r="C19" s="296"/>
      <c r="D19" s="293"/>
      <c r="E19" s="294"/>
      <c r="F19" s="294"/>
      <c r="G19" s="378"/>
      <c r="H19" s="378"/>
    </row>
    <row r="20" spans="1:12" ht="20.100000000000001" customHeight="1" x14ac:dyDescent="0.2">
      <c r="A20" s="474">
        <v>13</v>
      </c>
      <c r="B20" s="295"/>
      <c r="C20" s="296"/>
      <c r="D20" s="293"/>
      <c r="E20" s="294"/>
      <c r="F20" s="294"/>
      <c r="G20" s="378"/>
      <c r="H20" s="378"/>
    </row>
    <row r="21" spans="1:12" ht="20.100000000000001" customHeight="1" x14ac:dyDescent="0.2">
      <c r="A21" s="474">
        <v>14</v>
      </c>
      <c r="B21" s="295"/>
      <c r="C21" s="296"/>
      <c r="D21" s="293"/>
      <c r="E21" s="294"/>
      <c r="F21" s="294"/>
      <c r="G21" s="378"/>
      <c r="H21" s="378"/>
    </row>
    <row r="22" spans="1:12" ht="20.100000000000001" customHeight="1" x14ac:dyDescent="0.2">
      <c r="A22" s="474">
        <v>15</v>
      </c>
      <c r="B22" s="295"/>
      <c r="C22" s="296"/>
      <c r="D22" s="293"/>
      <c r="E22" s="294"/>
      <c r="F22" s="294"/>
      <c r="G22" s="378"/>
      <c r="H22" s="378"/>
    </row>
    <row r="23" spans="1:12" ht="20.100000000000001" customHeight="1" x14ac:dyDescent="0.2">
      <c r="A23" s="474">
        <v>16</v>
      </c>
      <c r="B23" s="295"/>
      <c r="C23" s="296"/>
      <c r="D23" s="293"/>
      <c r="E23" s="294"/>
      <c r="F23" s="294"/>
      <c r="G23" s="378"/>
      <c r="H23" s="378"/>
    </row>
    <row r="24" spans="1:12" ht="20.100000000000001" customHeight="1" x14ac:dyDescent="0.2">
      <c r="A24" s="474">
        <v>17</v>
      </c>
      <c r="B24" s="295"/>
      <c r="C24" s="296"/>
      <c r="D24" s="293"/>
      <c r="E24" s="294"/>
      <c r="F24" s="294"/>
      <c r="G24" s="378"/>
      <c r="H24" s="378"/>
    </row>
    <row r="25" spans="1:12" ht="20.100000000000001" customHeight="1" x14ac:dyDescent="0.2">
      <c r="A25" s="474">
        <v>18</v>
      </c>
      <c r="B25" s="295"/>
      <c r="C25" s="296"/>
      <c r="D25" s="293"/>
      <c r="E25" s="294"/>
      <c r="F25" s="294"/>
      <c r="G25" s="378"/>
      <c r="H25" s="378"/>
    </row>
    <row r="26" spans="1:12" ht="20.100000000000001" customHeight="1" x14ac:dyDescent="0.2">
      <c r="A26" s="474">
        <v>19</v>
      </c>
      <c r="B26" s="295"/>
      <c r="C26" s="296"/>
      <c r="D26" s="293"/>
      <c r="E26" s="294"/>
      <c r="F26" s="294"/>
      <c r="G26" s="378"/>
      <c r="H26" s="378"/>
    </row>
    <row r="27" spans="1:12" ht="20.100000000000001" customHeight="1" x14ac:dyDescent="0.2">
      <c r="A27" s="474">
        <v>20</v>
      </c>
      <c r="B27" s="295"/>
      <c r="C27" s="296"/>
      <c r="D27" s="293"/>
      <c r="E27" s="294"/>
      <c r="F27" s="294"/>
      <c r="G27" s="378"/>
      <c r="H27" s="378"/>
    </row>
    <row r="28" spans="1:12" ht="18" customHeight="1" thickBot="1" x14ac:dyDescent="0.25">
      <c r="A28" s="202" t="s">
        <v>149</v>
      </c>
      <c r="B28" s="203"/>
      <c r="C28" s="203"/>
      <c r="D28" s="203"/>
      <c r="E28" s="203"/>
      <c r="F28" s="203"/>
      <c r="G28" s="477">
        <f>IF(A1="Anlage ",0,SUMPRODUCT(ROUND(G8:G27,2)))</f>
        <v>0</v>
      </c>
      <c r="H28" s="477">
        <f>IF(B1="Anlage ",0,SUMPRODUCT(ROUND(H8:H27,2)))</f>
        <v>0</v>
      </c>
    </row>
    <row r="29" spans="1:12" s="204" customFormat="1" ht="5.0999999999999996" customHeight="1" thickTop="1" x14ac:dyDescent="0.2">
      <c r="G29" s="205"/>
      <c r="H29" s="205"/>
      <c r="K29" s="179"/>
      <c r="L29" s="179"/>
    </row>
    <row r="30" spans="1:12" s="204" customFormat="1" ht="18" customHeight="1" thickBot="1" x14ac:dyDescent="0.25">
      <c r="A30" s="424" t="str">
        <f>'Seite 7'!B10</f>
        <v>Pauschale für Sozialabgaben inkl. gesetzliche Unfallversicherung der BG</v>
      </c>
      <c r="B30" s="206"/>
      <c r="C30" s="206"/>
      <c r="D30" s="206"/>
      <c r="E30" s="206"/>
      <c r="F30" s="303">
        <v>0.2</v>
      </c>
      <c r="G30" s="206"/>
      <c r="H30" s="478">
        <f>ROUND(H28*F30,2)</f>
        <v>0</v>
      </c>
      <c r="K30" s="179"/>
      <c r="L30" s="179"/>
    </row>
    <row r="31" spans="1:12" ht="12.75" thickTop="1" x14ac:dyDescent="0.2"/>
  </sheetData>
  <sheetProtection password="E8E7" sheet="1" objects="1" scenarios="1" selectLockedCells="1" autoFilter="0"/>
  <mergeCells count="9">
    <mergeCell ref="A4:A7"/>
    <mergeCell ref="B4:B7"/>
    <mergeCell ref="C4:C7"/>
    <mergeCell ref="H4:H6"/>
    <mergeCell ref="G4:G6"/>
    <mergeCell ref="F6:F7"/>
    <mergeCell ref="D4:F5"/>
    <mergeCell ref="D6:D7"/>
    <mergeCell ref="E6:E7"/>
  </mergeCells>
  <conditionalFormatting sqref="G1:H1">
    <cfRule type="cellIs" dxfId="22" priority="2" stopIfTrue="1" operator="equal">
      <formula>0</formula>
    </cfRule>
  </conditionalFormatting>
  <conditionalFormatting sqref="A4:H29 H30 A30:F30">
    <cfRule type="expression" dxfId="21" priority="9" stopIfTrue="1">
      <formula>$A$1=""</formula>
    </cfRule>
  </conditionalFormatting>
  <conditionalFormatting sqref="G30">
    <cfRule type="expression" dxfId="20" priority="1" stopIfTrue="1">
      <formula>$A$1=""</formula>
    </cfRule>
  </conditionalFormatting>
  <dataValidations count="1">
    <dataValidation type="custom" operator="greaterThan" allowBlank="1" showErrorMessage="1" errorTitle="Stunden im Vorhaben" error="Bitte nur zwei Dezimalstelle eingeben!" sqref="D8:F27">
      <formula1>MOD(D8*10^2,1)=0</formula1>
    </dataValidation>
  </dataValidations>
  <printOptions horizontalCentered="1"/>
  <pageMargins left="0.19685039370078741" right="0.19685039370078741" top="0.59055118110236227" bottom="0.19685039370078741" header="0.19685039370078741" footer="0.19685039370078741"/>
  <pageSetup paperSize="9" orientation="landscape"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pageSetUpPr fitToPage="1"/>
  </sheetPr>
  <dimension ref="A1:G30"/>
  <sheetViews>
    <sheetView showGridLines="0" zoomScaleNormal="100" zoomScaleSheetLayoutView="100" workbookViewId="0">
      <selection activeCell="B8" sqref="B8"/>
    </sheetView>
  </sheetViews>
  <sheetFormatPr baseColWidth="10" defaultColWidth="11.42578125" defaultRowHeight="12" x14ac:dyDescent="0.2"/>
  <cols>
    <col min="1" max="1" width="8.7109375" style="179" customWidth="1"/>
    <col min="2" max="2" width="90.7109375" style="179" customWidth="1"/>
    <col min="3" max="4" width="10.7109375" style="179" customWidth="1"/>
    <col min="5" max="5" width="20.7109375" style="179" customWidth="1"/>
    <col min="6" max="6" width="1.7109375" style="200" customWidth="1"/>
    <col min="7" max="7" width="20.7109375" style="200" customWidth="1"/>
    <col min="8" max="8" width="20.7109375" style="179" customWidth="1"/>
    <col min="9" max="16384" width="11.42578125" style="179"/>
  </cols>
  <sheetData>
    <row r="1" spans="1:7" s="178" customFormat="1" ht="15" customHeight="1" x14ac:dyDescent="0.2">
      <c r="A1" s="176" t="str">
        <f>'Seite 6'!Q10</f>
        <v/>
      </c>
      <c r="B1" s="421" t="str">
        <f>'Seite 6'!$A$8</f>
        <v>Kalkulation der Ausgabenposition:</v>
      </c>
      <c r="C1" s="176"/>
      <c r="D1" s="177" t="s">
        <v>34</v>
      </c>
      <c r="E1" s="375">
        <f>'Seite 1'!$O$21</f>
        <v>0</v>
      </c>
      <c r="F1" s="200"/>
      <c r="G1" s="200"/>
    </row>
    <row r="2" spans="1:7" s="178" customFormat="1" ht="15" customHeight="1" x14ac:dyDescent="0.2">
      <c r="A2" s="176"/>
      <c r="B2" s="422" t="str">
        <f>CONCATENATE('Seite 7'!A11," ",'Seite 7'!B11)</f>
        <v>1.2 Honorarausgaben für Fremdpersonal</v>
      </c>
      <c r="C2" s="176"/>
      <c r="D2" s="176"/>
      <c r="E2" s="174" t="str">
        <f>'Seite 1'!$A$65</f>
        <v>Antrag Wissenstransfer und Informationsmaßnahmen</v>
      </c>
      <c r="F2" s="200"/>
      <c r="G2" s="200"/>
    </row>
    <row r="3" spans="1:7" ht="15" customHeight="1" x14ac:dyDescent="0.2">
      <c r="E3" s="175" t="str">
        <f>'Seite 1'!$A$66</f>
        <v>Formularversion: V 2.1 vom 17.01.23 - öffentlich -</v>
      </c>
    </row>
    <row r="4" spans="1:7" ht="15" customHeight="1" x14ac:dyDescent="0.2">
      <c r="A4" s="952" t="s">
        <v>140</v>
      </c>
      <c r="B4" s="955" t="s">
        <v>131</v>
      </c>
      <c r="C4" s="958" t="s">
        <v>392</v>
      </c>
      <c r="D4" s="959"/>
      <c r="E4" s="950" t="s">
        <v>252</v>
      </c>
    </row>
    <row r="5" spans="1:7" ht="15" customHeight="1" x14ac:dyDescent="0.2">
      <c r="A5" s="953"/>
      <c r="B5" s="956"/>
      <c r="C5" s="960"/>
      <c r="D5" s="961"/>
      <c r="E5" s="951"/>
    </row>
    <row r="6" spans="1:7" ht="15" customHeight="1" x14ac:dyDescent="0.2">
      <c r="A6" s="953"/>
      <c r="B6" s="956"/>
      <c r="C6" s="962" t="s">
        <v>287</v>
      </c>
      <c r="D6" s="964" t="s">
        <v>288</v>
      </c>
      <c r="E6" s="951"/>
    </row>
    <row r="7" spans="1:7" ht="15" customHeight="1" x14ac:dyDescent="0.2">
      <c r="A7" s="954"/>
      <c r="B7" s="957"/>
      <c r="C7" s="963"/>
      <c r="D7" s="965"/>
      <c r="E7" s="376" t="s">
        <v>139</v>
      </c>
    </row>
    <row r="8" spans="1:7" ht="20.100000000000001" customHeight="1" x14ac:dyDescent="0.2">
      <c r="A8" s="479">
        <v>1</v>
      </c>
      <c r="B8" s="304"/>
      <c r="C8" s="483"/>
      <c r="D8" s="484"/>
      <c r="E8" s="377"/>
    </row>
    <row r="9" spans="1:7" ht="20.100000000000001" customHeight="1" x14ac:dyDescent="0.2">
      <c r="A9" s="480">
        <v>2</v>
      </c>
      <c r="B9" s="291"/>
      <c r="C9" s="485"/>
      <c r="D9" s="486"/>
      <c r="E9" s="378"/>
    </row>
    <row r="10" spans="1:7" ht="20.100000000000001" customHeight="1" x14ac:dyDescent="0.2">
      <c r="A10" s="480">
        <v>3</v>
      </c>
      <c r="B10" s="291"/>
      <c r="C10" s="485"/>
      <c r="D10" s="486"/>
      <c r="E10" s="378"/>
    </row>
    <row r="11" spans="1:7" ht="20.100000000000001" customHeight="1" x14ac:dyDescent="0.2">
      <c r="A11" s="480">
        <v>4</v>
      </c>
      <c r="B11" s="291"/>
      <c r="C11" s="485"/>
      <c r="D11" s="486"/>
      <c r="E11" s="378"/>
    </row>
    <row r="12" spans="1:7" ht="20.100000000000001" customHeight="1" x14ac:dyDescent="0.2">
      <c r="A12" s="480">
        <v>5</v>
      </c>
      <c r="B12" s="291"/>
      <c r="C12" s="485"/>
      <c r="D12" s="486"/>
      <c r="E12" s="378"/>
    </row>
    <row r="13" spans="1:7" ht="20.100000000000001" customHeight="1" x14ac:dyDescent="0.2">
      <c r="A13" s="480">
        <v>6</v>
      </c>
      <c r="B13" s="291"/>
      <c r="C13" s="485"/>
      <c r="D13" s="486"/>
      <c r="E13" s="378"/>
    </row>
    <row r="14" spans="1:7" ht="20.100000000000001" customHeight="1" x14ac:dyDescent="0.2">
      <c r="A14" s="480">
        <v>7</v>
      </c>
      <c r="B14" s="291"/>
      <c r="C14" s="485"/>
      <c r="D14" s="486"/>
      <c r="E14" s="378"/>
    </row>
    <row r="15" spans="1:7" ht="20.100000000000001" customHeight="1" x14ac:dyDescent="0.2">
      <c r="A15" s="480">
        <v>8</v>
      </c>
      <c r="B15" s="291"/>
      <c r="C15" s="485"/>
      <c r="D15" s="486"/>
      <c r="E15" s="378"/>
    </row>
    <row r="16" spans="1:7" ht="20.100000000000001" customHeight="1" x14ac:dyDescent="0.2">
      <c r="A16" s="480">
        <v>9</v>
      </c>
      <c r="B16" s="291"/>
      <c r="C16" s="485"/>
      <c r="D16" s="486"/>
      <c r="E16" s="378"/>
    </row>
    <row r="17" spans="1:7" ht="20.100000000000001" customHeight="1" x14ac:dyDescent="0.2">
      <c r="A17" s="480">
        <v>10</v>
      </c>
      <c r="B17" s="291"/>
      <c r="C17" s="485"/>
      <c r="D17" s="486"/>
      <c r="E17" s="378"/>
    </row>
    <row r="18" spans="1:7" ht="20.100000000000001" customHeight="1" x14ac:dyDescent="0.2">
      <c r="A18" s="480">
        <v>11</v>
      </c>
      <c r="B18" s="291"/>
      <c r="C18" s="485"/>
      <c r="D18" s="486"/>
      <c r="E18" s="378"/>
    </row>
    <row r="19" spans="1:7" ht="20.100000000000001" customHeight="1" x14ac:dyDescent="0.2">
      <c r="A19" s="480">
        <v>12</v>
      </c>
      <c r="B19" s="291"/>
      <c r="C19" s="485"/>
      <c r="D19" s="486"/>
      <c r="E19" s="378"/>
    </row>
    <row r="20" spans="1:7" ht="20.100000000000001" customHeight="1" x14ac:dyDescent="0.2">
      <c r="A20" s="480">
        <v>13</v>
      </c>
      <c r="B20" s="291"/>
      <c r="C20" s="485"/>
      <c r="D20" s="486"/>
      <c r="E20" s="378"/>
    </row>
    <row r="21" spans="1:7" ht="20.100000000000001" customHeight="1" x14ac:dyDescent="0.2">
      <c r="A21" s="480">
        <v>14</v>
      </c>
      <c r="B21" s="291"/>
      <c r="C21" s="485"/>
      <c r="D21" s="486"/>
      <c r="E21" s="378"/>
    </row>
    <row r="22" spans="1:7" ht="20.100000000000001" customHeight="1" x14ac:dyDescent="0.2">
      <c r="A22" s="480">
        <v>15</v>
      </c>
      <c r="B22" s="291"/>
      <c r="C22" s="485"/>
      <c r="D22" s="486"/>
      <c r="E22" s="378"/>
    </row>
    <row r="23" spans="1:7" ht="20.100000000000001" customHeight="1" x14ac:dyDescent="0.2">
      <c r="A23" s="480">
        <v>16</v>
      </c>
      <c r="B23" s="291"/>
      <c r="C23" s="485"/>
      <c r="D23" s="486"/>
      <c r="E23" s="378"/>
    </row>
    <row r="24" spans="1:7" ht="20.100000000000001" customHeight="1" x14ac:dyDescent="0.2">
      <c r="A24" s="480">
        <v>17</v>
      </c>
      <c r="B24" s="291"/>
      <c r="C24" s="485"/>
      <c r="D24" s="486"/>
      <c r="E24" s="378"/>
    </row>
    <row r="25" spans="1:7" ht="20.100000000000001" customHeight="1" x14ac:dyDescent="0.2">
      <c r="A25" s="480">
        <v>18</v>
      </c>
      <c r="B25" s="291"/>
      <c r="C25" s="485"/>
      <c r="D25" s="486"/>
      <c r="E25" s="378"/>
    </row>
    <row r="26" spans="1:7" ht="20.100000000000001" customHeight="1" x14ac:dyDescent="0.2">
      <c r="A26" s="480">
        <v>19</v>
      </c>
      <c r="B26" s="291"/>
      <c r="C26" s="485"/>
      <c r="D26" s="486"/>
      <c r="E26" s="378"/>
    </row>
    <row r="27" spans="1:7" ht="20.100000000000001" customHeight="1" x14ac:dyDescent="0.2">
      <c r="A27" s="480">
        <v>20</v>
      </c>
      <c r="B27" s="291"/>
      <c r="C27" s="485"/>
      <c r="D27" s="486"/>
      <c r="E27" s="378"/>
    </row>
    <row r="28" spans="1:7" ht="18" customHeight="1" thickBot="1" x14ac:dyDescent="0.25">
      <c r="A28" s="247" t="s">
        <v>149</v>
      </c>
      <c r="B28" s="180"/>
      <c r="C28" s="181"/>
      <c r="D28" s="181"/>
      <c r="E28" s="379">
        <f>IF(A1="Anlage ",0,SUMPRODUCT(ROUND(E8:E27,2)))</f>
        <v>0</v>
      </c>
    </row>
    <row r="29" spans="1:7" ht="12.75" thickTop="1" x14ac:dyDescent="0.2">
      <c r="F29" s="204"/>
      <c r="G29" s="204"/>
    </row>
    <row r="30" spans="1:7" x14ac:dyDescent="0.2">
      <c r="F30" s="204"/>
      <c r="G30" s="204"/>
    </row>
  </sheetData>
  <sheetProtection password="E8E7" sheet="1" objects="1" scenarios="1" selectLockedCells="1" autoFilter="0"/>
  <mergeCells count="6">
    <mergeCell ref="E4:E6"/>
    <mergeCell ref="A4:A7"/>
    <mergeCell ref="B4:B7"/>
    <mergeCell ref="C4:D5"/>
    <mergeCell ref="C6:C7"/>
    <mergeCell ref="D6:D7"/>
  </mergeCells>
  <conditionalFormatting sqref="E1">
    <cfRule type="cellIs" dxfId="19" priority="2" stopIfTrue="1" operator="equal">
      <formula>0</formula>
    </cfRule>
  </conditionalFormatting>
  <conditionalFormatting sqref="A4:E28">
    <cfRule type="expression" dxfId="18" priority="5" stopIfTrue="1">
      <formula>$A$1=""</formula>
    </cfRule>
  </conditionalFormatting>
  <printOptions horizontalCentered="1"/>
  <pageMargins left="0.19685039370078741" right="0.19685039370078741" top="0.59055118110236227" bottom="0.19685039370078741" header="0.19685039370078741" footer="0.19685039370078741"/>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2097" r:id="rId4" name="Check Box 1">
              <controlPr defaultSize="0" autoFill="0" autoLine="0" autoPict="0">
                <anchor moveWithCells="1">
                  <from>
                    <xdr:col>2</xdr:col>
                    <xdr:colOff>257175</xdr:colOff>
                    <xdr:row>7</xdr:row>
                    <xdr:rowOff>9525</xdr:rowOff>
                  </from>
                  <to>
                    <xdr:col>2</xdr:col>
                    <xdr:colOff>561975</xdr:colOff>
                    <xdr:row>7</xdr:row>
                    <xdr:rowOff>228600</xdr:rowOff>
                  </to>
                </anchor>
              </controlPr>
            </control>
          </mc:Choice>
        </mc:AlternateContent>
        <mc:AlternateContent xmlns:mc="http://schemas.openxmlformats.org/markup-compatibility/2006">
          <mc:Choice Requires="x14">
            <control shapeId="132169" r:id="rId5" name="Check Box 73">
              <controlPr defaultSize="0" autoFill="0" autoLine="0" autoPict="0">
                <anchor moveWithCells="1">
                  <from>
                    <xdr:col>2</xdr:col>
                    <xdr:colOff>257175</xdr:colOff>
                    <xdr:row>8</xdr:row>
                    <xdr:rowOff>9525</xdr:rowOff>
                  </from>
                  <to>
                    <xdr:col>2</xdr:col>
                    <xdr:colOff>561975</xdr:colOff>
                    <xdr:row>8</xdr:row>
                    <xdr:rowOff>228600</xdr:rowOff>
                  </to>
                </anchor>
              </controlPr>
            </control>
          </mc:Choice>
        </mc:AlternateContent>
        <mc:AlternateContent xmlns:mc="http://schemas.openxmlformats.org/markup-compatibility/2006">
          <mc:Choice Requires="x14">
            <control shapeId="132170" r:id="rId6" name="Check Box 74">
              <controlPr defaultSize="0" autoFill="0" autoLine="0" autoPict="0">
                <anchor moveWithCells="1">
                  <from>
                    <xdr:col>2</xdr:col>
                    <xdr:colOff>257175</xdr:colOff>
                    <xdr:row>9</xdr:row>
                    <xdr:rowOff>9525</xdr:rowOff>
                  </from>
                  <to>
                    <xdr:col>2</xdr:col>
                    <xdr:colOff>561975</xdr:colOff>
                    <xdr:row>9</xdr:row>
                    <xdr:rowOff>228600</xdr:rowOff>
                  </to>
                </anchor>
              </controlPr>
            </control>
          </mc:Choice>
        </mc:AlternateContent>
        <mc:AlternateContent xmlns:mc="http://schemas.openxmlformats.org/markup-compatibility/2006">
          <mc:Choice Requires="x14">
            <control shapeId="132171" r:id="rId7" name="Check Box 75">
              <controlPr defaultSize="0" autoFill="0" autoLine="0" autoPict="0">
                <anchor moveWithCells="1">
                  <from>
                    <xdr:col>2</xdr:col>
                    <xdr:colOff>257175</xdr:colOff>
                    <xdr:row>10</xdr:row>
                    <xdr:rowOff>9525</xdr:rowOff>
                  </from>
                  <to>
                    <xdr:col>2</xdr:col>
                    <xdr:colOff>561975</xdr:colOff>
                    <xdr:row>10</xdr:row>
                    <xdr:rowOff>228600</xdr:rowOff>
                  </to>
                </anchor>
              </controlPr>
            </control>
          </mc:Choice>
        </mc:AlternateContent>
        <mc:AlternateContent xmlns:mc="http://schemas.openxmlformats.org/markup-compatibility/2006">
          <mc:Choice Requires="x14">
            <control shapeId="132172" r:id="rId8" name="Check Box 76">
              <controlPr defaultSize="0" autoFill="0" autoLine="0" autoPict="0">
                <anchor moveWithCells="1">
                  <from>
                    <xdr:col>2</xdr:col>
                    <xdr:colOff>257175</xdr:colOff>
                    <xdr:row>11</xdr:row>
                    <xdr:rowOff>9525</xdr:rowOff>
                  </from>
                  <to>
                    <xdr:col>2</xdr:col>
                    <xdr:colOff>561975</xdr:colOff>
                    <xdr:row>11</xdr:row>
                    <xdr:rowOff>228600</xdr:rowOff>
                  </to>
                </anchor>
              </controlPr>
            </control>
          </mc:Choice>
        </mc:AlternateContent>
        <mc:AlternateContent xmlns:mc="http://schemas.openxmlformats.org/markup-compatibility/2006">
          <mc:Choice Requires="x14">
            <control shapeId="132173" r:id="rId9" name="Check Box 77">
              <controlPr defaultSize="0" autoFill="0" autoLine="0" autoPict="0">
                <anchor moveWithCells="1">
                  <from>
                    <xdr:col>2</xdr:col>
                    <xdr:colOff>257175</xdr:colOff>
                    <xdr:row>12</xdr:row>
                    <xdr:rowOff>9525</xdr:rowOff>
                  </from>
                  <to>
                    <xdr:col>2</xdr:col>
                    <xdr:colOff>561975</xdr:colOff>
                    <xdr:row>12</xdr:row>
                    <xdr:rowOff>228600</xdr:rowOff>
                  </to>
                </anchor>
              </controlPr>
            </control>
          </mc:Choice>
        </mc:AlternateContent>
        <mc:AlternateContent xmlns:mc="http://schemas.openxmlformats.org/markup-compatibility/2006">
          <mc:Choice Requires="x14">
            <control shapeId="132174" r:id="rId10" name="Check Box 78">
              <controlPr defaultSize="0" autoFill="0" autoLine="0" autoPict="0">
                <anchor moveWithCells="1">
                  <from>
                    <xdr:col>2</xdr:col>
                    <xdr:colOff>257175</xdr:colOff>
                    <xdr:row>13</xdr:row>
                    <xdr:rowOff>9525</xdr:rowOff>
                  </from>
                  <to>
                    <xdr:col>2</xdr:col>
                    <xdr:colOff>561975</xdr:colOff>
                    <xdr:row>13</xdr:row>
                    <xdr:rowOff>228600</xdr:rowOff>
                  </to>
                </anchor>
              </controlPr>
            </control>
          </mc:Choice>
        </mc:AlternateContent>
        <mc:AlternateContent xmlns:mc="http://schemas.openxmlformats.org/markup-compatibility/2006">
          <mc:Choice Requires="x14">
            <control shapeId="132175" r:id="rId11" name="Check Box 79">
              <controlPr defaultSize="0" autoFill="0" autoLine="0" autoPict="0">
                <anchor moveWithCells="1">
                  <from>
                    <xdr:col>2</xdr:col>
                    <xdr:colOff>257175</xdr:colOff>
                    <xdr:row>14</xdr:row>
                    <xdr:rowOff>9525</xdr:rowOff>
                  </from>
                  <to>
                    <xdr:col>2</xdr:col>
                    <xdr:colOff>561975</xdr:colOff>
                    <xdr:row>14</xdr:row>
                    <xdr:rowOff>228600</xdr:rowOff>
                  </to>
                </anchor>
              </controlPr>
            </control>
          </mc:Choice>
        </mc:AlternateContent>
        <mc:AlternateContent xmlns:mc="http://schemas.openxmlformats.org/markup-compatibility/2006">
          <mc:Choice Requires="x14">
            <control shapeId="132176" r:id="rId12" name="Check Box 80">
              <controlPr defaultSize="0" autoFill="0" autoLine="0" autoPict="0">
                <anchor moveWithCells="1">
                  <from>
                    <xdr:col>2</xdr:col>
                    <xdr:colOff>257175</xdr:colOff>
                    <xdr:row>15</xdr:row>
                    <xdr:rowOff>9525</xdr:rowOff>
                  </from>
                  <to>
                    <xdr:col>2</xdr:col>
                    <xdr:colOff>561975</xdr:colOff>
                    <xdr:row>15</xdr:row>
                    <xdr:rowOff>228600</xdr:rowOff>
                  </to>
                </anchor>
              </controlPr>
            </control>
          </mc:Choice>
        </mc:AlternateContent>
        <mc:AlternateContent xmlns:mc="http://schemas.openxmlformats.org/markup-compatibility/2006">
          <mc:Choice Requires="x14">
            <control shapeId="132177" r:id="rId13" name="Check Box 81">
              <controlPr defaultSize="0" autoFill="0" autoLine="0" autoPict="0">
                <anchor moveWithCells="1">
                  <from>
                    <xdr:col>2</xdr:col>
                    <xdr:colOff>257175</xdr:colOff>
                    <xdr:row>16</xdr:row>
                    <xdr:rowOff>9525</xdr:rowOff>
                  </from>
                  <to>
                    <xdr:col>2</xdr:col>
                    <xdr:colOff>561975</xdr:colOff>
                    <xdr:row>16</xdr:row>
                    <xdr:rowOff>228600</xdr:rowOff>
                  </to>
                </anchor>
              </controlPr>
            </control>
          </mc:Choice>
        </mc:AlternateContent>
        <mc:AlternateContent xmlns:mc="http://schemas.openxmlformats.org/markup-compatibility/2006">
          <mc:Choice Requires="x14">
            <control shapeId="132178" r:id="rId14" name="Check Box 82">
              <controlPr defaultSize="0" autoFill="0" autoLine="0" autoPict="0">
                <anchor moveWithCells="1">
                  <from>
                    <xdr:col>2</xdr:col>
                    <xdr:colOff>257175</xdr:colOff>
                    <xdr:row>17</xdr:row>
                    <xdr:rowOff>9525</xdr:rowOff>
                  </from>
                  <to>
                    <xdr:col>2</xdr:col>
                    <xdr:colOff>561975</xdr:colOff>
                    <xdr:row>17</xdr:row>
                    <xdr:rowOff>228600</xdr:rowOff>
                  </to>
                </anchor>
              </controlPr>
            </control>
          </mc:Choice>
        </mc:AlternateContent>
        <mc:AlternateContent xmlns:mc="http://schemas.openxmlformats.org/markup-compatibility/2006">
          <mc:Choice Requires="x14">
            <control shapeId="132179" r:id="rId15" name="Check Box 83">
              <controlPr defaultSize="0" autoFill="0" autoLine="0" autoPict="0">
                <anchor moveWithCells="1">
                  <from>
                    <xdr:col>2</xdr:col>
                    <xdr:colOff>257175</xdr:colOff>
                    <xdr:row>18</xdr:row>
                    <xdr:rowOff>9525</xdr:rowOff>
                  </from>
                  <to>
                    <xdr:col>2</xdr:col>
                    <xdr:colOff>561975</xdr:colOff>
                    <xdr:row>18</xdr:row>
                    <xdr:rowOff>228600</xdr:rowOff>
                  </to>
                </anchor>
              </controlPr>
            </control>
          </mc:Choice>
        </mc:AlternateContent>
        <mc:AlternateContent xmlns:mc="http://schemas.openxmlformats.org/markup-compatibility/2006">
          <mc:Choice Requires="x14">
            <control shapeId="132180" r:id="rId16" name="Check Box 84">
              <controlPr defaultSize="0" autoFill="0" autoLine="0" autoPict="0">
                <anchor moveWithCells="1">
                  <from>
                    <xdr:col>2</xdr:col>
                    <xdr:colOff>257175</xdr:colOff>
                    <xdr:row>19</xdr:row>
                    <xdr:rowOff>9525</xdr:rowOff>
                  </from>
                  <to>
                    <xdr:col>2</xdr:col>
                    <xdr:colOff>561975</xdr:colOff>
                    <xdr:row>19</xdr:row>
                    <xdr:rowOff>228600</xdr:rowOff>
                  </to>
                </anchor>
              </controlPr>
            </control>
          </mc:Choice>
        </mc:AlternateContent>
        <mc:AlternateContent xmlns:mc="http://schemas.openxmlformats.org/markup-compatibility/2006">
          <mc:Choice Requires="x14">
            <control shapeId="132181" r:id="rId17" name="Check Box 85">
              <controlPr defaultSize="0" autoFill="0" autoLine="0" autoPict="0">
                <anchor moveWithCells="1">
                  <from>
                    <xdr:col>2</xdr:col>
                    <xdr:colOff>257175</xdr:colOff>
                    <xdr:row>20</xdr:row>
                    <xdr:rowOff>9525</xdr:rowOff>
                  </from>
                  <to>
                    <xdr:col>2</xdr:col>
                    <xdr:colOff>561975</xdr:colOff>
                    <xdr:row>20</xdr:row>
                    <xdr:rowOff>228600</xdr:rowOff>
                  </to>
                </anchor>
              </controlPr>
            </control>
          </mc:Choice>
        </mc:AlternateContent>
        <mc:AlternateContent xmlns:mc="http://schemas.openxmlformats.org/markup-compatibility/2006">
          <mc:Choice Requires="x14">
            <control shapeId="132182" r:id="rId18" name="Check Box 86">
              <controlPr defaultSize="0" autoFill="0" autoLine="0" autoPict="0">
                <anchor moveWithCells="1">
                  <from>
                    <xdr:col>2</xdr:col>
                    <xdr:colOff>257175</xdr:colOff>
                    <xdr:row>21</xdr:row>
                    <xdr:rowOff>9525</xdr:rowOff>
                  </from>
                  <to>
                    <xdr:col>2</xdr:col>
                    <xdr:colOff>561975</xdr:colOff>
                    <xdr:row>21</xdr:row>
                    <xdr:rowOff>228600</xdr:rowOff>
                  </to>
                </anchor>
              </controlPr>
            </control>
          </mc:Choice>
        </mc:AlternateContent>
        <mc:AlternateContent xmlns:mc="http://schemas.openxmlformats.org/markup-compatibility/2006">
          <mc:Choice Requires="x14">
            <control shapeId="132183" r:id="rId19" name="Check Box 87">
              <controlPr defaultSize="0" autoFill="0" autoLine="0" autoPict="0">
                <anchor moveWithCells="1">
                  <from>
                    <xdr:col>2</xdr:col>
                    <xdr:colOff>257175</xdr:colOff>
                    <xdr:row>22</xdr:row>
                    <xdr:rowOff>9525</xdr:rowOff>
                  </from>
                  <to>
                    <xdr:col>2</xdr:col>
                    <xdr:colOff>561975</xdr:colOff>
                    <xdr:row>22</xdr:row>
                    <xdr:rowOff>228600</xdr:rowOff>
                  </to>
                </anchor>
              </controlPr>
            </control>
          </mc:Choice>
        </mc:AlternateContent>
        <mc:AlternateContent xmlns:mc="http://schemas.openxmlformats.org/markup-compatibility/2006">
          <mc:Choice Requires="x14">
            <control shapeId="132184" r:id="rId20" name="Check Box 88">
              <controlPr defaultSize="0" autoFill="0" autoLine="0" autoPict="0">
                <anchor moveWithCells="1">
                  <from>
                    <xdr:col>2</xdr:col>
                    <xdr:colOff>257175</xdr:colOff>
                    <xdr:row>23</xdr:row>
                    <xdr:rowOff>9525</xdr:rowOff>
                  </from>
                  <to>
                    <xdr:col>2</xdr:col>
                    <xdr:colOff>561975</xdr:colOff>
                    <xdr:row>23</xdr:row>
                    <xdr:rowOff>228600</xdr:rowOff>
                  </to>
                </anchor>
              </controlPr>
            </control>
          </mc:Choice>
        </mc:AlternateContent>
        <mc:AlternateContent xmlns:mc="http://schemas.openxmlformats.org/markup-compatibility/2006">
          <mc:Choice Requires="x14">
            <control shapeId="132185" r:id="rId21" name="Check Box 89">
              <controlPr defaultSize="0" autoFill="0" autoLine="0" autoPict="0">
                <anchor moveWithCells="1">
                  <from>
                    <xdr:col>2</xdr:col>
                    <xdr:colOff>257175</xdr:colOff>
                    <xdr:row>24</xdr:row>
                    <xdr:rowOff>9525</xdr:rowOff>
                  </from>
                  <to>
                    <xdr:col>2</xdr:col>
                    <xdr:colOff>561975</xdr:colOff>
                    <xdr:row>24</xdr:row>
                    <xdr:rowOff>228600</xdr:rowOff>
                  </to>
                </anchor>
              </controlPr>
            </control>
          </mc:Choice>
        </mc:AlternateContent>
        <mc:AlternateContent xmlns:mc="http://schemas.openxmlformats.org/markup-compatibility/2006">
          <mc:Choice Requires="x14">
            <control shapeId="132186" r:id="rId22" name="Check Box 90">
              <controlPr defaultSize="0" autoFill="0" autoLine="0" autoPict="0">
                <anchor moveWithCells="1">
                  <from>
                    <xdr:col>2</xdr:col>
                    <xdr:colOff>257175</xdr:colOff>
                    <xdr:row>25</xdr:row>
                    <xdr:rowOff>9525</xdr:rowOff>
                  </from>
                  <to>
                    <xdr:col>2</xdr:col>
                    <xdr:colOff>561975</xdr:colOff>
                    <xdr:row>25</xdr:row>
                    <xdr:rowOff>228600</xdr:rowOff>
                  </to>
                </anchor>
              </controlPr>
            </control>
          </mc:Choice>
        </mc:AlternateContent>
        <mc:AlternateContent xmlns:mc="http://schemas.openxmlformats.org/markup-compatibility/2006">
          <mc:Choice Requires="x14">
            <control shapeId="132187" r:id="rId23" name="Check Box 91">
              <controlPr defaultSize="0" autoFill="0" autoLine="0" autoPict="0">
                <anchor moveWithCells="1">
                  <from>
                    <xdr:col>2</xdr:col>
                    <xdr:colOff>257175</xdr:colOff>
                    <xdr:row>26</xdr:row>
                    <xdr:rowOff>9525</xdr:rowOff>
                  </from>
                  <to>
                    <xdr:col>2</xdr:col>
                    <xdr:colOff>561975</xdr:colOff>
                    <xdr:row>26</xdr:row>
                    <xdr:rowOff>228600</xdr:rowOff>
                  </to>
                </anchor>
              </controlPr>
            </control>
          </mc:Choice>
        </mc:AlternateContent>
        <mc:AlternateContent xmlns:mc="http://schemas.openxmlformats.org/markup-compatibility/2006">
          <mc:Choice Requires="x14">
            <control shapeId="132193" r:id="rId24" name="Check Box 97">
              <controlPr defaultSize="0" autoFill="0" autoLine="0" autoPict="0">
                <anchor moveWithCells="1">
                  <from>
                    <xdr:col>3</xdr:col>
                    <xdr:colOff>257175</xdr:colOff>
                    <xdr:row>7</xdr:row>
                    <xdr:rowOff>9525</xdr:rowOff>
                  </from>
                  <to>
                    <xdr:col>3</xdr:col>
                    <xdr:colOff>561975</xdr:colOff>
                    <xdr:row>7</xdr:row>
                    <xdr:rowOff>228600</xdr:rowOff>
                  </to>
                </anchor>
              </controlPr>
            </control>
          </mc:Choice>
        </mc:AlternateContent>
        <mc:AlternateContent xmlns:mc="http://schemas.openxmlformats.org/markup-compatibility/2006">
          <mc:Choice Requires="x14">
            <control shapeId="132194" r:id="rId25" name="Check Box 98">
              <controlPr defaultSize="0" autoFill="0" autoLine="0" autoPict="0">
                <anchor moveWithCells="1">
                  <from>
                    <xdr:col>3</xdr:col>
                    <xdr:colOff>257175</xdr:colOff>
                    <xdr:row>8</xdr:row>
                    <xdr:rowOff>9525</xdr:rowOff>
                  </from>
                  <to>
                    <xdr:col>3</xdr:col>
                    <xdr:colOff>561975</xdr:colOff>
                    <xdr:row>8</xdr:row>
                    <xdr:rowOff>228600</xdr:rowOff>
                  </to>
                </anchor>
              </controlPr>
            </control>
          </mc:Choice>
        </mc:AlternateContent>
        <mc:AlternateContent xmlns:mc="http://schemas.openxmlformats.org/markup-compatibility/2006">
          <mc:Choice Requires="x14">
            <control shapeId="132195" r:id="rId26" name="Check Box 99">
              <controlPr defaultSize="0" autoFill="0" autoLine="0" autoPict="0">
                <anchor moveWithCells="1">
                  <from>
                    <xdr:col>3</xdr:col>
                    <xdr:colOff>257175</xdr:colOff>
                    <xdr:row>9</xdr:row>
                    <xdr:rowOff>9525</xdr:rowOff>
                  </from>
                  <to>
                    <xdr:col>3</xdr:col>
                    <xdr:colOff>561975</xdr:colOff>
                    <xdr:row>9</xdr:row>
                    <xdr:rowOff>228600</xdr:rowOff>
                  </to>
                </anchor>
              </controlPr>
            </control>
          </mc:Choice>
        </mc:AlternateContent>
        <mc:AlternateContent xmlns:mc="http://schemas.openxmlformats.org/markup-compatibility/2006">
          <mc:Choice Requires="x14">
            <control shapeId="132196" r:id="rId27" name="Check Box 100">
              <controlPr defaultSize="0" autoFill="0" autoLine="0" autoPict="0">
                <anchor moveWithCells="1">
                  <from>
                    <xdr:col>3</xdr:col>
                    <xdr:colOff>257175</xdr:colOff>
                    <xdr:row>10</xdr:row>
                    <xdr:rowOff>9525</xdr:rowOff>
                  </from>
                  <to>
                    <xdr:col>3</xdr:col>
                    <xdr:colOff>561975</xdr:colOff>
                    <xdr:row>10</xdr:row>
                    <xdr:rowOff>228600</xdr:rowOff>
                  </to>
                </anchor>
              </controlPr>
            </control>
          </mc:Choice>
        </mc:AlternateContent>
        <mc:AlternateContent xmlns:mc="http://schemas.openxmlformats.org/markup-compatibility/2006">
          <mc:Choice Requires="x14">
            <control shapeId="132197" r:id="rId28" name="Check Box 101">
              <controlPr defaultSize="0" autoFill="0" autoLine="0" autoPict="0">
                <anchor moveWithCells="1">
                  <from>
                    <xdr:col>3</xdr:col>
                    <xdr:colOff>257175</xdr:colOff>
                    <xdr:row>11</xdr:row>
                    <xdr:rowOff>9525</xdr:rowOff>
                  </from>
                  <to>
                    <xdr:col>3</xdr:col>
                    <xdr:colOff>561975</xdr:colOff>
                    <xdr:row>11</xdr:row>
                    <xdr:rowOff>228600</xdr:rowOff>
                  </to>
                </anchor>
              </controlPr>
            </control>
          </mc:Choice>
        </mc:AlternateContent>
        <mc:AlternateContent xmlns:mc="http://schemas.openxmlformats.org/markup-compatibility/2006">
          <mc:Choice Requires="x14">
            <control shapeId="132198" r:id="rId29" name="Check Box 102">
              <controlPr defaultSize="0" autoFill="0" autoLine="0" autoPict="0">
                <anchor moveWithCells="1">
                  <from>
                    <xdr:col>3</xdr:col>
                    <xdr:colOff>257175</xdr:colOff>
                    <xdr:row>12</xdr:row>
                    <xdr:rowOff>9525</xdr:rowOff>
                  </from>
                  <to>
                    <xdr:col>3</xdr:col>
                    <xdr:colOff>561975</xdr:colOff>
                    <xdr:row>12</xdr:row>
                    <xdr:rowOff>228600</xdr:rowOff>
                  </to>
                </anchor>
              </controlPr>
            </control>
          </mc:Choice>
        </mc:AlternateContent>
        <mc:AlternateContent xmlns:mc="http://schemas.openxmlformats.org/markup-compatibility/2006">
          <mc:Choice Requires="x14">
            <control shapeId="132199" r:id="rId30" name="Check Box 103">
              <controlPr defaultSize="0" autoFill="0" autoLine="0" autoPict="0">
                <anchor moveWithCells="1">
                  <from>
                    <xdr:col>3</xdr:col>
                    <xdr:colOff>257175</xdr:colOff>
                    <xdr:row>13</xdr:row>
                    <xdr:rowOff>9525</xdr:rowOff>
                  </from>
                  <to>
                    <xdr:col>3</xdr:col>
                    <xdr:colOff>561975</xdr:colOff>
                    <xdr:row>13</xdr:row>
                    <xdr:rowOff>228600</xdr:rowOff>
                  </to>
                </anchor>
              </controlPr>
            </control>
          </mc:Choice>
        </mc:AlternateContent>
        <mc:AlternateContent xmlns:mc="http://schemas.openxmlformats.org/markup-compatibility/2006">
          <mc:Choice Requires="x14">
            <control shapeId="132200" r:id="rId31" name="Check Box 104">
              <controlPr defaultSize="0" autoFill="0" autoLine="0" autoPict="0">
                <anchor moveWithCells="1">
                  <from>
                    <xdr:col>3</xdr:col>
                    <xdr:colOff>257175</xdr:colOff>
                    <xdr:row>14</xdr:row>
                    <xdr:rowOff>9525</xdr:rowOff>
                  </from>
                  <to>
                    <xdr:col>3</xdr:col>
                    <xdr:colOff>561975</xdr:colOff>
                    <xdr:row>14</xdr:row>
                    <xdr:rowOff>228600</xdr:rowOff>
                  </to>
                </anchor>
              </controlPr>
            </control>
          </mc:Choice>
        </mc:AlternateContent>
        <mc:AlternateContent xmlns:mc="http://schemas.openxmlformats.org/markup-compatibility/2006">
          <mc:Choice Requires="x14">
            <control shapeId="132201" r:id="rId32" name="Check Box 105">
              <controlPr defaultSize="0" autoFill="0" autoLine="0" autoPict="0">
                <anchor moveWithCells="1">
                  <from>
                    <xdr:col>3</xdr:col>
                    <xdr:colOff>257175</xdr:colOff>
                    <xdr:row>15</xdr:row>
                    <xdr:rowOff>9525</xdr:rowOff>
                  </from>
                  <to>
                    <xdr:col>3</xdr:col>
                    <xdr:colOff>561975</xdr:colOff>
                    <xdr:row>15</xdr:row>
                    <xdr:rowOff>228600</xdr:rowOff>
                  </to>
                </anchor>
              </controlPr>
            </control>
          </mc:Choice>
        </mc:AlternateContent>
        <mc:AlternateContent xmlns:mc="http://schemas.openxmlformats.org/markup-compatibility/2006">
          <mc:Choice Requires="x14">
            <control shapeId="132202" r:id="rId33" name="Check Box 106">
              <controlPr defaultSize="0" autoFill="0" autoLine="0" autoPict="0">
                <anchor moveWithCells="1">
                  <from>
                    <xdr:col>3</xdr:col>
                    <xdr:colOff>257175</xdr:colOff>
                    <xdr:row>16</xdr:row>
                    <xdr:rowOff>9525</xdr:rowOff>
                  </from>
                  <to>
                    <xdr:col>3</xdr:col>
                    <xdr:colOff>561975</xdr:colOff>
                    <xdr:row>16</xdr:row>
                    <xdr:rowOff>228600</xdr:rowOff>
                  </to>
                </anchor>
              </controlPr>
            </control>
          </mc:Choice>
        </mc:AlternateContent>
        <mc:AlternateContent xmlns:mc="http://schemas.openxmlformats.org/markup-compatibility/2006">
          <mc:Choice Requires="x14">
            <control shapeId="132203" r:id="rId34" name="Check Box 107">
              <controlPr defaultSize="0" autoFill="0" autoLine="0" autoPict="0">
                <anchor moveWithCells="1">
                  <from>
                    <xdr:col>3</xdr:col>
                    <xdr:colOff>257175</xdr:colOff>
                    <xdr:row>17</xdr:row>
                    <xdr:rowOff>9525</xdr:rowOff>
                  </from>
                  <to>
                    <xdr:col>3</xdr:col>
                    <xdr:colOff>561975</xdr:colOff>
                    <xdr:row>17</xdr:row>
                    <xdr:rowOff>228600</xdr:rowOff>
                  </to>
                </anchor>
              </controlPr>
            </control>
          </mc:Choice>
        </mc:AlternateContent>
        <mc:AlternateContent xmlns:mc="http://schemas.openxmlformats.org/markup-compatibility/2006">
          <mc:Choice Requires="x14">
            <control shapeId="132204" r:id="rId35" name="Check Box 108">
              <controlPr defaultSize="0" autoFill="0" autoLine="0" autoPict="0">
                <anchor moveWithCells="1">
                  <from>
                    <xdr:col>3</xdr:col>
                    <xdr:colOff>257175</xdr:colOff>
                    <xdr:row>18</xdr:row>
                    <xdr:rowOff>9525</xdr:rowOff>
                  </from>
                  <to>
                    <xdr:col>3</xdr:col>
                    <xdr:colOff>561975</xdr:colOff>
                    <xdr:row>18</xdr:row>
                    <xdr:rowOff>228600</xdr:rowOff>
                  </to>
                </anchor>
              </controlPr>
            </control>
          </mc:Choice>
        </mc:AlternateContent>
        <mc:AlternateContent xmlns:mc="http://schemas.openxmlformats.org/markup-compatibility/2006">
          <mc:Choice Requires="x14">
            <control shapeId="132205" r:id="rId36" name="Check Box 109">
              <controlPr defaultSize="0" autoFill="0" autoLine="0" autoPict="0">
                <anchor moveWithCells="1">
                  <from>
                    <xdr:col>3</xdr:col>
                    <xdr:colOff>257175</xdr:colOff>
                    <xdr:row>19</xdr:row>
                    <xdr:rowOff>9525</xdr:rowOff>
                  </from>
                  <to>
                    <xdr:col>3</xdr:col>
                    <xdr:colOff>561975</xdr:colOff>
                    <xdr:row>19</xdr:row>
                    <xdr:rowOff>228600</xdr:rowOff>
                  </to>
                </anchor>
              </controlPr>
            </control>
          </mc:Choice>
        </mc:AlternateContent>
        <mc:AlternateContent xmlns:mc="http://schemas.openxmlformats.org/markup-compatibility/2006">
          <mc:Choice Requires="x14">
            <control shapeId="132206" r:id="rId37" name="Check Box 110">
              <controlPr defaultSize="0" autoFill="0" autoLine="0" autoPict="0">
                <anchor moveWithCells="1">
                  <from>
                    <xdr:col>3</xdr:col>
                    <xdr:colOff>257175</xdr:colOff>
                    <xdr:row>20</xdr:row>
                    <xdr:rowOff>9525</xdr:rowOff>
                  </from>
                  <to>
                    <xdr:col>3</xdr:col>
                    <xdr:colOff>561975</xdr:colOff>
                    <xdr:row>20</xdr:row>
                    <xdr:rowOff>228600</xdr:rowOff>
                  </to>
                </anchor>
              </controlPr>
            </control>
          </mc:Choice>
        </mc:AlternateContent>
        <mc:AlternateContent xmlns:mc="http://schemas.openxmlformats.org/markup-compatibility/2006">
          <mc:Choice Requires="x14">
            <control shapeId="132207" r:id="rId38" name="Check Box 111">
              <controlPr defaultSize="0" autoFill="0" autoLine="0" autoPict="0">
                <anchor moveWithCells="1">
                  <from>
                    <xdr:col>3</xdr:col>
                    <xdr:colOff>257175</xdr:colOff>
                    <xdr:row>21</xdr:row>
                    <xdr:rowOff>9525</xdr:rowOff>
                  </from>
                  <to>
                    <xdr:col>3</xdr:col>
                    <xdr:colOff>561975</xdr:colOff>
                    <xdr:row>21</xdr:row>
                    <xdr:rowOff>228600</xdr:rowOff>
                  </to>
                </anchor>
              </controlPr>
            </control>
          </mc:Choice>
        </mc:AlternateContent>
        <mc:AlternateContent xmlns:mc="http://schemas.openxmlformats.org/markup-compatibility/2006">
          <mc:Choice Requires="x14">
            <control shapeId="132208" r:id="rId39" name="Check Box 112">
              <controlPr defaultSize="0" autoFill="0" autoLine="0" autoPict="0">
                <anchor moveWithCells="1">
                  <from>
                    <xdr:col>3</xdr:col>
                    <xdr:colOff>257175</xdr:colOff>
                    <xdr:row>22</xdr:row>
                    <xdr:rowOff>9525</xdr:rowOff>
                  </from>
                  <to>
                    <xdr:col>3</xdr:col>
                    <xdr:colOff>561975</xdr:colOff>
                    <xdr:row>22</xdr:row>
                    <xdr:rowOff>228600</xdr:rowOff>
                  </to>
                </anchor>
              </controlPr>
            </control>
          </mc:Choice>
        </mc:AlternateContent>
        <mc:AlternateContent xmlns:mc="http://schemas.openxmlformats.org/markup-compatibility/2006">
          <mc:Choice Requires="x14">
            <control shapeId="132209" r:id="rId40" name="Check Box 113">
              <controlPr defaultSize="0" autoFill="0" autoLine="0" autoPict="0">
                <anchor moveWithCells="1">
                  <from>
                    <xdr:col>3</xdr:col>
                    <xdr:colOff>257175</xdr:colOff>
                    <xdr:row>23</xdr:row>
                    <xdr:rowOff>9525</xdr:rowOff>
                  </from>
                  <to>
                    <xdr:col>3</xdr:col>
                    <xdr:colOff>561975</xdr:colOff>
                    <xdr:row>23</xdr:row>
                    <xdr:rowOff>228600</xdr:rowOff>
                  </to>
                </anchor>
              </controlPr>
            </control>
          </mc:Choice>
        </mc:AlternateContent>
        <mc:AlternateContent xmlns:mc="http://schemas.openxmlformats.org/markup-compatibility/2006">
          <mc:Choice Requires="x14">
            <control shapeId="132210" r:id="rId41" name="Check Box 114">
              <controlPr defaultSize="0" autoFill="0" autoLine="0" autoPict="0">
                <anchor moveWithCells="1">
                  <from>
                    <xdr:col>3</xdr:col>
                    <xdr:colOff>257175</xdr:colOff>
                    <xdr:row>24</xdr:row>
                    <xdr:rowOff>9525</xdr:rowOff>
                  </from>
                  <to>
                    <xdr:col>3</xdr:col>
                    <xdr:colOff>561975</xdr:colOff>
                    <xdr:row>24</xdr:row>
                    <xdr:rowOff>228600</xdr:rowOff>
                  </to>
                </anchor>
              </controlPr>
            </control>
          </mc:Choice>
        </mc:AlternateContent>
        <mc:AlternateContent xmlns:mc="http://schemas.openxmlformats.org/markup-compatibility/2006">
          <mc:Choice Requires="x14">
            <control shapeId="132211" r:id="rId42" name="Check Box 115">
              <controlPr defaultSize="0" autoFill="0" autoLine="0" autoPict="0">
                <anchor moveWithCells="1">
                  <from>
                    <xdr:col>3</xdr:col>
                    <xdr:colOff>257175</xdr:colOff>
                    <xdr:row>25</xdr:row>
                    <xdr:rowOff>9525</xdr:rowOff>
                  </from>
                  <to>
                    <xdr:col>3</xdr:col>
                    <xdr:colOff>561975</xdr:colOff>
                    <xdr:row>25</xdr:row>
                    <xdr:rowOff>228600</xdr:rowOff>
                  </to>
                </anchor>
              </controlPr>
            </control>
          </mc:Choice>
        </mc:AlternateContent>
        <mc:AlternateContent xmlns:mc="http://schemas.openxmlformats.org/markup-compatibility/2006">
          <mc:Choice Requires="x14">
            <control shapeId="132212" r:id="rId43" name="Check Box 116">
              <controlPr defaultSize="0" autoFill="0" autoLine="0" autoPict="0">
                <anchor moveWithCells="1">
                  <from>
                    <xdr:col>3</xdr:col>
                    <xdr:colOff>257175</xdr:colOff>
                    <xdr:row>26</xdr:row>
                    <xdr:rowOff>9525</xdr:rowOff>
                  </from>
                  <to>
                    <xdr:col>3</xdr:col>
                    <xdr:colOff>561975</xdr:colOff>
                    <xdr:row>26</xdr:row>
                    <xdr:rowOff>228600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8">
    <pageSetUpPr fitToPage="1"/>
  </sheetPr>
  <dimension ref="A1:H29"/>
  <sheetViews>
    <sheetView showGridLines="0" zoomScaleNormal="100" zoomScaleSheetLayoutView="100" workbookViewId="0">
      <selection activeCell="B8" sqref="B8"/>
    </sheetView>
  </sheetViews>
  <sheetFormatPr baseColWidth="10" defaultColWidth="11.42578125" defaultRowHeight="12" x14ac:dyDescent="0.2"/>
  <cols>
    <col min="1" max="1" width="8.7109375" style="179" customWidth="1"/>
    <col min="2" max="2" width="90.7109375" style="179" customWidth="1"/>
    <col min="3" max="4" width="10.7109375" style="179" customWidth="1"/>
    <col min="5" max="5" width="20.7109375" style="179" customWidth="1"/>
    <col min="6" max="6" width="1.7109375" style="200" customWidth="1"/>
    <col min="7" max="7" width="20.7109375" style="200" customWidth="1"/>
    <col min="8" max="8" width="20.7109375" style="179" customWidth="1"/>
    <col min="9" max="16384" width="11.42578125" style="179"/>
  </cols>
  <sheetData>
    <row r="1" spans="1:8" s="178" customFormat="1" ht="15" customHeight="1" x14ac:dyDescent="0.2">
      <c r="A1" s="176" t="str">
        <f>'Seite 6'!Q11</f>
        <v/>
      </c>
      <c r="B1" s="421" t="str">
        <f>'Seite 6'!$A$8</f>
        <v>Kalkulation der Ausgabenposition:</v>
      </c>
      <c r="D1" s="177" t="s">
        <v>34</v>
      </c>
      <c r="E1" s="375">
        <f>'Seite 1'!$O$21</f>
        <v>0</v>
      </c>
      <c r="F1" s="200"/>
      <c r="G1" s="200"/>
    </row>
    <row r="2" spans="1:8" s="178" customFormat="1" ht="15" customHeight="1" x14ac:dyDescent="0.2">
      <c r="A2" s="176"/>
      <c r="B2" s="422" t="str">
        <f>CONCATENATE('Seite 7'!A15," ",'Seite 7'!B15)</f>
        <v>2.1 Lehr- und Lernmaterial</v>
      </c>
      <c r="E2" s="174" t="str">
        <f>'Seite 1'!$A$65</f>
        <v>Antrag Wissenstransfer und Informationsmaßnahmen</v>
      </c>
      <c r="F2" s="200"/>
      <c r="G2" s="200"/>
    </row>
    <row r="3" spans="1:8" ht="15" customHeight="1" x14ac:dyDescent="0.2">
      <c r="E3" s="175" t="str">
        <f>'Seite 1'!$A$66</f>
        <v>Formularversion: V 2.1 vom 17.01.23 - öffentlich -</v>
      </c>
    </row>
    <row r="4" spans="1:8" ht="15" customHeight="1" x14ac:dyDescent="0.2">
      <c r="A4" s="952" t="s">
        <v>140</v>
      </c>
      <c r="B4" s="955" t="s">
        <v>349</v>
      </c>
      <c r="C4" s="958" t="s">
        <v>392</v>
      </c>
      <c r="D4" s="959"/>
      <c r="E4" s="950" t="s">
        <v>350</v>
      </c>
      <c r="H4" s="178"/>
    </row>
    <row r="5" spans="1:8" ht="15" customHeight="1" x14ac:dyDescent="0.2">
      <c r="A5" s="953"/>
      <c r="B5" s="956"/>
      <c r="C5" s="960"/>
      <c r="D5" s="961"/>
      <c r="E5" s="951"/>
    </row>
    <row r="6" spans="1:8" ht="15" customHeight="1" x14ac:dyDescent="0.2">
      <c r="A6" s="953"/>
      <c r="B6" s="956"/>
      <c r="C6" s="962" t="s">
        <v>287</v>
      </c>
      <c r="D6" s="964" t="s">
        <v>288</v>
      </c>
      <c r="E6" s="951"/>
      <c r="H6" s="178"/>
    </row>
    <row r="7" spans="1:8" ht="15" customHeight="1" x14ac:dyDescent="0.2">
      <c r="A7" s="954"/>
      <c r="B7" s="957"/>
      <c r="C7" s="963"/>
      <c r="D7" s="965"/>
      <c r="E7" s="376" t="s">
        <v>139</v>
      </c>
    </row>
    <row r="8" spans="1:8" ht="20.100000000000001" customHeight="1" x14ac:dyDescent="0.2">
      <c r="A8" s="479">
        <v>1</v>
      </c>
      <c r="B8" s="304"/>
      <c r="C8" s="483"/>
      <c r="D8" s="484"/>
      <c r="E8" s="377"/>
    </row>
    <row r="9" spans="1:8" ht="20.100000000000001" customHeight="1" x14ac:dyDescent="0.2">
      <c r="A9" s="480">
        <v>2</v>
      </c>
      <c r="B9" s="291"/>
      <c r="C9" s="485"/>
      <c r="D9" s="486"/>
      <c r="E9" s="378"/>
    </row>
    <row r="10" spans="1:8" ht="20.100000000000001" customHeight="1" x14ac:dyDescent="0.2">
      <c r="A10" s="480">
        <v>3</v>
      </c>
      <c r="B10" s="291"/>
      <c r="C10" s="485"/>
      <c r="D10" s="486"/>
      <c r="E10" s="378"/>
    </row>
    <row r="11" spans="1:8" ht="20.100000000000001" customHeight="1" x14ac:dyDescent="0.2">
      <c r="A11" s="480">
        <v>4</v>
      </c>
      <c r="B11" s="291"/>
      <c r="C11" s="485"/>
      <c r="D11" s="486"/>
      <c r="E11" s="378"/>
    </row>
    <row r="12" spans="1:8" ht="20.100000000000001" customHeight="1" x14ac:dyDescent="0.2">
      <c r="A12" s="480">
        <v>5</v>
      </c>
      <c r="B12" s="291"/>
      <c r="C12" s="485"/>
      <c r="D12" s="486"/>
      <c r="E12" s="378"/>
    </row>
    <row r="13" spans="1:8" ht="20.100000000000001" customHeight="1" x14ac:dyDescent="0.2">
      <c r="A13" s="480">
        <v>6</v>
      </c>
      <c r="B13" s="291"/>
      <c r="C13" s="485"/>
      <c r="D13" s="486"/>
      <c r="E13" s="378"/>
    </row>
    <row r="14" spans="1:8" ht="20.100000000000001" customHeight="1" x14ac:dyDescent="0.2">
      <c r="A14" s="480">
        <v>7</v>
      </c>
      <c r="B14" s="291"/>
      <c r="C14" s="485"/>
      <c r="D14" s="486"/>
      <c r="E14" s="378"/>
    </row>
    <row r="15" spans="1:8" ht="20.100000000000001" customHeight="1" x14ac:dyDescent="0.2">
      <c r="A15" s="480">
        <v>8</v>
      </c>
      <c r="B15" s="291"/>
      <c r="C15" s="485"/>
      <c r="D15" s="486"/>
      <c r="E15" s="378"/>
    </row>
    <row r="16" spans="1:8" ht="20.100000000000001" customHeight="1" x14ac:dyDescent="0.2">
      <c r="A16" s="480">
        <v>9</v>
      </c>
      <c r="B16" s="291"/>
      <c r="C16" s="485"/>
      <c r="D16" s="486"/>
      <c r="E16" s="378"/>
    </row>
    <row r="17" spans="1:5" ht="20.100000000000001" customHeight="1" x14ac:dyDescent="0.2">
      <c r="A17" s="480">
        <v>10</v>
      </c>
      <c r="B17" s="291"/>
      <c r="C17" s="485"/>
      <c r="D17" s="486"/>
      <c r="E17" s="378"/>
    </row>
    <row r="18" spans="1:5" ht="20.100000000000001" customHeight="1" x14ac:dyDescent="0.2">
      <c r="A18" s="480">
        <v>11</v>
      </c>
      <c r="B18" s="291"/>
      <c r="C18" s="485"/>
      <c r="D18" s="486"/>
      <c r="E18" s="378"/>
    </row>
    <row r="19" spans="1:5" ht="20.100000000000001" customHeight="1" x14ac:dyDescent="0.2">
      <c r="A19" s="480">
        <v>12</v>
      </c>
      <c r="B19" s="291"/>
      <c r="C19" s="485"/>
      <c r="D19" s="486"/>
      <c r="E19" s="378"/>
    </row>
    <row r="20" spans="1:5" ht="20.100000000000001" customHeight="1" x14ac:dyDescent="0.2">
      <c r="A20" s="480">
        <v>13</v>
      </c>
      <c r="B20" s="291"/>
      <c r="C20" s="485"/>
      <c r="D20" s="486"/>
      <c r="E20" s="378"/>
    </row>
    <row r="21" spans="1:5" ht="20.100000000000001" customHeight="1" x14ac:dyDescent="0.2">
      <c r="A21" s="480">
        <v>14</v>
      </c>
      <c r="B21" s="291"/>
      <c r="C21" s="485"/>
      <c r="D21" s="486"/>
      <c r="E21" s="378"/>
    </row>
    <row r="22" spans="1:5" ht="20.100000000000001" customHeight="1" x14ac:dyDescent="0.2">
      <c r="A22" s="480">
        <v>15</v>
      </c>
      <c r="B22" s="291"/>
      <c r="C22" s="485"/>
      <c r="D22" s="486"/>
      <c r="E22" s="378"/>
    </row>
    <row r="23" spans="1:5" ht="20.100000000000001" customHeight="1" x14ac:dyDescent="0.2">
      <c r="A23" s="480">
        <v>16</v>
      </c>
      <c r="B23" s="291"/>
      <c r="C23" s="485"/>
      <c r="D23" s="486"/>
      <c r="E23" s="378"/>
    </row>
    <row r="24" spans="1:5" ht="20.100000000000001" customHeight="1" x14ac:dyDescent="0.2">
      <c r="A24" s="480">
        <v>17</v>
      </c>
      <c r="B24" s="291"/>
      <c r="C24" s="485"/>
      <c r="D24" s="486"/>
      <c r="E24" s="378"/>
    </row>
    <row r="25" spans="1:5" ht="20.100000000000001" customHeight="1" x14ac:dyDescent="0.2">
      <c r="A25" s="480">
        <v>18</v>
      </c>
      <c r="B25" s="291"/>
      <c r="C25" s="485"/>
      <c r="D25" s="486"/>
      <c r="E25" s="378"/>
    </row>
    <row r="26" spans="1:5" ht="20.100000000000001" customHeight="1" x14ac:dyDescent="0.2">
      <c r="A26" s="480">
        <v>19</v>
      </c>
      <c r="B26" s="291"/>
      <c r="C26" s="485"/>
      <c r="D26" s="486"/>
      <c r="E26" s="378"/>
    </row>
    <row r="27" spans="1:5" ht="20.100000000000001" customHeight="1" x14ac:dyDescent="0.2">
      <c r="A27" s="480">
        <v>20</v>
      </c>
      <c r="B27" s="291"/>
      <c r="C27" s="485"/>
      <c r="D27" s="486"/>
      <c r="E27" s="378"/>
    </row>
    <row r="28" spans="1:5" ht="18" customHeight="1" thickBot="1" x14ac:dyDescent="0.25">
      <c r="A28" s="247" t="s">
        <v>149</v>
      </c>
      <c r="B28" s="180"/>
      <c r="C28" s="181"/>
      <c r="D28" s="181"/>
      <c r="E28" s="379">
        <f>IF(A1="Anlage ",0,SUMPRODUCT(ROUND(E8:E27,2)))</f>
        <v>0</v>
      </c>
    </row>
    <row r="29" spans="1:5" ht="12.75" thickTop="1" x14ac:dyDescent="0.2"/>
  </sheetData>
  <sheetProtection password="E8E7" sheet="1" objects="1" scenarios="1" selectLockedCells="1" autoFilter="0"/>
  <mergeCells count="6">
    <mergeCell ref="E4:E6"/>
    <mergeCell ref="A4:A7"/>
    <mergeCell ref="B4:B7"/>
    <mergeCell ref="C4:D5"/>
    <mergeCell ref="C6:C7"/>
    <mergeCell ref="D6:D7"/>
  </mergeCells>
  <conditionalFormatting sqref="E1">
    <cfRule type="cellIs" dxfId="17" priority="4" stopIfTrue="1" operator="equal">
      <formula>0</formula>
    </cfRule>
  </conditionalFormatting>
  <conditionalFormatting sqref="A4:E28">
    <cfRule type="expression" dxfId="16" priority="5" stopIfTrue="1">
      <formula>$A$1=""</formula>
    </cfRule>
  </conditionalFormatting>
  <printOptions horizontalCentered="1"/>
  <pageMargins left="0.19685039370078741" right="0.19685039370078741" top="0.59055118110236227" bottom="0.19685039370078741" header="0.19685039370078741" footer="0.19685039370078741"/>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21" r:id="rId4" name="Check Box 1">
              <controlPr defaultSize="0" autoFill="0" autoLine="0" autoPict="0">
                <anchor moveWithCells="1">
                  <from>
                    <xdr:col>2</xdr:col>
                    <xdr:colOff>257175</xdr:colOff>
                    <xdr:row>7</xdr:row>
                    <xdr:rowOff>9525</xdr:rowOff>
                  </from>
                  <to>
                    <xdr:col>2</xdr:col>
                    <xdr:colOff>561975</xdr:colOff>
                    <xdr:row>7</xdr:row>
                    <xdr:rowOff>228600</xdr:rowOff>
                  </to>
                </anchor>
              </controlPr>
            </control>
          </mc:Choice>
        </mc:AlternateContent>
        <mc:AlternateContent xmlns:mc="http://schemas.openxmlformats.org/markup-compatibility/2006">
          <mc:Choice Requires="x14">
            <control shapeId="133122" r:id="rId5" name="Check Box 2">
              <controlPr defaultSize="0" autoFill="0" autoLine="0" autoPict="0">
                <anchor moveWithCells="1">
                  <from>
                    <xdr:col>2</xdr:col>
                    <xdr:colOff>257175</xdr:colOff>
                    <xdr:row>8</xdr:row>
                    <xdr:rowOff>9525</xdr:rowOff>
                  </from>
                  <to>
                    <xdr:col>2</xdr:col>
                    <xdr:colOff>561975</xdr:colOff>
                    <xdr:row>8</xdr:row>
                    <xdr:rowOff>228600</xdr:rowOff>
                  </to>
                </anchor>
              </controlPr>
            </control>
          </mc:Choice>
        </mc:AlternateContent>
        <mc:AlternateContent xmlns:mc="http://schemas.openxmlformats.org/markup-compatibility/2006">
          <mc:Choice Requires="x14">
            <control shapeId="133123" r:id="rId6" name="Check Box 3">
              <controlPr defaultSize="0" autoFill="0" autoLine="0" autoPict="0">
                <anchor moveWithCells="1">
                  <from>
                    <xdr:col>2</xdr:col>
                    <xdr:colOff>257175</xdr:colOff>
                    <xdr:row>9</xdr:row>
                    <xdr:rowOff>9525</xdr:rowOff>
                  </from>
                  <to>
                    <xdr:col>2</xdr:col>
                    <xdr:colOff>561975</xdr:colOff>
                    <xdr:row>9</xdr:row>
                    <xdr:rowOff>228600</xdr:rowOff>
                  </to>
                </anchor>
              </controlPr>
            </control>
          </mc:Choice>
        </mc:AlternateContent>
        <mc:AlternateContent xmlns:mc="http://schemas.openxmlformats.org/markup-compatibility/2006">
          <mc:Choice Requires="x14">
            <control shapeId="133124" r:id="rId7" name="Check Box 4">
              <controlPr defaultSize="0" autoFill="0" autoLine="0" autoPict="0">
                <anchor moveWithCells="1">
                  <from>
                    <xdr:col>2</xdr:col>
                    <xdr:colOff>257175</xdr:colOff>
                    <xdr:row>10</xdr:row>
                    <xdr:rowOff>9525</xdr:rowOff>
                  </from>
                  <to>
                    <xdr:col>2</xdr:col>
                    <xdr:colOff>561975</xdr:colOff>
                    <xdr:row>10</xdr:row>
                    <xdr:rowOff>228600</xdr:rowOff>
                  </to>
                </anchor>
              </controlPr>
            </control>
          </mc:Choice>
        </mc:AlternateContent>
        <mc:AlternateContent xmlns:mc="http://schemas.openxmlformats.org/markup-compatibility/2006">
          <mc:Choice Requires="x14">
            <control shapeId="133125" r:id="rId8" name="Check Box 5">
              <controlPr defaultSize="0" autoFill="0" autoLine="0" autoPict="0">
                <anchor moveWithCells="1">
                  <from>
                    <xdr:col>2</xdr:col>
                    <xdr:colOff>257175</xdr:colOff>
                    <xdr:row>11</xdr:row>
                    <xdr:rowOff>9525</xdr:rowOff>
                  </from>
                  <to>
                    <xdr:col>2</xdr:col>
                    <xdr:colOff>561975</xdr:colOff>
                    <xdr:row>11</xdr:row>
                    <xdr:rowOff>228600</xdr:rowOff>
                  </to>
                </anchor>
              </controlPr>
            </control>
          </mc:Choice>
        </mc:AlternateContent>
        <mc:AlternateContent xmlns:mc="http://schemas.openxmlformats.org/markup-compatibility/2006">
          <mc:Choice Requires="x14">
            <control shapeId="133126" r:id="rId9" name="Check Box 6">
              <controlPr defaultSize="0" autoFill="0" autoLine="0" autoPict="0">
                <anchor moveWithCells="1">
                  <from>
                    <xdr:col>2</xdr:col>
                    <xdr:colOff>257175</xdr:colOff>
                    <xdr:row>12</xdr:row>
                    <xdr:rowOff>9525</xdr:rowOff>
                  </from>
                  <to>
                    <xdr:col>2</xdr:col>
                    <xdr:colOff>561975</xdr:colOff>
                    <xdr:row>12</xdr:row>
                    <xdr:rowOff>228600</xdr:rowOff>
                  </to>
                </anchor>
              </controlPr>
            </control>
          </mc:Choice>
        </mc:AlternateContent>
        <mc:AlternateContent xmlns:mc="http://schemas.openxmlformats.org/markup-compatibility/2006">
          <mc:Choice Requires="x14">
            <control shapeId="133127" r:id="rId10" name="Check Box 7">
              <controlPr defaultSize="0" autoFill="0" autoLine="0" autoPict="0">
                <anchor moveWithCells="1">
                  <from>
                    <xdr:col>2</xdr:col>
                    <xdr:colOff>257175</xdr:colOff>
                    <xdr:row>13</xdr:row>
                    <xdr:rowOff>9525</xdr:rowOff>
                  </from>
                  <to>
                    <xdr:col>2</xdr:col>
                    <xdr:colOff>561975</xdr:colOff>
                    <xdr:row>13</xdr:row>
                    <xdr:rowOff>228600</xdr:rowOff>
                  </to>
                </anchor>
              </controlPr>
            </control>
          </mc:Choice>
        </mc:AlternateContent>
        <mc:AlternateContent xmlns:mc="http://schemas.openxmlformats.org/markup-compatibility/2006">
          <mc:Choice Requires="x14">
            <control shapeId="133128" r:id="rId11" name="Check Box 8">
              <controlPr defaultSize="0" autoFill="0" autoLine="0" autoPict="0">
                <anchor moveWithCells="1">
                  <from>
                    <xdr:col>2</xdr:col>
                    <xdr:colOff>257175</xdr:colOff>
                    <xdr:row>14</xdr:row>
                    <xdr:rowOff>9525</xdr:rowOff>
                  </from>
                  <to>
                    <xdr:col>2</xdr:col>
                    <xdr:colOff>561975</xdr:colOff>
                    <xdr:row>14</xdr:row>
                    <xdr:rowOff>228600</xdr:rowOff>
                  </to>
                </anchor>
              </controlPr>
            </control>
          </mc:Choice>
        </mc:AlternateContent>
        <mc:AlternateContent xmlns:mc="http://schemas.openxmlformats.org/markup-compatibility/2006">
          <mc:Choice Requires="x14">
            <control shapeId="133129" r:id="rId12" name="Check Box 9">
              <controlPr defaultSize="0" autoFill="0" autoLine="0" autoPict="0">
                <anchor moveWithCells="1">
                  <from>
                    <xdr:col>2</xdr:col>
                    <xdr:colOff>257175</xdr:colOff>
                    <xdr:row>15</xdr:row>
                    <xdr:rowOff>9525</xdr:rowOff>
                  </from>
                  <to>
                    <xdr:col>2</xdr:col>
                    <xdr:colOff>561975</xdr:colOff>
                    <xdr:row>15</xdr:row>
                    <xdr:rowOff>228600</xdr:rowOff>
                  </to>
                </anchor>
              </controlPr>
            </control>
          </mc:Choice>
        </mc:AlternateContent>
        <mc:AlternateContent xmlns:mc="http://schemas.openxmlformats.org/markup-compatibility/2006">
          <mc:Choice Requires="x14">
            <control shapeId="133130" r:id="rId13" name="Check Box 10">
              <controlPr defaultSize="0" autoFill="0" autoLine="0" autoPict="0">
                <anchor moveWithCells="1">
                  <from>
                    <xdr:col>2</xdr:col>
                    <xdr:colOff>257175</xdr:colOff>
                    <xdr:row>16</xdr:row>
                    <xdr:rowOff>9525</xdr:rowOff>
                  </from>
                  <to>
                    <xdr:col>2</xdr:col>
                    <xdr:colOff>561975</xdr:colOff>
                    <xdr:row>16</xdr:row>
                    <xdr:rowOff>228600</xdr:rowOff>
                  </to>
                </anchor>
              </controlPr>
            </control>
          </mc:Choice>
        </mc:AlternateContent>
        <mc:AlternateContent xmlns:mc="http://schemas.openxmlformats.org/markup-compatibility/2006">
          <mc:Choice Requires="x14">
            <control shapeId="133131" r:id="rId14" name="Check Box 11">
              <controlPr defaultSize="0" autoFill="0" autoLine="0" autoPict="0">
                <anchor moveWithCells="1">
                  <from>
                    <xdr:col>2</xdr:col>
                    <xdr:colOff>257175</xdr:colOff>
                    <xdr:row>17</xdr:row>
                    <xdr:rowOff>9525</xdr:rowOff>
                  </from>
                  <to>
                    <xdr:col>2</xdr:col>
                    <xdr:colOff>561975</xdr:colOff>
                    <xdr:row>17</xdr:row>
                    <xdr:rowOff>228600</xdr:rowOff>
                  </to>
                </anchor>
              </controlPr>
            </control>
          </mc:Choice>
        </mc:AlternateContent>
        <mc:AlternateContent xmlns:mc="http://schemas.openxmlformats.org/markup-compatibility/2006">
          <mc:Choice Requires="x14">
            <control shapeId="133132" r:id="rId15" name="Check Box 12">
              <controlPr defaultSize="0" autoFill="0" autoLine="0" autoPict="0">
                <anchor moveWithCells="1">
                  <from>
                    <xdr:col>2</xdr:col>
                    <xdr:colOff>257175</xdr:colOff>
                    <xdr:row>18</xdr:row>
                    <xdr:rowOff>9525</xdr:rowOff>
                  </from>
                  <to>
                    <xdr:col>2</xdr:col>
                    <xdr:colOff>561975</xdr:colOff>
                    <xdr:row>18</xdr:row>
                    <xdr:rowOff>228600</xdr:rowOff>
                  </to>
                </anchor>
              </controlPr>
            </control>
          </mc:Choice>
        </mc:AlternateContent>
        <mc:AlternateContent xmlns:mc="http://schemas.openxmlformats.org/markup-compatibility/2006">
          <mc:Choice Requires="x14">
            <control shapeId="133133" r:id="rId16" name="Check Box 13">
              <controlPr defaultSize="0" autoFill="0" autoLine="0" autoPict="0">
                <anchor moveWithCells="1">
                  <from>
                    <xdr:col>2</xdr:col>
                    <xdr:colOff>257175</xdr:colOff>
                    <xdr:row>19</xdr:row>
                    <xdr:rowOff>9525</xdr:rowOff>
                  </from>
                  <to>
                    <xdr:col>2</xdr:col>
                    <xdr:colOff>561975</xdr:colOff>
                    <xdr:row>19</xdr:row>
                    <xdr:rowOff>228600</xdr:rowOff>
                  </to>
                </anchor>
              </controlPr>
            </control>
          </mc:Choice>
        </mc:AlternateContent>
        <mc:AlternateContent xmlns:mc="http://schemas.openxmlformats.org/markup-compatibility/2006">
          <mc:Choice Requires="x14">
            <control shapeId="133134" r:id="rId17" name="Check Box 14">
              <controlPr defaultSize="0" autoFill="0" autoLine="0" autoPict="0">
                <anchor moveWithCells="1">
                  <from>
                    <xdr:col>2</xdr:col>
                    <xdr:colOff>257175</xdr:colOff>
                    <xdr:row>20</xdr:row>
                    <xdr:rowOff>9525</xdr:rowOff>
                  </from>
                  <to>
                    <xdr:col>2</xdr:col>
                    <xdr:colOff>561975</xdr:colOff>
                    <xdr:row>20</xdr:row>
                    <xdr:rowOff>228600</xdr:rowOff>
                  </to>
                </anchor>
              </controlPr>
            </control>
          </mc:Choice>
        </mc:AlternateContent>
        <mc:AlternateContent xmlns:mc="http://schemas.openxmlformats.org/markup-compatibility/2006">
          <mc:Choice Requires="x14">
            <control shapeId="133135" r:id="rId18" name="Check Box 15">
              <controlPr defaultSize="0" autoFill="0" autoLine="0" autoPict="0">
                <anchor moveWithCells="1">
                  <from>
                    <xdr:col>2</xdr:col>
                    <xdr:colOff>257175</xdr:colOff>
                    <xdr:row>21</xdr:row>
                    <xdr:rowOff>9525</xdr:rowOff>
                  </from>
                  <to>
                    <xdr:col>2</xdr:col>
                    <xdr:colOff>561975</xdr:colOff>
                    <xdr:row>21</xdr:row>
                    <xdr:rowOff>228600</xdr:rowOff>
                  </to>
                </anchor>
              </controlPr>
            </control>
          </mc:Choice>
        </mc:AlternateContent>
        <mc:AlternateContent xmlns:mc="http://schemas.openxmlformats.org/markup-compatibility/2006">
          <mc:Choice Requires="x14">
            <control shapeId="133136" r:id="rId19" name="Check Box 16">
              <controlPr defaultSize="0" autoFill="0" autoLine="0" autoPict="0">
                <anchor moveWithCells="1">
                  <from>
                    <xdr:col>2</xdr:col>
                    <xdr:colOff>257175</xdr:colOff>
                    <xdr:row>22</xdr:row>
                    <xdr:rowOff>9525</xdr:rowOff>
                  </from>
                  <to>
                    <xdr:col>2</xdr:col>
                    <xdr:colOff>561975</xdr:colOff>
                    <xdr:row>22</xdr:row>
                    <xdr:rowOff>228600</xdr:rowOff>
                  </to>
                </anchor>
              </controlPr>
            </control>
          </mc:Choice>
        </mc:AlternateContent>
        <mc:AlternateContent xmlns:mc="http://schemas.openxmlformats.org/markup-compatibility/2006">
          <mc:Choice Requires="x14">
            <control shapeId="133137" r:id="rId20" name="Check Box 17">
              <controlPr defaultSize="0" autoFill="0" autoLine="0" autoPict="0">
                <anchor moveWithCells="1">
                  <from>
                    <xdr:col>2</xdr:col>
                    <xdr:colOff>257175</xdr:colOff>
                    <xdr:row>23</xdr:row>
                    <xdr:rowOff>9525</xdr:rowOff>
                  </from>
                  <to>
                    <xdr:col>2</xdr:col>
                    <xdr:colOff>561975</xdr:colOff>
                    <xdr:row>23</xdr:row>
                    <xdr:rowOff>228600</xdr:rowOff>
                  </to>
                </anchor>
              </controlPr>
            </control>
          </mc:Choice>
        </mc:AlternateContent>
        <mc:AlternateContent xmlns:mc="http://schemas.openxmlformats.org/markup-compatibility/2006">
          <mc:Choice Requires="x14">
            <control shapeId="133138" r:id="rId21" name="Check Box 18">
              <controlPr defaultSize="0" autoFill="0" autoLine="0" autoPict="0">
                <anchor moveWithCells="1">
                  <from>
                    <xdr:col>2</xdr:col>
                    <xdr:colOff>257175</xdr:colOff>
                    <xdr:row>24</xdr:row>
                    <xdr:rowOff>9525</xdr:rowOff>
                  </from>
                  <to>
                    <xdr:col>2</xdr:col>
                    <xdr:colOff>561975</xdr:colOff>
                    <xdr:row>24</xdr:row>
                    <xdr:rowOff>228600</xdr:rowOff>
                  </to>
                </anchor>
              </controlPr>
            </control>
          </mc:Choice>
        </mc:AlternateContent>
        <mc:AlternateContent xmlns:mc="http://schemas.openxmlformats.org/markup-compatibility/2006">
          <mc:Choice Requires="x14">
            <control shapeId="133139" r:id="rId22" name="Check Box 19">
              <controlPr defaultSize="0" autoFill="0" autoLine="0" autoPict="0">
                <anchor moveWithCells="1">
                  <from>
                    <xdr:col>2</xdr:col>
                    <xdr:colOff>257175</xdr:colOff>
                    <xdr:row>25</xdr:row>
                    <xdr:rowOff>9525</xdr:rowOff>
                  </from>
                  <to>
                    <xdr:col>2</xdr:col>
                    <xdr:colOff>561975</xdr:colOff>
                    <xdr:row>25</xdr:row>
                    <xdr:rowOff>228600</xdr:rowOff>
                  </to>
                </anchor>
              </controlPr>
            </control>
          </mc:Choice>
        </mc:AlternateContent>
        <mc:AlternateContent xmlns:mc="http://schemas.openxmlformats.org/markup-compatibility/2006">
          <mc:Choice Requires="x14">
            <control shapeId="133140" r:id="rId23" name="Check Box 20">
              <controlPr defaultSize="0" autoFill="0" autoLine="0" autoPict="0">
                <anchor moveWithCells="1">
                  <from>
                    <xdr:col>2</xdr:col>
                    <xdr:colOff>257175</xdr:colOff>
                    <xdr:row>26</xdr:row>
                    <xdr:rowOff>9525</xdr:rowOff>
                  </from>
                  <to>
                    <xdr:col>2</xdr:col>
                    <xdr:colOff>561975</xdr:colOff>
                    <xdr:row>26</xdr:row>
                    <xdr:rowOff>228600</xdr:rowOff>
                  </to>
                </anchor>
              </controlPr>
            </control>
          </mc:Choice>
        </mc:AlternateContent>
        <mc:AlternateContent xmlns:mc="http://schemas.openxmlformats.org/markup-compatibility/2006">
          <mc:Choice Requires="x14">
            <control shapeId="133141" r:id="rId24" name="Check Box 21">
              <controlPr defaultSize="0" autoFill="0" autoLine="0" autoPict="0">
                <anchor moveWithCells="1">
                  <from>
                    <xdr:col>3</xdr:col>
                    <xdr:colOff>257175</xdr:colOff>
                    <xdr:row>7</xdr:row>
                    <xdr:rowOff>9525</xdr:rowOff>
                  </from>
                  <to>
                    <xdr:col>3</xdr:col>
                    <xdr:colOff>561975</xdr:colOff>
                    <xdr:row>7</xdr:row>
                    <xdr:rowOff>228600</xdr:rowOff>
                  </to>
                </anchor>
              </controlPr>
            </control>
          </mc:Choice>
        </mc:AlternateContent>
        <mc:AlternateContent xmlns:mc="http://schemas.openxmlformats.org/markup-compatibility/2006">
          <mc:Choice Requires="x14">
            <control shapeId="133142" r:id="rId25" name="Check Box 22">
              <controlPr defaultSize="0" autoFill="0" autoLine="0" autoPict="0">
                <anchor moveWithCells="1">
                  <from>
                    <xdr:col>3</xdr:col>
                    <xdr:colOff>257175</xdr:colOff>
                    <xdr:row>8</xdr:row>
                    <xdr:rowOff>9525</xdr:rowOff>
                  </from>
                  <to>
                    <xdr:col>3</xdr:col>
                    <xdr:colOff>561975</xdr:colOff>
                    <xdr:row>8</xdr:row>
                    <xdr:rowOff>228600</xdr:rowOff>
                  </to>
                </anchor>
              </controlPr>
            </control>
          </mc:Choice>
        </mc:AlternateContent>
        <mc:AlternateContent xmlns:mc="http://schemas.openxmlformats.org/markup-compatibility/2006">
          <mc:Choice Requires="x14">
            <control shapeId="133143" r:id="rId26" name="Check Box 23">
              <controlPr defaultSize="0" autoFill="0" autoLine="0" autoPict="0">
                <anchor moveWithCells="1">
                  <from>
                    <xdr:col>3</xdr:col>
                    <xdr:colOff>257175</xdr:colOff>
                    <xdr:row>9</xdr:row>
                    <xdr:rowOff>9525</xdr:rowOff>
                  </from>
                  <to>
                    <xdr:col>3</xdr:col>
                    <xdr:colOff>561975</xdr:colOff>
                    <xdr:row>9</xdr:row>
                    <xdr:rowOff>228600</xdr:rowOff>
                  </to>
                </anchor>
              </controlPr>
            </control>
          </mc:Choice>
        </mc:AlternateContent>
        <mc:AlternateContent xmlns:mc="http://schemas.openxmlformats.org/markup-compatibility/2006">
          <mc:Choice Requires="x14">
            <control shapeId="133144" r:id="rId27" name="Check Box 24">
              <controlPr defaultSize="0" autoFill="0" autoLine="0" autoPict="0">
                <anchor moveWithCells="1">
                  <from>
                    <xdr:col>3</xdr:col>
                    <xdr:colOff>257175</xdr:colOff>
                    <xdr:row>10</xdr:row>
                    <xdr:rowOff>9525</xdr:rowOff>
                  </from>
                  <to>
                    <xdr:col>3</xdr:col>
                    <xdr:colOff>561975</xdr:colOff>
                    <xdr:row>10</xdr:row>
                    <xdr:rowOff>228600</xdr:rowOff>
                  </to>
                </anchor>
              </controlPr>
            </control>
          </mc:Choice>
        </mc:AlternateContent>
        <mc:AlternateContent xmlns:mc="http://schemas.openxmlformats.org/markup-compatibility/2006">
          <mc:Choice Requires="x14">
            <control shapeId="133145" r:id="rId28" name="Check Box 25">
              <controlPr defaultSize="0" autoFill="0" autoLine="0" autoPict="0">
                <anchor moveWithCells="1">
                  <from>
                    <xdr:col>3</xdr:col>
                    <xdr:colOff>257175</xdr:colOff>
                    <xdr:row>11</xdr:row>
                    <xdr:rowOff>9525</xdr:rowOff>
                  </from>
                  <to>
                    <xdr:col>3</xdr:col>
                    <xdr:colOff>561975</xdr:colOff>
                    <xdr:row>11</xdr:row>
                    <xdr:rowOff>228600</xdr:rowOff>
                  </to>
                </anchor>
              </controlPr>
            </control>
          </mc:Choice>
        </mc:AlternateContent>
        <mc:AlternateContent xmlns:mc="http://schemas.openxmlformats.org/markup-compatibility/2006">
          <mc:Choice Requires="x14">
            <control shapeId="133146" r:id="rId29" name="Check Box 26">
              <controlPr defaultSize="0" autoFill="0" autoLine="0" autoPict="0">
                <anchor moveWithCells="1">
                  <from>
                    <xdr:col>3</xdr:col>
                    <xdr:colOff>257175</xdr:colOff>
                    <xdr:row>12</xdr:row>
                    <xdr:rowOff>9525</xdr:rowOff>
                  </from>
                  <to>
                    <xdr:col>3</xdr:col>
                    <xdr:colOff>561975</xdr:colOff>
                    <xdr:row>12</xdr:row>
                    <xdr:rowOff>228600</xdr:rowOff>
                  </to>
                </anchor>
              </controlPr>
            </control>
          </mc:Choice>
        </mc:AlternateContent>
        <mc:AlternateContent xmlns:mc="http://schemas.openxmlformats.org/markup-compatibility/2006">
          <mc:Choice Requires="x14">
            <control shapeId="133147" r:id="rId30" name="Check Box 27">
              <controlPr defaultSize="0" autoFill="0" autoLine="0" autoPict="0">
                <anchor moveWithCells="1">
                  <from>
                    <xdr:col>3</xdr:col>
                    <xdr:colOff>257175</xdr:colOff>
                    <xdr:row>13</xdr:row>
                    <xdr:rowOff>9525</xdr:rowOff>
                  </from>
                  <to>
                    <xdr:col>3</xdr:col>
                    <xdr:colOff>561975</xdr:colOff>
                    <xdr:row>13</xdr:row>
                    <xdr:rowOff>228600</xdr:rowOff>
                  </to>
                </anchor>
              </controlPr>
            </control>
          </mc:Choice>
        </mc:AlternateContent>
        <mc:AlternateContent xmlns:mc="http://schemas.openxmlformats.org/markup-compatibility/2006">
          <mc:Choice Requires="x14">
            <control shapeId="133148" r:id="rId31" name="Check Box 28">
              <controlPr defaultSize="0" autoFill="0" autoLine="0" autoPict="0">
                <anchor moveWithCells="1">
                  <from>
                    <xdr:col>3</xdr:col>
                    <xdr:colOff>257175</xdr:colOff>
                    <xdr:row>14</xdr:row>
                    <xdr:rowOff>9525</xdr:rowOff>
                  </from>
                  <to>
                    <xdr:col>3</xdr:col>
                    <xdr:colOff>561975</xdr:colOff>
                    <xdr:row>14</xdr:row>
                    <xdr:rowOff>228600</xdr:rowOff>
                  </to>
                </anchor>
              </controlPr>
            </control>
          </mc:Choice>
        </mc:AlternateContent>
        <mc:AlternateContent xmlns:mc="http://schemas.openxmlformats.org/markup-compatibility/2006">
          <mc:Choice Requires="x14">
            <control shapeId="133149" r:id="rId32" name="Check Box 29">
              <controlPr defaultSize="0" autoFill="0" autoLine="0" autoPict="0">
                <anchor moveWithCells="1">
                  <from>
                    <xdr:col>3</xdr:col>
                    <xdr:colOff>257175</xdr:colOff>
                    <xdr:row>15</xdr:row>
                    <xdr:rowOff>9525</xdr:rowOff>
                  </from>
                  <to>
                    <xdr:col>3</xdr:col>
                    <xdr:colOff>561975</xdr:colOff>
                    <xdr:row>15</xdr:row>
                    <xdr:rowOff>228600</xdr:rowOff>
                  </to>
                </anchor>
              </controlPr>
            </control>
          </mc:Choice>
        </mc:AlternateContent>
        <mc:AlternateContent xmlns:mc="http://schemas.openxmlformats.org/markup-compatibility/2006">
          <mc:Choice Requires="x14">
            <control shapeId="133150" r:id="rId33" name="Check Box 30">
              <controlPr defaultSize="0" autoFill="0" autoLine="0" autoPict="0">
                <anchor moveWithCells="1">
                  <from>
                    <xdr:col>3</xdr:col>
                    <xdr:colOff>257175</xdr:colOff>
                    <xdr:row>16</xdr:row>
                    <xdr:rowOff>9525</xdr:rowOff>
                  </from>
                  <to>
                    <xdr:col>3</xdr:col>
                    <xdr:colOff>561975</xdr:colOff>
                    <xdr:row>16</xdr:row>
                    <xdr:rowOff>228600</xdr:rowOff>
                  </to>
                </anchor>
              </controlPr>
            </control>
          </mc:Choice>
        </mc:AlternateContent>
        <mc:AlternateContent xmlns:mc="http://schemas.openxmlformats.org/markup-compatibility/2006">
          <mc:Choice Requires="x14">
            <control shapeId="133151" r:id="rId34" name="Check Box 31">
              <controlPr defaultSize="0" autoFill="0" autoLine="0" autoPict="0">
                <anchor moveWithCells="1">
                  <from>
                    <xdr:col>3</xdr:col>
                    <xdr:colOff>257175</xdr:colOff>
                    <xdr:row>17</xdr:row>
                    <xdr:rowOff>9525</xdr:rowOff>
                  </from>
                  <to>
                    <xdr:col>3</xdr:col>
                    <xdr:colOff>561975</xdr:colOff>
                    <xdr:row>17</xdr:row>
                    <xdr:rowOff>228600</xdr:rowOff>
                  </to>
                </anchor>
              </controlPr>
            </control>
          </mc:Choice>
        </mc:AlternateContent>
        <mc:AlternateContent xmlns:mc="http://schemas.openxmlformats.org/markup-compatibility/2006">
          <mc:Choice Requires="x14">
            <control shapeId="133152" r:id="rId35" name="Check Box 32">
              <controlPr defaultSize="0" autoFill="0" autoLine="0" autoPict="0">
                <anchor moveWithCells="1">
                  <from>
                    <xdr:col>3</xdr:col>
                    <xdr:colOff>257175</xdr:colOff>
                    <xdr:row>18</xdr:row>
                    <xdr:rowOff>9525</xdr:rowOff>
                  </from>
                  <to>
                    <xdr:col>3</xdr:col>
                    <xdr:colOff>561975</xdr:colOff>
                    <xdr:row>18</xdr:row>
                    <xdr:rowOff>228600</xdr:rowOff>
                  </to>
                </anchor>
              </controlPr>
            </control>
          </mc:Choice>
        </mc:AlternateContent>
        <mc:AlternateContent xmlns:mc="http://schemas.openxmlformats.org/markup-compatibility/2006">
          <mc:Choice Requires="x14">
            <control shapeId="133153" r:id="rId36" name="Check Box 33">
              <controlPr defaultSize="0" autoFill="0" autoLine="0" autoPict="0">
                <anchor moveWithCells="1">
                  <from>
                    <xdr:col>3</xdr:col>
                    <xdr:colOff>257175</xdr:colOff>
                    <xdr:row>19</xdr:row>
                    <xdr:rowOff>9525</xdr:rowOff>
                  </from>
                  <to>
                    <xdr:col>3</xdr:col>
                    <xdr:colOff>561975</xdr:colOff>
                    <xdr:row>19</xdr:row>
                    <xdr:rowOff>228600</xdr:rowOff>
                  </to>
                </anchor>
              </controlPr>
            </control>
          </mc:Choice>
        </mc:AlternateContent>
        <mc:AlternateContent xmlns:mc="http://schemas.openxmlformats.org/markup-compatibility/2006">
          <mc:Choice Requires="x14">
            <control shapeId="133154" r:id="rId37" name="Check Box 34">
              <controlPr defaultSize="0" autoFill="0" autoLine="0" autoPict="0">
                <anchor moveWithCells="1">
                  <from>
                    <xdr:col>3</xdr:col>
                    <xdr:colOff>257175</xdr:colOff>
                    <xdr:row>20</xdr:row>
                    <xdr:rowOff>9525</xdr:rowOff>
                  </from>
                  <to>
                    <xdr:col>3</xdr:col>
                    <xdr:colOff>561975</xdr:colOff>
                    <xdr:row>20</xdr:row>
                    <xdr:rowOff>228600</xdr:rowOff>
                  </to>
                </anchor>
              </controlPr>
            </control>
          </mc:Choice>
        </mc:AlternateContent>
        <mc:AlternateContent xmlns:mc="http://schemas.openxmlformats.org/markup-compatibility/2006">
          <mc:Choice Requires="x14">
            <control shapeId="133155" r:id="rId38" name="Check Box 35">
              <controlPr defaultSize="0" autoFill="0" autoLine="0" autoPict="0">
                <anchor moveWithCells="1">
                  <from>
                    <xdr:col>3</xdr:col>
                    <xdr:colOff>257175</xdr:colOff>
                    <xdr:row>21</xdr:row>
                    <xdr:rowOff>9525</xdr:rowOff>
                  </from>
                  <to>
                    <xdr:col>3</xdr:col>
                    <xdr:colOff>561975</xdr:colOff>
                    <xdr:row>21</xdr:row>
                    <xdr:rowOff>228600</xdr:rowOff>
                  </to>
                </anchor>
              </controlPr>
            </control>
          </mc:Choice>
        </mc:AlternateContent>
        <mc:AlternateContent xmlns:mc="http://schemas.openxmlformats.org/markup-compatibility/2006">
          <mc:Choice Requires="x14">
            <control shapeId="133156" r:id="rId39" name="Check Box 36">
              <controlPr defaultSize="0" autoFill="0" autoLine="0" autoPict="0">
                <anchor moveWithCells="1">
                  <from>
                    <xdr:col>3</xdr:col>
                    <xdr:colOff>257175</xdr:colOff>
                    <xdr:row>22</xdr:row>
                    <xdr:rowOff>9525</xdr:rowOff>
                  </from>
                  <to>
                    <xdr:col>3</xdr:col>
                    <xdr:colOff>561975</xdr:colOff>
                    <xdr:row>22</xdr:row>
                    <xdr:rowOff>228600</xdr:rowOff>
                  </to>
                </anchor>
              </controlPr>
            </control>
          </mc:Choice>
        </mc:AlternateContent>
        <mc:AlternateContent xmlns:mc="http://schemas.openxmlformats.org/markup-compatibility/2006">
          <mc:Choice Requires="x14">
            <control shapeId="133157" r:id="rId40" name="Check Box 37">
              <controlPr defaultSize="0" autoFill="0" autoLine="0" autoPict="0">
                <anchor moveWithCells="1">
                  <from>
                    <xdr:col>3</xdr:col>
                    <xdr:colOff>257175</xdr:colOff>
                    <xdr:row>23</xdr:row>
                    <xdr:rowOff>9525</xdr:rowOff>
                  </from>
                  <to>
                    <xdr:col>3</xdr:col>
                    <xdr:colOff>561975</xdr:colOff>
                    <xdr:row>23</xdr:row>
                    <xdr:rowOff>228600</xdr:rowOff>
                  </to>
                </anchor>
              </controlPr>
            </control>
          </mc:Choice>
        </mc:AlternateContent>
        <mc:AlternateContent xmlns:mc="http://schemas.openxmlformats.org/markup-compatibility/2006">
          <mc:Choice Requires="x14">
            <control shapeId="133158" r:id="rId41" name="Check Box 38">
              <controlPr defaultSize="0" autoFill="0" autoLine="0" autoPict="0">
                <anchor moveWithCells="1">
                  <from>
                    <xdr:col>3</xdr:col>
                    <xdr:colOff>257175</xdr:colOff>
                    <xdr:row>24</xdr:row>
                    <xdr:rowOff>9525</xdr:rowOff>
                  </from>
                  <to>
                    <xdr:col>3</xdr:col>
                    <xdr:colOff>561975</xdr:colOff>
                    <xdr:row>24</xdr:row>
                    <xdr:rowOff>228600</xdr:rowOff>
                  </to>
                </anchor>
              </controlPr>
            </control>
          </mc:Choice>
        </mc:AlternateContent>
        <mc:AlternateContent xmlns:mc="http://schemas.openxmlformats.org/markup-compatibility/2006">
          <mc:Choice Requires="x14">
            <control shapeId="133159" r:id="rId42" name="Check Box 39">
              <controlPr defaultSize="0" autoFill="0" autoLine="0" autoPict="0">
                <anchor moveWithCells="1">
                  <from>
                    <xdr:col>3</xdr:col>
                    <xdr:colOff>257175</xdr:colOff>
                    <xdr:row>25</xdr:row>
                    <xdr:rowOff>9525</xdr:rowOff>
                  </from>
                  <to>
                    <xdr:col>3</xdr:col>
                    <xdr:colOff>561975</xdr:colOff>
                    <xdr:row>25</xdr:row>
                    <xdr:rowOff>228600</xdr:rowOff>
                  </to>
                </anchor>
              </controlPr>
            </control>
          </mc:Choice>
        </mc:AlternateContent>
        <mc:AlternateContent xmlns:mc="http://schemas.openxmlformats.org/markup-compatibility/2006">
          <mc:Choice Requires="x14">
            <control shapeId="133160" r:id="rId43" name="Check Box 40">
              <controlPr defaultSize="0" autoFill="0" autoLine="0" autoPict="0">
                <anchor moveWithCells="1">
                  <from>
                    <xdr:col>3</xdr:col>
                    <xdr:colOff>257175</xdr:colOff>
                    <xdr:row>26</xdr:row>
                    <xdr:rowOff>9525</xdr:rowOff>
                  </from>
                  <to>
                    <xdr:col>3</xdr:col>
                    <xdr:colOff>561975</xdr:colOff>
                    <xdr:row>26</xdr:row>
                    <xdr:rowOff>228600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pageSetUpPr fitToPage="1"/>
  </sheetPr>
  <dimension ref="A1:H29"/>
  <sheetViews>
    <sheetView showGridLines="0" zoomScaleNormal="100" zoomScaleSheetLayoutView="100" workbookViewId="0">
      <selection activeCell="B8" sqref="B8"/>
    </sheetView>
  </sheetViews>
  <sheetFormatPr baseColWidth="10" defaultColWidth="11.42578125" defaultRowHeight="12" x14ac:dyDescent="0.2"/>
  <cols>
    <col min="1" max="1" width="8.7109375" style="179" customWidth="1"/>
    <col min="2" max="2" width="90.7109375" style="179" customWidth="1"/>
    <col min="3" max="4" width="10.7109375" style="179" customWidth="1"/>
    <col min="5" max="5" width="20.7109375" style="179" customWidth="1"/>
    <col min="6" max="6" width="1.7109375" style="200" customWidth="1"/>
    <col min="7" max="7" width="20.7109375" style="200" customWidth="1"/>
    <col min="8" max="8" width="20.7109375" style="179" customWidth="1"/>
    <col min="9" max="16384" width="11.42578125" style="179"/>
  </cols>
  <sheetData>
    <row r="1" spans="1:8" s="178" customFormat="1" ht="15" customHeight="1" x14ac:dyDescent="0.2">
      <c r="A1" s="176" t="str">
        <f>'Seite 6'!Q12</f>
        <v/>
      </c>
      <c r="B1" s="421" t="str">
        <f>'Seite 6'!$A$8</f>
        <v>Kalkulation der Ausgabenposition:</v>
      </c>
      <c r="C1" s="421"/>
      <c r="D1" s="177" t="s">
        <v>34</v>
      </c>
      <c r="E1" s="375">
        <f>'Seite 1'!$O$21</f>
        <v>0</v>
      </c>
      <c r="F1" s="200"/>
      <c r="G1" s="200"/>
    </row>
    <row r="2" spans="1:8" s="178" customFormat="1" ht="15" customHeight="1" x14ac:dyDescent="0.2">
      <c r="A2" s="176"/>
      <c r="B2" s="422" t="str">
        <f>CONCATENATE('Seite 7'!A16," ",'Seite 7'!B16)</f>
        <v>2.2 Miete (Raum-, Stand-, Geräte- und Maschinenmiete)</v>
      </c>
      <c r="C2" s="422"/>
      <c r="E2" s="174" t="str">
        <f>'Seite 1'!$A$65</f>
        <v>Antrag Wissenstransfer und Informationsmaßnahmen</v>
      </c>
      <c r="F2" s="200"/>
      <c r="G2" s="200"/>
    </row>
    <row r="3" spans="1:8" ht="15" customHeight="1" x14ac:dyDescent="0.2">
      <c r="E3" s="175" t="str">
        <f>'Seite 1'!$A$66</f>
        <v>Formularversion: V 2.1 vom 17.01.23 - öffentlich -</v>
      </c>
      <c r="H3" s="178"/>
    </row>
    <row r="4" spans="1:8" ht="15" customHeight="1" x14ac:dyDescent="0.2">
      <c r="A4" s="952" t="s">
        <v>140</v>
      </c>
      <c r="B4" s="955" t="s">
        <v>349</v>
      </c>
      <c r="C4" s="958" t="s">
        <v>392</v>
      </c>
      <c r="D4" s="959"/>
      <c r="E4" s="950" t="s">
        <v>350</v>
      </c>
      <c r="H4" s="178"/>
    </row>
    <row r="5" spans="1:8" ht="15" customHeight="1" x14ac:dyDescent="0.2">
      <c r="A5" s="953"/>
      <c r="B5" s="956"/>
      <c r="C5" s="960"/>
      <c r="D5" s="961"/>
      <c r="E5" s="951"/>
      <c r="H5" s="178"/>
    </row>
    <row r="6" spans="1:8" ht="15" customHeight="1" x14ac:dyDescent="0.2">
      <c r="A6" s="953"/>
      <c r="B6" s="956"/>
      <c r="C6" s="962" t="s">
        <v>287</v>
      </c>
      <c r="D6" s="964" t="s">
        <v>288</v>
      </c>
      <c r="E6" s="951"/>
      <c r="H6" s="178"/>
    </row>
    <row r="7" spans="1:8" ht="15" customHeight="1" x14ac:dyDescent="0.2">
      <c r="A7" s="954"/>
      <c r="B7" s="957"/>
      <c r="C7" s="963"/>
      <c r="D7" s="965"/>
      <c r="E7" s="376" t="s">
        <v>139</v>
      </c>
    </row>
    <row r="8" spans="1:8" ht="20.100000000000001" customHeight="1" x14ac:dyDescent="0.2">
      <c r="A8" s="479">
        <v>1</v>
      </c>
      <c r="B8" s="304"/>
      <c r="C8" s="483"/>
      <c r="D8" s="484"/>
      <c r="E8" s="377"/>
    </row>
    <row r="9" spans="1:8" ht="20.100000000000001" customHeight="1" x14ac:dyDescent="0.2">
      <c r="A9" s="480">
        <v>2</v>
      </c>
      <c r="B9" s="291"/>
      <c r="C9" s="485"/>
      <c r="D9" s="486"/>
      <c r="E9" s="378"/>
    </row>
    <row r="10" spans="1:8" ht="20.100000000000001" customHeight="1" x14ac:dyDescent="0.2">
      <c r="A10" s="480">
        <v>3</v>
      </c>
      <c r="B10" s="291"/>
      <c r="C10" s="485"/>
      <c r="D10" s="486"/>
      <c r="E10" s="378"/>
    </row>
    <row r="11" spans="1:8" ht="20.100000000000001" customHeight="1" x14ac:dyDescent="0.2">
      <c r="A11" s="480">
        <v>4</v>
      </c>
      <c r="B11" s="291"/>
      <c r="C11" s="485"/>
      <c r="D11" s="486"/>
      <c r="E11" s="378"/>
    </row>
    <row r="12" spans="1:8" ht="20.100000000000001" customHeight="1" x14ac:dyDescent="0.2">
      <c r="A12" s="480">
        <v>5</v>
      </c>
      <c r="B12" s="291"/>
      <c r="C12" s="485"/>
      <c r="D12" s="486"/>
      <c r="E12" s="378"/>
    </row>
    <row r="13" spans="1:8" ht="20.100000000000001" customHeight="1" x14ac:dyDescent="0.2">
      <c r="A13" s="480">
        <v>6</v>
      </c>
      <c r="B13" s="291"/>
      <c r="C13" s="485"/>
      <c r="D13" s="486"/>
      <c r="E13" s="378"/>
    </row>
    <row r="14" spans="1:8" ht="20.100000000000001" customHeight="1" x14ac:dyDescent="0.2">
      <c r="A14" s="480">
        <v>7</v>
      </c>
      <c r="B14" s="291"/>
      <c r="C14" s="485"/>
      <c r="D14" s="486"/>
      <c r="E14" s="378"/>
    </row>
    <row r="15" spans="1:8" ht="20.100000000000001" customHeight="1" x14ac:dyDescent="0.2">
      <c r="A15" s="480">
        <v>8</v>
      </c>
      <c r="B15" s="291"/>
      <c r="C15" s="485"/>
      <c r="D15" s="486"/>
      <c r="E15" s="378"/>
    </row>
    <row r="16" spans="1:8" ht="20.100000000000001" customHeight="1" x14ac:dyDescent="0.2">
      <c r="A16" s="480">
        <v>9</v>
      </c>
      <c r="B16" s="291"/>
      <c r="C16" s="485"/>
      <c r="D16" s="486"/>
      <c r="E16" s="378"/>
    </row>
    <row r="17" spans="1:5" ht="20.100000000000001" customHeight="1" x14ac:dyDescent="0.2">
      <c r="A17" s="480">
        <v>10</v>
      </c>
      <c r="B17" s="291"/>
      <c r="C17" s="485"/>
      <c r="D17" s="486"/>
      <c r="E17" s="378"/>
    </row>
    <row r="18" spans="1:5" ht="20.100000000000001" customHeight="1" x14ac:dyDescent="0.2">
      <c r="A18" s="480">
        <v>11</v>
      </c>
      <c r="B18" s="291"/>
      <c r="C18" s="485"/>
      <c r="D18" s="486"/>
      <c r="E18" s="378"/>
    </row>
    <row r="19" spans="1:5" ht="20.100000000000001" customHeight="1" x14ac:dyDescent="0.2">
      <c r="A19" s="480">
        <v>12</v>
      </c>
      <c r="B19" s="291"/>
      <c r="C19" s="485"/>
      <c r="D19" s="486"/>
      <c r="E19" s="378"/>
    </row>
    <row r="20" spans="1:5" ht="20.100000000000001" customHeight="1" x14ac:dyDescent="0.2">
      <c r="A20" s="480">
        <v>13</v>
      </c>
      <c r="B20" s="291"/>
      <c r="C20" s="485"/>
      <c r="D20" s="486"/>
      <c r="E20" s="378"/>
    </row>
    <row r="21" spans="1:5" ht="20.100000000000001" customHeight="1" x14ac:dyDescent="0.2">
      <c r="A21" s="480">
        <v>14</v>
      </c>
      <c r="B21" s="291"/>
      <c r="C21" s="485"/>
      <c r="D21" s="486"/>
      <c r="E21" s="378"/>
    </row>
    <row r="22" spans="1:5" ht="20.100000000000001" customHeight="1" x14ac:dyDescent="0.2">
      <c r="A22" s="480">
        <v>15</v>
      </c>
      <c r="B22" s="291"/>
      <c r="C22" s="485"/>
      <c r="D22" s="486"/>
      <c r="E22" s="378"/>
    </row>
    <row r="23" spans="1:5" ht="20.100000000000001" customHeight="1" x14ac:dyDescent="0.2">
      <c r="A23" s="480">
        <v>16</v>
      </c>
      <c r="B23" s="291"/>
      <c r="C23" s="485"/>
      <c r="D23" s="486"/>
      <c r="E23" s="378"/>
    </row>
    <row r="24" spans="1:5" ht="20.100000000000001" customHeight="1" x14ac:dyDescent="0.2">
      <c r="A24" s="480">
        <v>17</v>
      </c>
      <c r="B24" s="291"/>
      <c r="C24" s="485"/>
      <c r="D24" s="486"/>
      <c r="E24" s="378"/>
    </row>
    <row r="25" spans="1:5" ht="20.100000000000001" customHeight="1" x14ac:dyDescent="0.2">
      <c r="A25" s="480">
        <v>18</v>
      </c>
      <c r="B25" s="291"/>
      <c r="C25" s="485"/>
      <c r="D25" s="486"/>
      <c r="E25" s="378"/>
    </row>
    <row r="26" spans="1:5" ht="20.100000000000001" customHeight="1" x14ac:dyDescent="0.2">
      <c r="A26" s="480">
        <v>19</v>
      </c>
      <c r="B26" s="291"/>
      <c r="C26" s="485"/>
      <c r="D26" s="486"/>
      <c r="E26" s="378"/>
    </row>
    <row r="27" spans="1:5" ht="20.100000000000001" customHeight="1" x14ac:dyDescent="0.2">
      <c r="A27" s="480">
        <v>20</v>
      </c>
      <c r="B27" s="291"/>
      <c r="C27" s="485"/>
      <c r="D27" s="486"/>
      <c r="E27" s="378"/>
    </row>
    <row r="28" spans="1:5" ht="18" customHeight="1" thickBot="1" x14ac:dyDescent="0.25">
      <c r="A28" s="247" t="s">
        <v>149</v>
      </c>
      <c r="B28" s="180"/>
      <c r="C28" s="180"/>
      <c r="D28" s="181"/>
      <c r="E28" s="379">
        <f>IF(A1="Anlage ",0,SUMPRODUCT(ROUND(E8:E27,2)))</f>
        <v>0</v>
      </c>
    </row>
    <row r="29" spans="1:5" ht="12.75" thickTop="1" x14ac:dyDescent="0.2"/>
  </sheetData>
  <sheetProtection password="E8E7" sheet="1" objects="1" scenarios="1" selectLockedCells="1" autoFilter="0"/>
  <mergeCells count="6">
    <mergeCell ref="E4:E6"/>
    <mergeCell ref="A4:A7"/>
    <mergeCell ref="B4:B7"/>
    <mergeCell ref="C4:D5"/>
    <mergeCell ref="C6:C7"/>
    <mergeCell ref="D6:D7"/>
  </mergeCells>
  <conditionalFormatting sqref="E1">
    <cfRule type="cellIs" dxfId="15" priority="4" stopIfTrue="1" operator="equal">
      <formula>0</formula>
    </cfRule>
  </conditionalFormatting>
  <conditionalFormatting sqref="A4:E28">
    <cfRule type="expression" dxfId="14" priority="5" stopIfTrue="1">
      <formula>$A$1=""</formula>
    </cfRule>
  </conditionalFormatting>
  <printOptions horizontalCentered="1"/>
  <pageMargins left="0.19685039370078741" right="0.19685039370078741" top="0.59055118110236227" bottom="0.19685039370078741" header="0.19685039370078741" footer="0.19685039370078741"/>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4145" r:id="rId4" name="Check Box 1">
              <controlPr defaultSize="0" autoFill="0" autoLine="0" autoPict="0">
                <anchor moveWithCells="1">
                  <from>
                    <xdr:col>2</xdr:col>
                    <xdr:colOff>257175</xdr:colOff>
                    <xdr:row>7</xdr:row>
                    <xdr:rowOff>9525</xdr:rowOff>
                  </from>
                  <to>
                    <xdr:col>2</xdr:col>
                    <xdr:colOff>561975</xdr:colOff>
                    <xdr:row>7</xdr:row>
                    <xdr:rowOff>228600</xdr:rowOff>
                  </to>
                </anchor>
              </controlPr>
            </control>
          </mc:Choice>
        </mc:AlternateContent>
        <mc:AlternateContent xmlns:mc="http://schemas.openxmlformats.org/markup-compatibility/2006">
          <mc:Choice Requires="x14">
            <control shapeId="134146" r:id="rId5" name="Check Box 2">
              <controlPr defaultSize="0" autoFill="0" autoLine="0" autoPict="0">
                <anchor moveWithCells="1">
                  <from>
                    <xdr:col>2</xdr:col>
                    <xdr:colOff>257175</xdr:colOff>
                    <xdr:row>8</xdr:row>
                    <xdr:rowOff>9525</xdr:rowOff>
                  </from>
                  <to>
                    <xdr:col>2</xdr:col>
                    <xdr:colOff>561975</xdr:colOff>
                    <xdr:row>8</xdr:row>
                    <xdr:rowOff>228600</xdr:rowOff>
                  </to>
                </anchor>
              </controlPr>
            </control>
          </mc:Choice>
        </mc:AlternateContent>
        <mc:AlternateContent xmlns:mc="http://schemas.openxmlformats.org/markup-compatibility/2006">
          <mc:Choice Requires="x14">
            <control shapeId="134147" r:id="rId6" name="Check Box 3">
              <controlPr defaultSize="0" autoFill="0" autoLine="0" autoPict="0">
                <anchor moveWithCells="1">
                  <from>
                    <xdr:col>2</xdr:col>
                    <xdr:colOff>257175</xdr:colOff>
                    <xdr:row>9</xdr:row>
                    <xdr:rowOff>9525</xdr:rowOff>
                  </from>
                  <to>
                    <xdr:col>2</xdr:col>
                    <xdr:colOff>561975</xdr:colOff>
                    <xdr:row>9</xdr:row>
                    <xdr:rowOff>228600</xdr:rowOff>
                  </to>
                </anchor>
              </controlPr>
            </control>
          </mc:Choice>
        </mc:AlternateContent>
        <mc:AlternateContent xmlns:mc="http://schemas.openxmlformats.org/markup-compatibility/2006">
          <mc:Choice Requires="x14">
            <control shapeId="134148" r:id="rId7" name="Check Box 4">
              <controlPr defaultSize="0" autoFill="0" autoLine="0" autoPict="0">
                <anchor moveWithCells="1">
                  <from>
                    <xdr:col>2</xdr:col>
                    <xdr:colOff>257175</xdr:colOff>
                    <xdr:row>10</xdr:row>
                    <xdr:rowOff>9525</xdr:rowOff>
                  </from>
                  <to>
                    <xdr:col>2</xdr:col>
                    <xdr:colOff>561975</xdr:colOff>
                    <xdr:row>10</xdr:row>
                    <xdr:rowOff>228600</xdr:rowOff>
                  </to>
                </anchor>
              </controlPr>
            </control>
          </mc:Choice>
        </mc:AlternateContent>
        <mc:AlternateContent xmlns:mc="http://schemas.openxmlformats.org/markup-compatibility/2006">
          <mc:Choice Requires="x14">
            <control shapeId="134149" r:id="rId8" name="Check Box 5">
              <controlPr defaultSize="0" autoFill="0" autoLine="0" autoPict="0">
                <anchor moveWithCells="1">
                  <from>
                    <xdr:col>2</xdr:col>
                    <xdr:colOff>257175</xdr:colOff>
                    <xdr:row>11</xdr:row>
                    <xdr:rowOff>9525</xdr:rowOff>
                  </from>
                  <to>
                    <xdr:col>2</xdr:col>
                    <xdr:colOff>561975</xdr:colOff>
                    <xdr:row>11</xdr:row>
                    <xdr:rowOff>228600</xdr:rowOff>
                  </to>
                </anchor>
              </controlPr>
            </control>
          </mc:Choice>
        </mc:AlternateContent>
        <mc:AlternateContent xmlns:mc="http://schemas.openxmlformats.org/markup-compatibility/2006">
          <mc:Choice Requires="x14">
            <control shapeId="134150" r:id="rId9" name="Check Box 6">
              <controlPr defaultSize="0" autoFill="0" autoLine="0" autoPict="0">
                <anchor moveWithCells="1">
                  <from>
                    <xdr:col>2</xdr:col>
                    <xdr:colOff>257175</xdr:colOff>
                    <xdr:row>12</xdr:row>
                    <xdr:rowOff>9525</xdr:rowOff>
                  </from>
                  <to>
                    <xdr:col>2</xdr:col>
                    <xdr:colOff>561975</xdr:colOff>
                    <xdr:row>12</xdr:row>
                    <xdr:rowOff>228600</xdr:rowOff>
                  </to>
                </anchor>
              </controlPr>
            </control>
          </mc:Choice>
        </mc:AlternateContent>
        <mc:AlternateContent xmlns:mc="http://schemas.openxmlformats.org/markup-compatibility/2006">
          <mc:Choice Requires="x14">
            <control shapeId="134151" r:id="rId10" name="Check Box 7">
              <controlPr defaultSize="0" autoFill="0" autoLine="0" autoPict="0">
                <anchor moveWithCells="1">
                  <from>
                    <xdr:col>2</xdr:col>
                    <xdr:colOff>257175</xdr:colOff>
                    <xdr:row>13</xdr:row>
                    <xdr:rowOff>9525</xdr:rowOff>
                  </from>
                  <to>
                    <xdr:col>2</xdr:col>
                    <xdr:colOff>561975</xdr:colOff>
                    <xdr:row>13</xdr:row>
                    <xdr:rowOff>228600</xdr:rowOff>
                  </to>
                </anchor>
              </controlPr>
            </control>
          </mc:Choice>
        </mc:AlternateContent>
        <mc:AlternateContent xmlns:mc="http://schemas.openxmlformats.org/markup-compatibility/2006">
          <mc:Choice Requires="x14">
            <control shapeId="134152" r:id="rId11" name="Check Box 8">
              <controlPr defaultSize="0" autoFill="0" autoLine="0" autoPict="0">
                <anchor moveWithCells="1">
                  <from>
                    <xdr:col>2</xdr:col>
                    <xdr:colOff>257175</xdr:colOff>
                    <xdr:row>14</xdr:row>
                    <xdr:rowOff>9525</xdr:rowOff>
                  </from>
                  <to>
                    <xdr:col>2</xdr:col>
                    <xdr:colOff>561975</xdr:colOff>
                    <xdr:row>14</xdr:row>
                    <xdr:rowOff>228600</xdr:rowOff>
                  </to>
                </anchor>
              </controlPr>
            </control>
          </mc:Choice>
        </mc:AlternateContent>
        <mc:AlternateContent xmlns:mc="http://schemas.openxmlformats.org/markup-compatibility/2006">
          <mc:Choice Requires="x14">
            <control shapeId="134153" r:id="rId12" name="Check Box 9">
              <controlPr defaultSize="0" autoFill="0" autoLine="0" autoPict="0">
                <anchor moveWithCells="1">
                  <from>
                    <xdr:col>2</xdr:col>
                    <xdr:colOff>257175</xdr:colOff>
                    <xdr:row>15</xdr:row>
                    <xdr:rowOff>9525</xdr:rowOff>
                  </from>
                  <to>
                    <xdr:col>2</xdr:col>
                    <xdr:colOff>561975</xdr:colOff>
                    <xdr:row>15</xdr:row>
                    <xdr:rowOff>228600</xdr:rowOff>
                  </to>
                </anchor>
              </controlPr>
            </control>
          </mc:Choice>
        </mc:AlternateContent>
        <mc:AlternateContent xmlns:mc="http://schemas.openxmlformats.org/markup-compatibility/2006">
          <mc:Choice Requires="x14">
            <control shapeId="134154" r:id="rId13" name="Check Box 10">
              <controlPr defaultSize="0" autoFill="0" autoLine="0" autoPict="0">
                <anchor moveWithCells="1">
                  <from>
                    <xdr:col>2</xdr:col>
                    <xdr:colOff>257175</xdr:colOff>
                    <xdr:row>16</xdr:row>
                    <xdr:rowOff>9525</xdr:rowOff>
                  </from>
                  <to>
                    <xdr:col>2</xdr:col>
                    <xdr:colOff>561975</xdr:colOff>
                    <xdr:row>16</xdr:row>
                    <xdr:rowOff>228600</xdr:rowOff>
                  </to>
                </anchor>
              </controlPr>
            </control>
          </mc:Choice>
        </mc:AlternateContent>
        <mc:AlternateContent xmlns:mc="http://schemas.openxmlformats.org/markup-compatibility/2006">
          <mc:Choice Requires="x14">
            <control shapeId="134155" r:id="rId14" name="Check Box 11">
              <controlPr defaultSize="0" autoFill="0" autoLine="0" autoPict="0">
                <anchor moveWithCells="1">
                  <from>
                    <xdr:col>2</xdr:col>
                    <xdr:colOff>257175</xdr:colOff>
                    <xdr:row>17</xdr:row>
                    <xdr:rowOff>9525</xdr:rowOff>
                  </from>
                  <to>
                    <xdr:col>2</xdr:col>
                    <xdr:colOff>561975</xdr:colOff>
                    <xdr:row>17</xdr:row>
                    <xdr:rowOff>228600</xdr:rowOff>
                  </to>
                </anchor>
              </controlPr>
            </control>
          </mc:Choice>
        </mc:AlternateContent>
        <mc:AlternateContent xmlns:mc="http://schemas.openxmlformats.org/markup-compatibility/2006">
          <mc:Choice Requires="x14">
            <control shapeId="134156" r:id="rId15" name="Check Box 12">
              <controlPr defaultSize="0" autoFill="0" autoLine="0" autoPict="0">
                <anchor moveWithCells="1">
                  <from>
                    <xdr:col>2</xdr:col>
                    <xdr:colOff>257175</xdr:colOff>
                    <xdr:row>18</xdr:row>
                    <xdr:rowOff>9525</xdr:rowOff>
                  </from>
                  <to>
                    <xdr:col>2</xdr:col>
                    <xdr:colOff>561975</xdr:colOff>
                    <xdr:row>18</xdr:row>
                    <xdr:rowOff>228600</xdr:rowOff>
                  </to>
                </anchor>
              </controlPr>
            </control>
          </mc:Choice>
        </mc:AlternateContent>
        <mc:AlternateContent xmlns:mc="http://schemas.openxmlformats.org/markup-compatibility/2006">
          <mc:Choice Requires="x14">
            <control shapeId="134157" r:id="rId16" name="Check Box 13">
              <controlPr defaultSize="0" autoFill="0" autoLine="0" autoPict="0">
                <anchor moveWithCells="1">
                  <from>
                    <xdr:col>2</xdr:col>
                    <xdr:colOff>257175</xdr:colOff>
                    <xdr:row>19</xdr:row>
                    <xdr:rowOff>9525</xdr:rowOff>
                  </from>
                  <to>
                    <xdr:col>2</xdr:col>
                    <xdr:colOff>561975</xdr:colOff>
                    <xdr:row>19</xdr:row>
                    <xdr:rowOff>228600</xdr:rowOff>
                  </to>
                </anchor>
              </controlPr>
            </control>
          </mc:Choice>
        </mc:AlternateContent>
        <mc:AlternateContent xmlns:mc="http://schemas.openxmlformats.org/markup-compatibility/2006">
          <mc:Choice Requires="x14">
            <control shapeId="134158" r:id="rId17" name="Check Box 14">
              <controlPr defaultSize="0" autoFill="0" autoLine="0" autoPict="0">
                <anchor moveWithCells="1">
                  <from>
                    <xdr:col>2</xdr:col>
                    <xdr:colOff>257175</xdr:colOff>
                    <xdr:row>20</xdr:row>
                    <xdr:rowOff>9525</xdr:rowOff>
                  </from>
                  <to>
                    <xdr:col>2</xdr:col>
                    <xdr:colOff>561975</xdr:colOff>
                    <xdr:row>20</xdr:row>
                    <xdr:rowOff>228600</xdr:rowOff>
                  </to>
                </anchor>
              </controlPr>
            </control>
          </mc:Choice>
        </mc:AlternateContent>
        <mc:AlternateContent xmlns:mc="http://schemas.openxmlformats.org/markup-compatibility/2006">
          <mc:Choice Requires="x14">
            <control shapeId="134159" r:id="rId18" name="Check Box 15">
              <controlPr defaultSize="0" autoFill="0" autoLine="0" autoPict="0">
                <anchor moveWithCells="1">
                  <from>
                    <xdr:col>2</xdr:col>
                    <xdr:colOff>257175</xdr:colOff>
                    <xdr:row>21</xdr:row>
                    <xdr:rowOff>9525</xdr:rowOff>
                  </from>
                  <to>
                    <xdr:col>2</xdr:col>
                    <xdr:colOff>561975</xdr:colOff>
                    <xdr:row>21</xdr:row>
                    <xdr:rowOff>228600</xdr:rowOff>
                  </to>
                </anchor>
              </controlPr>
            </control>
          </mc:Choice>
        </mc:AlternateContent>
        <mc:AlternateContent xmlns:mc="http://schemas.openxmlformats.org/markup-compatibility/2006">
          <mc:Choice Requires="x14">
            <control shapeId="134160" r:id="rId19" name="Check Box 16">
              <controlPr defaultSize="0" autoFill="0" autoLine="0" autoPict="0">
                <anchor moveWithCells="1">
                  <from>
                    <xdr:col>2</xdr:col>
                    <xdr:colOff>257175</xdr:colOff>
                    <xdr:row>22</xdr:row>
                    <xdr:rowOff>9525</xdr:rowOff>
                  </from>
                  <to>
                    <xdr:col>2</xdr:col>
                    <xdr:colOff>561975</xdr:colOff>
                    <xdr:row>22</xdr:row>
                    <xdr:rowOff>228600</xdr:rowOff>
                  </to>
                </anchor>
              </controlPr>
            </control>
          </mc:Choice>
        </mc:AlternateContent>
        <mc:AlternateContent xmlns:mc="http://schemas.openxmlformats.org/markup-compatibility/2006">
          <mc:Choice Requires="x14">
            <control shapeId="134161" r:id="rId20" name="Check Box 17">
              <controlPr defaultSize="0" autoFill="0" autoLine="0" autoPict="0">
                <anchor moveWithCells="1">
                  <from>
                    <xdr:col>2</xdr:col>
                    <xdr:colOff>257175</xdr:colOff>
                    <xdr:row>23</xdr:row>
                    <xdr:rowOff>9525</xdr:rowOff>
                  </from>
                  <to>
                    <xdr:col>2</xdr:col>
                    <xdr:colOff>561975</xdr:colOff>
                    <xdr:row>23</xdr:row>
                    <xdr:rowOff>228600</xdr:rowOff>
                  </to>
                </anchor>
              </controlPr>
            </control>
          </mc:Choice>
        </mc:AlternateContent>
        <mc:AlternateContent xmlns:mc="http://schemas.openxmlformats.org/markup-compatibility/2006">
          <mc:Choice Requires="x14">
            <control shapeId="134162" r:id="rId21" name="Check Box 18">
              <controlPr defaultSize="0" autoFill="0" autoLine="0" autoPict="0">
                <anchor moveWithCells="1">
                  <from>
                    <xdr:col>2</xdr:col>
                    <xdr:colOff>257175</xdr:colOff>
                    <xdr:row>24</xdr:row>
                    <xdr:rowOff>9525</xdr:rowOff>
                  </from>
                  <to>
                    <xdr:col>2</xdr:col>
                    <xdr:colOff>561975</xdr:colOff>
                    <xdr:row>24</xdr:row>
                    <xdr:rowOff>228600</xdr:rowOff>
                  </to>
                </anchor>
              </controlPr>
            </control>
          </mc:Choice>
        </mc:AlternateContent>
        <mc:AlternateContent xmlns:mc="http://schemas.openxmlformats.org/markup-compatibility/2006">
          <mc:Choice Requires="x14">
            <control shapeId="134163" r:id="rId22" name="Check Box 19">
              <controlPr defaultSize="0" autoFill="0" autoLine="0" autoPict="0">
                <anchor moveWithCells="1">
                  <from>
                    <xdr:col>2</xdr:col>
                    <xdr:colOff>257175</xdr:colOff>
                    <xdr:row>25</xdr:row>
                    <xdr:rowOff>9525</xdr:rowOff>
                  </from>
                  <to>
                    <xdr:col>2</xdr:col>
                    <xdr:colOff>561975</xdr:colOff>
                    <xdr:row>25</xdr:row>
                    <xdr:rowOff>228600</xdr:rowOff>
                  </to>
                </anchor>
              </controlPr>
            </control>
          </mc:Choice>
        </mc:AlternateContent>
        <mc:AlternateContent xmlns:mc="http://schemas.openxmlformats.org/markup-compatibility/2006">
          <mc:Choice Requires="x14">
            <control shapeId="134164" r:id="rId23" name="Check Box 20">
              <controlPr defaultSize="0" autoFill="0" autoLine="0" autoPict="0">
                <anchor moveWithCells="1">
                  <from>
                    <xdr:col>2</xdr:col>
                    <xdr:colOff>257175</xdr:colOff>
                    <xdr:row>26</xdr:row>
                    <xdr:rowOff>9525</xdr:rowOff>
                  </from>
                  <to>
                    <xdr:col>2</xdr:col>
                    <xdr:colOff>561975</xdr:colOff>
                    <xdr:row>26</xdr:row>
                    <xdr:rowOff>228600</xdr:rowOff>
                  </to>
                </anchor>
              </controlPr>
            </control>
          </mc:Choice>
        </mc:AlternateContent>
        <mc:AlternateContent xmlns:mc="http://schemas.openxmlformats.org/markup-compatibility/2006">
          <mc:Choice Requires="x14">
            <control shapeId="134165" r:id="rId24" name="Check Box 21">
              <controlPr defaultSize="0" autoFill="0" autoLine="0" autoPict="0">
                <anchor moveWithCells="1">
                  <from>
                    <xdr:col>3</xdr:col>
                    <xdr:colOff>257175</xdr:colOff>
                    <xdr:row>7</xdr:row>
                    <xdr:rowOff>9525</xdr:rowOff>
                  </from>
                  <to>
                    <xdr:col>3</xdr:col>
                    <xdr:colOff>561975</xdr:colOff>
                    <xdr:row>7</xdr:row>
                    <xdr:rowOff>228600</xdr:rowOff>
                  </to>
                </anchor>
              </controlPr>
            </control>
          </mc:Choice>
        </mc:AlternateContent>
        <mc:AlternateContent xmlns:mc="http://schemas.openxmlformats.org/markup-compatibility/2006">
          <mc:Choice Requires="x14">
            <control shapeId="134166" r:id="rId25" name="Check Box 22">
              <controlPr defaultSize="0" autoFill="0" autoLine="0" autoPict="0">
                <anchor moveWithCells="1">
                  <from>
                    <xdr:col>3</xdr:col>
                    <xdr:colOff>257175</xdr:colOff>
                    <xdr:row>8</xdr:row>
                    <xdr:rowOff>9525</xdr:rowOff>
                  </from>
                  <to>
                    <xdr:col>3</xdr:col>
                    <xdr:colOff>561975</xdr:colOff>
                    <xdr:row>8</xdr:row>
                    <xdr:rowOff>228600</xdr:rowOff>
                  </to>
                </anchor>
              </controlPr>
            </control>
          </mc:Choice>
        </mc:AlternateContent>
        <mc:AlternateContent xmlns:mc="http://schemas.openxmlformats.org/markup-compatibility/2006">
          <mc:Choice Requires="x14">
            <control shapeId="134167" r:id="rId26" name="Check Box 23">
              <controlPr defaultSize="0" autoFill="0" autoLine="0" autoPict="0">
                <anchor moveWithCells="1">
                  <from>
                    <xdr:col>3</xdr:col>
                    <xdr:colOff>257175</xdr:colOff>
                    <xdr:row>9</xdr:row>
                    <xdr:rowOff>9525</xdr:rowOff>
                  </from>
                  <to>
                    <xdr:col>3</xdr:col>
                    <xdr:colOff>561975</xdr:colOff>
                    <xdr:row>9</xdr:row>
                    <xdr:rowOff>228600</xdr:rowOff>
                  </to>
                </anchor>
              </controlPr>
            </control>
          </mc:Choice>
        </mc:AlternateContent>
        <mc:AlternateContent xmlns:mc="http://schemas.openxmlformats.org/markup-compatibility/2006">
          <mc:Choice Requires="x14">
            <control shapeId="134168" r:id="rId27" name="Check Box 24">
              <controlPr defaultSize="0" autoFill="0" autoLine="0" autoPict="0">
                <anchor moveWithCells="1">
                  <from>
                    <xdr:col>3</xdr:col>
                    <xdr:colOff>257175</xdr:colOff>
                    <xdr:row>10</xdr:row>
                    <xdr:rowOff>9525</xdr:rowOff>
                  </from>
                  <to>
                    <xdr:col>3</xdr:col>
                    <xdr:colOff>561975</xdr:colOff>
                    <xdr:row>10</xdr:row>
                    <xdr:rowOff>228600</xdr:rowOff>
                  </to>
                </anchor>
              </controlPr>
            </control>
          </mc:Choice>
        </mc:AlternateContent>
        <mc:AlternateContent xmlns:mc="http://schemas.openxmlformats.org/markup-compatibility/2006">
          <mc:Choice Requires="x14">
            <control shapeId="134169" r:id="rId28" name="Check Box 25">
              <controlPr defaultSize="0" autoFill="0" autoLine="0" autoPict="0">
                <anchor moveWithCells="1">
                  <from>
                    <xdr:col>3</xdr:col>
                    <xdr:colOff>257175</xdr:colOff>
                    <xdr:row>11</xdr:row>
                    <xdr:rowOff>9525</xdr:rowOff>
                  </from>
                  <to>
                    <xdr:col>3</xdr:col>
                    <xdr:colOff>561975</xdr:colOff>
                    <xdr:row>11</xdr:row>
                    <xdr:rowOff>228600</xdr:rowOff>
                  </to>
                </anchor>
              </controlPr>
            </control>
          </mc:Choice>
        </mc:AlternateContent>
        <mc:AlternateContent xmlns:mc="http://schemas.openxmlformats.org/markup-compatibility/2006">
          <mc:Choice Requires="x14">
            <control shapeId="134170" r:id="rId29" name="Check Box 26">
              <controlPr defaultSize="0" autoFill="0" autoLine="0" autoPict="0">
                <anchor moveWithCells="1">
                  <from>
                    <xdr:col>3</xdr:col>
                    <xdr:colOff>257175</xdr:colOff>
                    <xdr:row>12</xdr:row>
                    <xdr:rowOff>9525</xdr:rowOff>
                  </from>
                  <to>
                    <xdr:col>3</xdr:col>
                    <xdr:colOff>561975</xdr:colOff>
                    <xdr:row>12</xdr:row>
                    <xdr:rowOff>228600</xdr:rowOff>
                  </to>
                </anchor>
              </controlPr>
            </control>
          </mc:Choice>
        </mc:AlternateContent>
        <mc:AlternateContent xmlns:mc="http://schemas.openxmlformats.org/markup-compatibility/2006">
          <mc:Choice Requires="x14">
            <control shapeId="134171" r:id="rId30" name="Check Box 27">
              <controlPr defaultSize="0" autoFill="0" autoLine="0" autoPict="0">
                <anchor moveWithCells="1">
                  <from>
                    <xdr:col>3</xdr:col>
                    <xdr:colOff>257175</xdr:colOff>
                    <xdr:row>13</xdr:row>
                    <xdr:rowOff>9525</xdr:rowOff>
                  </from>
                  <to>
                    <xdr:col>3</xdr:col>
                    <xdr:colOff>561975</xdr:colOff>
                    <xdr:row>13</xdr:row>
                    <xdr:rowOff>228600</xdr:rowOff>
                  </to>
                </anchor>
              </controlPr>
            </control>
          </mc:Choice>
        </mc:AlternateContent>
        <mc:AlternateContent xmlns:mc="http://schemas.openxmlformats.org/markup-compatibility/2006">
          <mc:Choice Requires="x14">
            <control shapeId="134172" r:id="rId31" name="Check Box 28">
              <controlPr defaultSize="0" autoFill="0" autoLine="0" autoPict="0">
                <anchor moveWithCells="1">
                  <from>
                    <xdr:col>3</xdr:col>
                    <xdr:colOff>257175</xdr:colOff>
                    <xdr:row>14</xdr:row>
                    <xdr:rowOff>9525</xdr:rowOff>
                  </from>
                  <to>
                    <xdr:col>3</xdr:col>
                    <xdr:colOff>561975</xdr:colOff>
                    <xdr:row>14</xdr:row>
                    <xdr:rowOff>228600</xdr:rowOff>
                  </to>
                </anchor>
              </controlPr>
            </control>
          </mc:Choice>
        </mc:AlternateContent>
        <mc:AlternateContent xmlns:mc="http://schemas.openxmlformats.org/markup-compatibility/2006">
          <mc:Choice Requires="x14">
            <control shapeId="134173" r:id="rId32" name="Check Box 29">
              <controlPr defaultSize="0" autoFill="0" autoLine="0" autoPict="0">
                <anchor moveWithCells="1">
                  <from>
                    <xdr:col>3</xdr:col>
                    <xdr:colOff>257175</xdr:colOff>
                    <xdr:row>15</xdr:row>
                    <xdr:rowOff>9525</xdr:rowOff>
                  </from>
                  <to>
                    <xdr:col>3</xdr:col>
                    <xdr:colOff>561975</xdr:colOff>
                    <xdr:row>15</xdr:row>
                    <xdr:rowOff>228600</xdr:rowOff>
                  </to>
                </anchor>
              </controlPr>
            </control>
          </mc:Choice>
        </mc:AlternateContent>
        <mc:AlternateContent xmlns:mc="http://schemas.openxmlformats.org/markup-compatibility/2006">
          <mc:Choice Requires="x14">
            <control shapeId="134174" r:id="rId33" name="Check Box 30">
              <controlPr defaultSize="0" autoFill="0" autoLine="0" autoPict="0">
                <anchor moveWithCells="1">
                  <from>
                    <xdr:col>3</xdr:col>
                    <xdr:colOff>257175</xdr:colOff>
                    <xdr:row>16</xdr:row>
                    <xdr:rowOff>9525</xdr:rowOff>
                  </from>
                  <to>
                    <xdr:col>3</xdr:col>
                    <xdr:colOff>561975</xdr:colOff>
                    <xdr:row>16</xdr:row>
                    <xdr:rowOff>228600</xdr:rowOff>
                  </to>
                </anchor>
              </controlPr>
            </control>
          </mc:Choice>
        </mc:AlternateContent>
        <mc:AlternateContent xmlns:mc="http://schemas.openxmlformats.org/markup-compatibility/2006">
          <mc:Choice Requires="x14">
            <control shapeId="134175" r:id="rId34" name="Check Box 31">
              <controlPr defaultSize="0" autoFill="0" autoLine="0" autoPict="0">
                <anchor moveWithCells="1">
                  <from>
                    <xdr:col>3</xdr:col>
                    <xdr:colOff>257175</xdr:colOff>
                    <xdr:row>17</xdr:row>
                    <xdr:rowOff>9525</xdr:rowOff>
                  </from>
                  <to>
                    <xdr:col>3</xdr:col>
                    <xdr:colOff>561975</xdr:colOff>
                    <xdr:row>17</xdr:row>
                    <xdr:rowOff>228600</xdr:rowOff>
                  </to>
                </anchor>
              </controlPr>
            </control>
          </mc:Choice>
        </mc:AlternateContent>
        <mc:AlternateContent xmlns:mc="http://schemas.openxmlformats.org/markup-compatibility/2006">
          <mc:Choice Requires="x14">
            <control shapeId="134176" r:id="rId35" name="Check Box 32">
              <controlPr defaultSize="0" autoFill="0" autoLine="0" autoPict="0">
                <anchor moveWithCells="1">
                  <from>
                    <xdr:col>3</xdr:col>
                    <xdr:colOff>257175</xdr:colOff>
                    <xdr:row>18</xdr:row>
                    <xdr:rowOff>9525</xdr:rowOff>
                  </from>
                  <to>
                    <xdr:col>3</xdr:col>
                    <xdr:colOff>561975</xdr:colOff>
                    <xdr:row>18</xdr:row>
                    <xdr:rowOff>228600</xdr:rowOff>
                  </to>
                </anchor>
              </controlPr>
            </control>
          </mc:Choice>
        </mc:AlternateContent>
        <mc:AlternateContent xmlns:mc="http://schemas.openxmlformats.org/markup-compatibility/2006">
          <mc:Choice Requires="x14">
            <control shapeId="134177" r:id="rId36" name="Check Box 33">
              <controlPr defaultSize="0" autoFill="0" autoLine="0" autoPict="0">
                <anchor moveWithCells="1">
                  <from>
                    <xdr:col>3</xdr:col>
                    <xdr:colOff>257175</xdr:colOff>
                    <xdr:row>19</xdr:row>
                    <xdr:rowOff>9525</xdr:rowOff>
                  </from>
                  <to>
                    <xdr:col>3</xdr:col>
                    <xdr:colOff>561975</xdr:colOff>
                    <xdr:row>19</xdr:row>
                    <xdr:rowOff>228600</xdr:rowOff>
                  </to>
                </anchor>
              </controlPr>
            </control>
          </mc:Choice>
        </mc:AlternateContent>
        <mc:AlternateContent xmlns:mc="http://schemas.openxmlformats.org/markup-compatibility/2006">
          <mc:Choice Requires="x14">
            <control shapeId="134178" r:id="rId37" name="Check Box 34">
              <controlPr defaultSize="0" autoFill="0" autoLine="0" autoPict="0">
                <anchor moveWithCells="1">
                  <from>
                    <xdr:col>3</xdr:col>
                    <xdr:colOff>257175</xdr:colOff>
                    <xdr:row>20</xdr:row>
                    <xdr:rowOff>9525</xdr:rowOff>
                  </from>
                  <to>
                    <xdr:col>3</xdr:col>
                    <xdr:colOff>561975</xdr:colOff>
                    <xdr:row>20</xdr:row>
                    <xdr:rowOff>228600</xdr:rowOff>
                  </to>
                </anchor>
              </controlPr>
            </control>
          </mc:Choice>
        </mc:AlternateContent>
        <mc:AlternateContent xmlns:mc="http://schemas.openxmlformats.org/markup-compatibility/2006">
          <mc:Choice Requires="x14">
            <control shapeId="134179" r:id="rId38" name="Check Box 35">
              <controlPr defaultSize="0" autoFill="0" autoLine="0" autoPict="0">
                <anchor moveWithCells="1">
                  <from>
                    <xdr:col>3</xdr:col>
                    <xdr:colOff>257175</xdr:colOff>
                    <xdr:row>21</xdr:row>
                    <xdr:rowOff>9525</xdr:rowOff>
                  </from>
                  <to>
                    <xdr:col>3</xdr:col>
                    <xdr:colOff>561975</xdr:colOff>
                    <xdr:row>21</xdr:row>
                    <xdr:rowOff>228600</xdr:rowOff>
                  </to>
                </anchor>
              </controlPr>
            </control>
          </mc:Choice>
        </mc:AlternateContent>
        <mc:AlternateContent xmlns:mc="http://schemas.openxmlformats.org/markup-compatibility/2006">
          <mc:Choice Requires="x14">
            <control shapeId="134180" r:id="rId39" name="Check Box 36">
              <controlPr defaultSize="0" autoFill="0" autoLine="0" autoPict="0">
                <anchor moveWithCells="1">
                  <from>
                    <xdr:col>3</xdr:col>
                    <xdr:colOff>257175</xdr:colOff>
                    <xdr:row>22</xdr:row>
                    <xdr:rowOff>9525</xdr:rowOff>
                  </from>
                  <to>
                    <xdr:col>3</xdr:col>
                    <xdr:colOff>561975</xdr:colOff>
                    <xdr:row>22</xdr:row>
                    <xdr:rowOff>228600</xdr:rowOff>
                  </to>
                </anchor>
              </controlPr>
            </control>
          </mc:Choice>
        </mc:AlternateContent>
        <mc:AlternateContent xmlns:mc="http://schemas.openxmlformats.org/markup-compatibility/2006">
          <mc:Choice Requires="x14">
            <control shapeId="134181" r:id="rId40" name="Check Box 37">
              <controlPr defaultSize="0" autoFill="0" autoLine="0" autoPict="0">
                <anchor moveWithCells="1">
                  <from>
                    <xdr:col>3</xdr:col>
                    <xdr:colOff>257175</xdr:colOff>
                    <xdr:row>23</xdr:row>
                    <xdr:rowOff>9525</xdr:rowOff>
                  </from>
                  <to>
                    <xdr:col>3</xdr:col>
                    <xdr:colOff>561975</xdr:colOff>
                    <xdr:row>23</xdr:row>
                    <xdr:rowOff>228600</xdr:rowOff>
                  </to>
                </anchor>
              </controlPr>
            </control>
          </mc:Choice>
        </mc:AlternateContent>
        <mc:AlternateContent xmlns:mc="http://schemas.openxmlformats.org/markup-compatibility/2006">
          <mc:Choice Requires="x14">
            <control shapeId="134182" r:id="rId41" name="Check Box 38">
              <controlPr defaultSize="0" autoFill="0" autoLine="0" autoPict="0">
                <anchor moveWithCells="1">
                  <from>
                    <xdr:col>3</xdr:col>
                    <xdr:colOff>257175</xdr:colOff>
                    <xdr:row>24</xdr:row>
                    <xdr:rowOff>9525</xdr:rowOff>
                  </from>
                  <to>
                    <xdr:col>3</xdr:col>
                    <xdr:colOff>561975</xdr:colOff>
                    <xdr:row>24</xdr:row>
                    <xdr:rowOff>228600</xdr:rowOff>
                  </to>
                </anchor>
              </controlPr>
            </control>
          </mc:Choice>
        </mc:AlternateContent>
        <mc:AlternateContent xmlns:mc="http://schemas.openxmlformats.org/markup-compatibility/2006">
          <mc:Choice Requires="x14">
            <control shapeId="134183" r:id="rId42" name="Check Box 39">
              <controlPr defaultSize="0" autoFill="0" autoLine="0" autoPict="0">
                <anchor moveWithCells="1">
                  <from>
                    <xdr:col>3</xdr:col>
                    <xdr:colOff>257175</xdr:colOff>
                    <xdr:row>25</xdr:row>
                    <xdr:rowOff>9525</xdr:rowOff>
                  </from>
                  <to>
                    <xdr:col>3</xdr:col>
                    <xdr:colOff>561975</xdr:colOff>
                    <xdr:row>25</xdr:row>
                    <xdr:rowOff>228600</xdr:rowOff>
                  </to>
                </anchor>
              </controlPr>
            </control>
          </mc:Choice>
        </mc:AlternateContent>
        <mc:AlternateContent xmlns:mc="http://schemas.openxmlformats.org/markup-compatibility/2006">
          <mc:Choice Requires="x14">
            <control shapeId="134184" r:id="rId43" name="Check Box 40">
              <controlPr defaultSize="0" autoFill="0" autoLine="0" autoPict="0">
                <anchor moveWithCells="1">
                  <from>
                    <xdr:col>3</xdr:col>
                    <xdr:colOff>257175</xdr:colOff>
                    <xdr:row>26</xdr:row>
                    <xdr:rowOff>9525</xdr:rowOff>
                  </from>
                  <to>
                    <xdr:col>3</xdr:col>
                    <xdr:colOff>561975</xdr:colOff>
                    <xdr:row>26</xdr:row>
                    <xdr:rowOff>228600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I30"/>
  <sheetViews>
    <sheetView showGridLines="0" zoomScaleNormal="100" zoomScaleSheetLayoutView="100" workbookViewId="0">
      <selection activeCell="B8" sqref="B8"/>
    </sheetView>
  </sheetViews>
  <sheetFormatPr baseColWidth="10" defaultColWidth="11.42578125" defaultRowHeight="12" x14ac:dyDescent="0.2"/>
  <cols>
    <col min="1" max="1" width="8.7109375" style="179" customWidth="1"/>
    <col min="2" max="2" width="35.7109375" style="179" customWidth="1"/>
    <col min="3" max="3" width="12.7109375" style="179" customWidth="1"/>
    <col min="4" max="4" width="35.7109375" style="179" customWidth="1"/>
    <col min="5" max="6" width="15.7109375" style="179" customWidth="1"/>
    <col min="7" max="7" width="20.7109375" style="179" customWidth="1"/>
    <col min="8" max="9" width="11.42578125" style="200"/>
    <col min="10" max="16384" width="11.42578125" style="179"/>
  </cols>
  <sheetData>
    <row r="1" spans="1:9" s="178" customFormat="1" ht="15" customHeight="1" x14ac:dyDescent="0.2">
      <c r="A1" s="176" t="str">
        <f>'Seite 6'!Q13</f>
        <v/>
      </c>
      <c r="B1" s="421" t="str">
        <f>'Seite 6'!$A$8</f>
        <v>Kalkulation der Ausgabenposition:</v>
      </c>
      <c r="C1" s="199"/>
      <c r="D1" s="199"/>
      <c r="E1" s="199"/>
      <c r="F1" s="177" t="s">
        <v>34</v>
      </c>
      <c r="G1" s="375">
        <f>'Seite 1'!$O$21</f>
        <v>0</v>
      </c>
      <c r="H1" s="200"/>
      <c r="I1" s="200"/>
    </row>
    <row r="2" spans="1:9" s="178" customFormat="1" ht="15" customHeight="1" x14ac:dyDescent="0.2">
      <c r="A2" s="176"/>
      <c r="B2" s="422" t="str">
        <f>CONCATENATE('Seite 7'!A17," ",'Seite 7'!B17)</f>
        <v>2.3 Fahrtausgaben des Personals</v>
      </c>
      <c r="C2" s="193"/>
      <c r="D2" s="193"/>
      <c r="E2" s="193"/>
      <c r="F2" s="193"/>
      <c r="G2" s="174" t="str">
        <f>'Seite 1'!$A$65</f>
        <v>Antrag Wissenstransfer und Informationsmaßnahmen</v>
      </c>
      <c r="H2" s="200"/>
      <c r="I2" s="200"/>
    </row>
    <row r="3" spans="1:9" ht="15" customHeight="1" x14ac:dyDescent="0.2">
      <c r="G3" s="175" t="str">
        <f>'Seite 1'!$A$66</f>
        <v>Formularversion: V 2.1 vom 17.01.23 - öffentlich -</v>
      </c>
    </row>
    <row r="4" spans="1:9" ht="18" customHeight="1" x14ac:dyDescent="0.2">
      <c r="A4" s="952" t="s">
        <v>140</v>
      </c>
      <c r="B4" s="966" t="s">
        <v>351</v>
      </c>
      <c r="C4" s="966" t="s">
        <v>393</v>
      </c>
      <c r="D4" s="966" t="s">
        <v>352</v>
      </c>
      <c r="E4" s="968" t="s">
        <v>356</v>
      </c>
      <c r="F4" s="970" t="s">
        <v>357</v>
      </c>
      <c r="G4" s="950" t="s">
        <v>350</v>
      </c>
    </row>
    <row r="5" spans="1:9" ht="18" customHeight="1" x14ac:dyDescent="0.2">
      <c r="A5" s="953"/>
      <c r="B5" s="967"/>
      <c r="C5" s="967"/>
      <c r="D5" s="967"/>
      <c r="E5" s="969"/>
      <c r="F5" s="971"/>
      <c r="G5" s="951"/>
    </row>
    <row r="6" spans="1:9" ht="12" customHeight="1" x14ac:dyDescent="0.2">
      <c r="A6" s="953"/>
      <c r="B6" s="967"/>
      <c r="C6" s="967"/>
      <c r="D6" s="967"/>
      <c r="E6" s="972" t="s">
        <v>353</v>
      </c>
      <c r="F6" s="973"/>
      <c r="G6" s="951"/>
    </row>
    <row r="7" spans="1:9" ht="15" customHeight="1" x14ac:dyDescent="0.2">
      <c r="A7" s="954"/>
      <c r="B7" s="967"/>
      <c r="C7" s="967"/>
      <c r="D7" s="967"/>
      <c r="E7" s="458" t="s">
        <v>354</v>
      </c>
      <c r="F7" s="457" t="s">
        <v>355</v>
      </c>
      <c r="G7" s="951"/>
    </row>
    <row r="8" spans="1:9" ht="20.100000000000001" customHeight="1" x14ac:dyDescent="0.2">
      <c r="A8" s="479">
        <v>1</v>
      </c>
      <c r="B8" s="380"/>
      <c r="C8" s="481"/>
      <c r="D8" s="380"/>
      <c r="E8" s="384"/>
      <c r="F8" s="385"/>
      <c r="G8" s="381">
        <f>IF(AND(E8&gt;0,F8=0),ROUND(E8*0.3,2),IF(AND(E8=0,F8&gt;0),F8,0))</f>
        <v>0</v>
      </c>
    </row>
    <row r="9" spans="1:9" ht="20.100000000000001" customHeight="1" x14ac:dyDescent="0.2">
      <c r="A9" s="480">
        <v>2</v>
      </c>
      <c r="B9" s="382"/>
      <c r="C9" s="482"/>
      <c r="D9" s="382"/>
      <c r="E9" s="386"/>
      <c r="F9" s="302"/>
      <c r="G9" s="383">
        <f t="shared" ref="G9:G27" si="0">IF(AND(E9&gt;0,F9=0),ROUND(E9*0.3,2),IF(AND(E9=0,F9&gt;0),F9,0))</f>
        <v>0</v>
      </c>
    </row>
    <row r="10" spans="1:9" ht="20.100000000000001" customHeight="1" x14ac:dyDescent="0.2">
      <c r="A10" s="480">
        <v>3</v>
      </c>
      <c r="B10" s="382"/>
      <c r="C10" s="482"/>
      <c r="D10" s="382"/>
      <c r="E10" s="386"/>
      <c r="F10" s="302"/>
      <c r="G10" s="383">
        <f t="shared" si="0"/>
        <v>0</v>
      </c>
    </row>
    <row r="11" spans="1:9" ht="20.100000000000001" customHeight="1" x14ac:dyDescent="0.2">
      <c r="A11" s="480">
        <v>4</v>
      </c>
      <c r="B11" s="382"/>
      <c r="C11" s="482"/>
      <c r="D11" s="382"/>
      <c r="E11" s="386"/>
      <c r="F11" s="302"/>
      <c r="G11" s="383">
        <f t="shared" si="0"/>
        <v>0</v>
      </c>
    </row>
    <row r="12" spans="1:9" ht="20.100000000000001" customHeight="1" x14ac:dyDescent="0.2">
      <c r="A12" s="480">
        <v>5</v>
      </c>
      <c r="B12" s="382"/>
      <c r="C12" s="482"/>
      <c r="D12" s="382"/>
      <c r="E12" s="386"/>
      <c r="F12" s="302"/>
      <c r="G12" s="383">
        <f t="shared" si="0"/>
        <v>0</v>
      </c>
    </row>
    <row r="13" spans="1:9" ht="20.100000000000001" customHeight="1" x14ac:dyDescent="0.2">
      <c r="A13" s="480">
        <v>6</v>
      </c>
      <c r="B13" s="382"/>
      <c r="C13" s="482"/>
      <c r="D13" s="382"/>
      <c r="E13" s="386"/>
      <c r="F13" s="302"/>
      <c r="G13" s="383">
        <f t="shared" si="0"/>
        <v>0</v>
      </c>
    </row>
    <row r="14" spans="1:9" ht="20.100000000000001" customHeight="1" x14ac:dyDescent="0.2">
      <c r="A14" s="480">
        <v>7</v>
      </c>
      <c r="B14" s="382"/>
      <c r="C14" s="482"/>
      <c r="D14" s="382"/>
      <c r="E14" s="386"/>
      <c r="F14" s="302"/>
      <c r="G14" s="383">
        <f t="shared" si="0"/>
        <v>0</v>
      </c>
    </row>
    <row r="15" spans="1:9" ht="20.100000000000001" customHeight="1" x14ac:dyDescent="0.2">
      <c r="A15" s="480">
        <v>8</v>
      </c>
      <c r="B15" s="382"/>
      <c r="C15" s="482"/>
      <c r="D15" s="382"/>
      <c r="E15" s="386"/>
      <c r="F15" s="302"/>
      <c r="G15" s="383">
        <f t="shared" si="0"/>
        <v>0</v>
      </c>
    </row>
    <row r="16" spans="1:9" ht="20.100000000000001" customHeight="1" x14ac:dyDescent="0.2">
      <c r="A16" s="480">
        <v>9</v>
      </c>
      <c r="B16" s="382"/>
      <c r="C16" s="482"/>
      <c r="D16" s="382"/>
      <c r="E16" s="386"/>
      <c r="F16" s="302"/>
      <c r="G16" s="383">
        <f t="shared" si="0"/>
        <v>0</v>
      </c>
    </row>
    <row r="17" spans="1:9" ht="20.100000000000001" customHeight="1" x14ac:dyDescent="0.2">
      <c r="A17" s="480">
        <v>10</v>
      </c>
      <c r="B17" s="382"/>
      <c r="C17" s="482"/>
      <c r="D17" s="382"/>
      <c r="E17" s="386"/>
      <c r="F17" s="302"/>
      <c r="G17" s="383">
        <f t="shared" si="0"/>
        <v>0</v>
      </c>
    </row>
    <row r="18" spans="1:9" ht="20.100000000000001" customHeight="1" x14ac:dyDescent="0.2">
      <c r="A18" s="480">
        <v>11</v>
      </c>
      <c r="B18" s="382"/>
      <c r="C18" s="482"/>
      <c r="D18" s="382"/>
      <c r="E18" s="386"/>
      <c r="F18" s="302"/>
      <c r="G18" s="383">
        <f t="shared" si="0"/>
        <v>0</v>
      </c>
    </row>
    <row r="19" spans="1:9" ht="20.100000000000001" customHeight="1" x14ac:dyDescent="0.2">
      <c r="A19" s="480">
        <v>12</v>
      </c>
      <c r="B19" s="382"/>
      <c r="C19" s="482"/>
      <c r="D19" s="382"/>
      <c r="E19" s="386"/>
      <c r="F19" s="302"/>
      <c r="G19" s="383">
        <f t="shared" si="0"/>
        <v>0</v>
      </c>
    </row>
    <row r="20" spans="1:9" ht="20.100000000000001" customHeight="1" x14ac:dyDescent="0.2">
      <c r="A20" s="480">
        <v>13</v>
      </c>
      <c r="B20" s="382"/>
      <c r="C20" s="482"/>
      <c r="D20" s="382"/>
      <c r="E20" s="386"/>
      <c r="F20" s="302"/>
      <c r="G20" s="383">
        <f t="shared" si="0"/>
        <v>0</v>
      </c>
    </row>
    <row r="21" spans="1:9" ht="20.100000000000001" customHeight="1" x14ac:dyDescent="0.2">
      <c r="A21" s="480">
        <v>14</v>
      </c>
      <c r="B21" s="382"/>
      <c r="C21" s="482"/>
      <c r="D21" s="382"/>
      <c r="E21" s="386"/>
      <c r="F21" s="302"/>
      <c r="G21" s="383">
        <f t="shared" si="0"/>
        <v>0</v>
      </c>
    </row>
    <row r="22" spans="1:9" ht="20.100000000000001" customHeight="1" x14ac:dyDescent="0.2">
      <c r="A22" s="480">
        <v>15</v>
      </c>
      <c r="B22" s="382"/>
      <c r="C22" s="482"/>
      <c r="D22" s="382"/>
      <c r="E22" s="386"/>
      <c r="F22" s="302"/>
      <c r="G22" s="383">
        <f t="shared" si="0"/>
        <v>0</v>
      </c>
    </row>
    <row r="23" spans="1:9" ht="20.100000000000001" customHeight="1" x14ac:dyDescent="0.2">
      <c r="A23" s="480">
        <v>16</v>
      </c>
      <c r="B23" s="382"/>
      <c r="C23" s="482"/>
      <c r="D23" s="382"/>
      <c r="E23" s="386"/>
      <c r="F23" s="302"/>
      <c r="G23" s="383">
        <f t="shared" si="0"/>
        <v>0</v>
      </c>
    </row>
    <row r="24" spans="1:9" ht="20.100000000000001" customHeight="1" x14ac:dyDescent="0.2">
      <c r="A24" s="480">
        <v>17</v>
      </c>
      <c r="B24" s="382"/>
      <c r="C24" s="482"/>
      <c r="D24" s="382"/>
      <c r="E24" s="386"/>
      <c r="F24" s="302"/>
      <c r="G24" s="383">
        <f t="shared" si="0"/>
        <v>0</v>
      </c>
    </row>
    <row r="25" spans="1:9" ht="20.100000000000001" customHeight="1" x14ac:dyDescent="0.2">
      <c r="A25" s="480">
        <v>18</v>
      </c>
      <c r="B25" s="382"/>
      <c r="C25" s="482"/>
      <c r="D25" s="382"/>
      <c r="E25" s="386"/>
      <c r="F25" s="302"/>
      <c r="G25" s="383">
        <f t="shared" si="0"/>
        <v>0</v>
      </c>
    </row>
    <row r="26" spans="1:9" ht="20.100000000000001" customHeight="1" x14ac:dyDescent="0.2">
      <c r="A26" s="480">
        <v>19</v>
      </c>
      <c r="B26" s="382"/>
      <c r="C26" s="482"/>
      <c r="D26" s="382"/>
      <c r="E26" s="386"/>
      <c r="F26" s="302"/>
      <c r="G26" s="383">
        <f t="shared" si="0"/>
        <v>0</v>
      </c>
    </row>
    <row r="27" spans="1:9" ht="20.100000000000001" customHeight="1" x14ac:dyDescent="0.2">
      <c r="A27" s="480">
        <v>20</v>
      </c>
      <c r="B27" s="382"/>
      <c r="C27" s="482"/>
      <c r="D27" s="382"/>
      <c r="E27" s="386"/>
      <c r="F27" s="302"/>
      <c r="G27" s="383">
        <f t="shared" si="0"/>
        <v>0</v>
      </c>
    </row>
    <row r="28" spans="1:9" ht="18" customHeight="1" thickBot="1" x14ac:dyDescent="0.25">
      <c r="A28" s="247" t="s">
        <v>149</v>
      </c>
      <c r="B28" s="180"/>
      <c r="C28" s="180"/>
      <c r="D28" s="180"/>
      <c r="E28" s="180"/>
      <c r="F28" s="180"/>
      <c r="G28" s="379">
        <f>IF(A1="Anlage ",0,SUMPRODUCT(ROUND(G8:G27,2)))</f>
        <v>0</v>
      </c>
    </row>
    <row r="29" spans="1:9" ht="12.75" thickTop="1" x14ac:dyDescent="0.2">
      <c r="H29" s="204"/>
      <c r="I29" s="204"/>
    </row>
    <row r="30" spans="1:9" x14ac:dyDescent="0.2">
      <c r="H30" s="204"/>
      <c r="I30" s="204"/>
    </row>
  </sheetData>
  <sheetProtection password="E8E7" sheet="1" objects="1" scenarios="1" selectLockedCells="1" autoFilter="0"/>
  <mergeCells count="8">
    <mergeCell ref="A4:A7"/>
    <mergeCell ref="G4:G7"/>
    <mergeCell ref="B4:B7"/>
    <mergeCell ref="C4:C7"/>
    <mergeCell ref="D4:D7"/>
    <mergeCell ref="E4:E5"/>
    <mergeCell ref="F4:F5"/>
    <mergeCell ref="E6:F6"/>
  </mergeCells>
  <conditionalFormatting sqref="G1">
    <cfRule type="cellIs" dxfId="13" priority="1" stopIfTrue="1" operator="equal">
      <formula>0</formula>
    </cfRule>
  </conditionalFormatting>
  <conditionalFormatting sqref="A4:G28">
    <cfRule type="expression" dxfId="12" priority="4" stopIfTrue="1">
      <formula>$A$1=""</formula>
    </cfRule>
  </conditionalFormatting>
  <dataValidations count="2">
    <dataValidation type="custom" allowBlank="1" showErrorMessage="1" errorTitle="Betrag" error="Bitte geben Sie max. 2 Nachkommastellen an!" sqref="F8:F27">
      <formula1>MOD(ROUND(F8*10^2,10),1)=0</formula1>
    </dataValidation>
    <dataValidation type="whole" operator="greaterThan" allowBlank="1" showErrorMessage="1" errorTitle="gefahrene Kilometer" error="Bitte nur ganze Zahlen eingeben!" sqref="E8:E27">
      <formula1>0</formula1>
    </dataValidation>
  </dataValidations>
  <printOptions horizontalCentered="1"/>
  <pageMargins left="0.19685039370078741" right="0.19685039370078741" top="0.59055118110236227" bottom="0.19685039370078741" header="0.19685039370078741" footer="0.19685039370078741"/>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
    <pageSetUpPr fitToPage="1"/>
  </sheetPr>
  <dimension ref="A1:H29"/>
  <sheetViews>
    <sheetView showGridLines="0" zoomScaleNormal="100" zoomScaleSheetLayoutView="100" workbookViewId="0">
      <selection activeCell="B8" sqref="B8"/>
    </sheetView>
  </sheetViews>
  <sheetFormatPr baseColWidth="10" defaultColWidth="11.42578125" defaultRowHeight="12" x14ac:dyDescent="0.2"/>
  <cols>
    <col min="1" max="1" width="8.7109375" style="179" customWidth="1"/>
    <col min="2" max="2" width="90.7109375" style="179" customWidth="1"/>
    <col min="3" max="4" width="10.7109375" style="179" customWidth="1"/>
    <col min="5" max="5" width="20.7109375" style="179" customWidth="1"/>
    <col min="6" max="6" width="1.7109375" style="200" customWidth="1"/>
    <col min="7" max="7" width="20.7109375" style="200" customWidth="1"/>
    <col min="8" max="8" width="20.7109375" style="179" customWidth="1"/>
    <col min="9" max="16384" width="11.42578125" style="179"/>
  </cols>
  <sheetData>
    <row r="1" spans="1:8" s="178" customFormat="1" ht="15" customHeight="1" x14ac:dyDescent="0.2">
      <c r="A1" s="176" t="str">
        <f>'Seite 6'!Q14</f>
        <v/>
      </c>
      <c r="B1" s="421" t="str">
        <f>'Seite 6'!$A$8</f>
        <v>Kalkulation der Ausgabenposition:</v>
      </c>
      <c r="C1" s="421"/>
      <c r="D1" s="177" t="s">
        <v>34</v>
      </c>
      <c r="E1" s="375">
        <f>'Seite 1'!$O$21</f>
        <v>0</v>
      </c>
      <c r="F1" s="200"/>
      <c r="G1" s="200"/>
    </row>
    <row r="2" spans="1:8" s="178" customFormat="1" ht="15" customHeight="1" x14ac:dyDescent="0.2">
      <c r="A2" s="176"/>
      <c r="B2" s="422" t="str">
        <f>CONCATENATE('Seite 7'!A18," ",'Seite 7'!B18)</f>
        <v>2.4 Ausgaben für Übernachtungen und Tagegelder des Personals</v>
      </c>
      <c r="C2" s="422"/>
      <c r="E2" s="174" t="str">
        <f>'Seite 1'!$A$65</f>
        <v>Antrag Wissenstransfer und Informationsmaßnahmen</v>
      </c>
      <c r="F2" s="200"/>
      <c r="G2" s="200"/>
    </row>
    <row r="3" spans="1:8" ht="15" customHeight="1" x14ac:dyDescent="0.2">
      <c r="E3" s="175" t="str">
        <f>'Seite 1'!$A$66</f>
        <v>Formularversion: V 2.1 vom 17.01.23 - öffentlich -</v>
      </c>
      <c r="H3" s="178"/>
    </row>
    <row r="4" spans="1:8" ht="15" customHeight="1" x14ac:dyDescent="0.2">
      <c r="A4" s="952" t="s">
        <v>140</v>
      </c>
      <c r="B4" s="974" t="s">
        <v>407</v>
      </c>
      <c r="C4" s="958" t="s">
        <v>392</v>
      </c>
      <c r="D4" s="959"/>
      <c r="E4" s="950" t="s">
        <v>350</v>
      </c>
      <c r="H4" s="178"/>
    </row>
    <row r="5" spans="1:8" ht="15" customHeight="1" x14ac:dyDescent="0.2">
      <c r="A5" s="953"/>
      <c r="B5" s="956"/>
      <c r="C5" s="960"/>
      <c r="D5" s="961"/>
      <c r="E5" s="951"/>
      <c r="H5" s="178"/>
    </row>
    <row r="6" spans="1:8" ht="15" customHeight="1" x14ac:dyDescent="0.2">
      <c r="A6" s="953"/>
      <c r="B6" s="956"/>
      <c r="C6" s="962" t="s">
        <v>287</v>
      </c>
      <c r="D6" s="964" t="s">
        <v>288</v>
      </c>
      <c r="E6" s="951"/>
      <c r="H6" s="178"/>
    </row>
    <row r="7" spans="1:8" ht="15" customHeight="1" x14ac:dyDescent="0.2">
      <c r="A7" s="954"/>
      <c r="B7" s="957"/>
      <c r="C7" s="963"/>
      <c r="D7" s="965"/>
      <c r="E7" s="376" t="s">
        <v>139</v>
      </c>
    </row>
    <row r="8" spans="1:8" ht="20.100000000000001" customHeight="1" x14ac:dyDescent="0.2">
      <c r="A8" s="479">
        <v>1</v>
      </c>
      <c r="B8" s="304"/>
      <c r="C8" s="483"/>
      <c r="D8" s="484"/>
      <c r="E8" s="377"/>
    </row>
    <row r="9" spans="1:8" ht="20.100000000000001" customHeight="1" x14ac:dyDescent="0.2">
      <c r="A9" s="480">
        <v>2</v>
      </c>
      <c r="B9" s="291"/>
      <c r="C9" s="485"/>
      <c r="D9" s="486"/>
      <c r="E9" s="378"/>
    </row>
    <row r="10" spans="1:8" ht="20.100000000000001" customHeight="1" x14ac:dyDescent="0.2">
      <c r="A10" s="480">
        <v>3</v>
      </c>
      <c r="B10" s="291"/>
      <c r="C10" s="485"/>
      <c r="D10" s="486"/>
      <c r="E10" s="378"/>
    </row>
    <row r="11" spans="1:8" ht="20.100000000000001" customHeight="1" x14ac:dyDescent="0.2">
      <c r="A11" s="480">
        <v>4</v>
      </c>
      <c r="B11" s="291"/>
      <c r="C11" s="485"/>
      <c r="D11" s="486"/>
      <c r="E11" s="378"/>
    </row>
    <row r="12" spans="1:8" ht="20.100000000000001" customHeight="1" x14ac:dyDescent="0.2">
      <c r="A12" s="480">
        <v>5</v>
      </c>
      <c r="B12" s="291"/>
      <c r="C12" s="485"/>
      <c r="D12" s="486"/>
      <c r="E12" s="378"/>
    </row>
    <row r="13" spans="1:8" ht="20.100000000000001" customHeight="1" x14ac:dyDescent="0.2">
      <c r="A13" s="480">
        <v>6</v>
      </c>
      <c r="B13" s="291"/>
      <c r="C13" s="485"/>
      <c r="D13" s="486"/>
      <c r="E13" s="378"/>
    </row>
    <row r="14" spans="1:8" ht="20.100000000000001" customHeight="1" x14ac:dyDescent="0.2">
      <c r="A14" s="480">
        <v>7</v>
      </c>
      <c r="B14" s="291"/>
      <c r="C14" s="485"/>
      <c r="D14" s="486"/>
      <c r="E14" s="378"/>
    </row>
    <row r="15" spans="1:8" ht="20.100000000000001" customHeight="1" x14ac:dyDescent="0.2">
      <c r="A15" s="480">
        <v>8</v>
      </c>
      <c r="B15" s="291"/>
      <c r="C15" s="485"/>
      <c r="D15" s="486"/>
      <c r="E15" s="378"/>
    </row>
    <row r="16" spans="1:8" ht="20.100000000000001" customHeight="1" x14ac:dyDescent="0.2">
      <c r="A16" s="480">
        <v>9</v>
      </c>
      <c r="B16" s="291"/>
      <c r="C16" s="485"/>
      <c r="D16" s="486"/>
      <c r="E16" s="378"/>
    </row>
    <row r="17" spans="1:5" ht="20.100000000000001" customHeight="1" x14ac:dyDescent="0.2">
      <c r="A17" s="480">
        <v>10</v>
      </c>
      <c r="B17" s="291"/>
      <c r="C17" s="485"/>
      <c r="D17" s="486"/>
      <c r="E17" s="378"/>
    </row>
    <row r="18" spans="1:5" ht="20.100000000000001" customHeight="1" x14ac:dyDescent="0.2">
      <c r="A18" s="480">
        <v>11</v>
      </c>
      <c r="B18" s="291"/>
      <c r="C18" s="485"/>
      <c r="D18" s="486"/>
      <c r="E18" s="378"/>
    </row>
    <row r="19" spans="1:5" ht="20.100000000000001" customHeight="1" x14ac:dyDescent="0.2">
      <c r="A19" s="480">
        <v>12</v>
      </c>
      <c r="B19" s="291"/>
      <c r="C19" s="485"/>
      <c r="D19" s="486"/>
      <c r="E19" s="378"/>
    </row>
    <row r="20" spans="1:5" ht="20.100000000000001" customHeight="1" x14ac:dyDescent="0.2">
      <c r="A20" s="480">
        <v>13</v>
      </c>
      <c r="B20" s="291"/>
      <c r="C20" s="485"/>
      <c r="D20" s="486"/>
      <c r="E20" s="378"/>
    </row>
    <row r="21" spans="1:5" ht="20.100000000000001" customHeight="1" x14ac:dyDescent="0.2">
      <c r="A21" s="480">
        <v>14</v>
      </c>
      <c r="B21" s="291"/>
      <c r="C21" s="485"/>
      <c r="D21" s="486"/>
      <c r="E21" s="378"/>
    </row>
    <row r="22" spans="1:5" ht="20.100000000000001" customHeight="1" x14ac:dyDescent="0.2">
      <c r="A22" s="480">
        <v>15</v>
      </c>
      <c r="B22" s="291"/>
      <c r="C22" s="485"/>
      <c r="D22" s="486"/>
      <c r="E22" s="378"/>
    </row>
    <row r="23" spans="1:5" ht="20.100000000000001" customHeight="1" x14ac:dyDescent="0.2">
      <c r="A23" s="480">
        <v>16</v>
      </c>
      <c r="B23" s="291"/>
      <c r="C23" s="485"/>
      <c r="D23" s="486"/>
      <c r="E23" s="378"/>
    </row>
    <row r="24" spans="1:5" ht="20.100000000000001" customHeight="1" x14ac:dyDescent="0.2">
      <c r="A24" s="480">
        <v>17</v>
      </c>
      <c r="B24" s="291"/>
      <c r="C24" s="485"/>
      <c r="D24" s="486"/>
      <c r="E24" s="378"/>
    </row>
    <row r="25" spans="1:5" ht="20.100000000000001" customHeight="1" x14ac:dyDescent="0.2">
      <c r="A25" s="480">
        <v>18</v>
      </c>
      <c r="B25" s="291"/>
      <c r="C25" s="485"/>
      <c r="D25" s="486"/>
      <c r="E25" s="378"/>
    </row>
    <row r="26" spans="1:5" ht="20.100000000000001" customHeight="1" x14ac:dyDescent="0.2">
      <c r="A26" s="480">
        <v>19</v>
      </c>
      <c r="B26" s="291"/>
      <c r="C26" s="485"/>
      <c r="D26" s="486"/>
      <c r="E26" s="378"/>
    </row>
    <row r="27" spans="1:5" ht="20.100000000000001" customHeight="1" x14ac:dyDescent="0.2">
      <c r="A27" s="480">
        <v>20</v>
      </c>
      <c r="B27" s="291"/>
      <c r="C27" s="485"/>
      <c r="D27" s="486"/>
      <c r="E27" s="378"/>
    </row>
    <row r="28" spans="1:5" ht="18" customHeight="1" thickBot="1" x14ac:dyDescent="0.25">
      <c r="A28" s="247" t="s">
        <v>149</v>
      </c>
      <c r="B28" s="180"/>
      <c r="C28" s="180"/>
      <c r="D28" s="181"/>
      <c r="E28" s="379">
        <f>IF(A1="Anlage ",0,SUMPRODUCT(ROUND(E8:E27,2)))</f>
        <v>0</v>
      </c>
    </row>
    <row r="29" spans="1:5" ht="12.75" thickTop="1" x14ac:dyDescent="0.2"/>
  </sheetData>
  <sheetProtection password="E8E7" sheet="1" objects="1" scenarios="1" selectLockedCells="1" autoFilter="0"/>
  <mergeCells count="6">
    <mergeCell ref="A4:A7"/>
    <mergeCell ref="B4:B7"/>
    <mergeCell ref="E4:E6"/>
    <mergeCell ref="C4:D5"/>
    <mergeCell ref="C6:C7"/>
    <mergeCell ref="D6:D7"/>
  </mergeCells>
  <conditionalFormatting sqref="E1">
    <cfRule type="cellIs" dxfId="11" priority="4" stopIfTrue="1" operator="equal">
      <formula>0</formula>
    </cfRule>
  </conditionalFormatting>
  <conditionalFormatting sqref="A4:E28">
    <cfRule type="expression" dxfId="10" priority="5" stopIfTrue="1">
      <formula>$A$1=""</formula>
    </cfRule>
  </conditionalFormatting>
  <printOptions horizontalCentered="1"/>
  <pageMargins left="0.19685039370078741" right="0.19685039370078741" top="0.59055118110236227" bottom="0.19685039370078741" header="0.19685039370078741" footer="0.19685039370078741"/>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6193" r:id="rId4" name="Check Box 1">
              <controlPr defaultSize="0" autoFill="0" autoLine="0" autoPict="0">
                <anchor moveWithCells="1">
                  <from>
                    <xdr:col>2</xdr:col>
                    <xdr:colOff>257175</xdr:colOff>
                    <xdr:row>7</xdr:row>
                    <xdr:rowOff>9525</xdr:rowOff>
                  </from>
                  <to>
                    <xdr:col>2</xdr:col>
                    <xdr:colOff>561975</xdr:colOff>
                    <xdr:row>7</xdr:row>
                    <xdr:rowOff>228600</xdr:rowOff>
                  </to>
                </anchor>
              </controlPr>
            </control>
          </mc:Choice>
        </mc:AlternateContent>
        <mc:AlternateContent xmlns:mc="http://schemas.openxmlformats.org/markup-compatibility/2006">
          <mc:Choice Requires="x14">
            <control shapeId="136194" r:id="rId5" name="Check Box 2">
              <controlPr defaultSize="0" autoFill="0" autoLine="0" autoPict="0">
                <anchor moveWithCells="1">
                  <from>
                    <xdr:col>2</xdr:col>
                    <xdr:colOff>257175</xdr:colOff>
                    <xdr:row>8</xdr:row>
                    <xdr:rowOff>9525</xdr:rowOff>
                  </from>
                  <to>
                    <xdr:col>2</xdr:col>
                    <xdr:colOff>561975</xdr:colOff>
                    <xdr:row>8</xdr:row>
                    <xdr:rowOff>228600</xdr:rowOff>
                  </to>
                </anchor>
              </controlPr>
            </control>
          </mc:Choice>
        </mc:AlternateContent>
        <mc:AlternateContent xmlns:mc="http://schemas.openxmlformats.org/markup-compatibility/2006">
          <mc:Choice Requires="x14">
            <control shapeId="136195" r:id="rId6" name="Check Box 3">
              <controlPr defaultSize="0" autoFill="0" autoLine="0" autoPict="0">
                <anchor moveWithCells="1">
                  <from>
                    <xdr:col>2</xdr:col>
                    <xdr:colOff>257175</xdr:colOff>
                    <xdr:row>9</xdr:row>
                    <xdr:rowOff>9525</xdr:rowOff>
                  </from>
                  <to>
                    <xdr:col>2</xdr:col>
                    <xdr:colOff>561975</xdr:colOff>
                    <xdr:row>9</xdr:row>
                    <xdr:rowOff>228600</xdr:rowOff>
                  </to>
                </anchor>
              </controlPr>
            </control>
          </mc:Choice>
        </mc:AlternateContent>
        <mc:AlternateContent xmlns:mc="http://schemas.openxmlformats.org/markup-compatibility/2006">
          <mc:Choice Requires="x14">
            <control shapeId="136196" r:id="rId7" name="Check Box 4">
              <controlPr defaultSize="0" autoFill="0" autoLine="0" autoPict="0">
                <anchor moveWithCells="1">
                  <from>
                    <xdr:col>2</xdr:col>
                    <xdr:colOff>257175</xdr:colOff>
                    <xdr:row>10</xdr:row>
                    <xdr:rowOff>9525</xdr:rowOff>
                  </from>
                  <to>
                    <xdr:col>2</xdr:col>
                    <xdr:colOff>561975</xdr:colOff>
                    <xdr:row>10</xdr:row>
                    <xdr:rowOff>228600</xdr:rowOff>
                  </to>
                </anchor>
              </controlPr>
            </control>
          </mc:Choice>
        </mc:AlternateContent>
        <mc:AlternateContent xmlns:mc="http://schemas.openxmlformats.org/markup-compatibility/2006">
          <mc:Choice Requires="x14">
            <control shapeId="136197" r:id="rId8" name="Check Box 5">
              <controlPr defaultSize="0" autoFill="0" autoLine="0" autoPict="0">
                <anchor moveWithCells="1">
                  <from>
                    <xdr:col>2</xdr:col>
                    <xdr:colOff>257175</xdr:colOff>
                    <xdr:row>11</xdr:row>
                    <xdr:rowOff>9525</xdr:rowOff>
                  </from>
                  <to>
                    <xdr:col>2</xdr:col>
                    <xdr:colOff>561975</xdr:colOff>
                    <xdr:row>11</xdr:row>
                    <xdr:rowOff>228600</xdr:rowOff>
                  </to>
                </anchor>
              </controlPr>
            </control>
          </mc:Choice>
        </mc:AlternateContent>
        <mc:AlternateContent xmlns:mc="http://schemas.openxmlformats.org/markup-compatibility/2006">
          <mc:Choice Requires="x14">
            <control shapeId="136198" r:id="rId9" name="Check Box 6">
              <controlPr defaultSize="0" autoFill="0" autoLine="0" autoPict="0">
                <anchor moveWithCells="1">
                  <from>
                    <xdr:col>2</xdr:col>
                    <xdr:colOff>257175</xdr:colOff>
                    <xdr:row>12</xdr:row>
                    <xdr:rowOff>9525</xdr:rowOff>
                  </from>
                  <to>
                    <xdr:col>2</xdr:col>
                    <xdr:colOff>561975</xdr:colOff>
                    <xdr:row>12</xdr:row>
                    <xdr:rowOff>228600</xdr:rowOff>
                  </to>
                </anchor>
              </controlPr>
            </control>
          </mc:Choice>
        </mc:AlternateContent>
        <mc:AlternateContent xmlns:mc="http://schemas.openxmlformats.org/markup-compatibility/2006">
          <mc:Choice Requires="x14">
            <control shapeId="136199" r:id="rId10" name="Check Box 7">
              <controlPr defaultSize="0" autoFill="0" autoLine="0" autoPict="0">
                <anchor moveWithCells="1">
                  <from>
                    <xdr:col>2</xdr:col>
                    <xdr:colOff>257175</xdr:colOff>
                    <xdr:row>13</xdr:row>
                    <xdr:rowOff>9525</xdr:rowOff>
                  </from>
                  <to>
                    <xdr:col>2</xdr:col>
                    <xdr:colOff>561975</xdr:colOff>
                    <xdr:row>13</xdr:row>
                    <xdr:rowOff>228600</xdr:rowOff>
                  </to>
                </anchor>
              </controlPr>
            </control>
          </mc:Choice>
        </mc:AlternateContent>
        <mc:AlternateContent xmlns:mc="http://schemas.openxmlformats.org/markup-compatibility/2006">
          <mc:Choice Requires="x14">
            <control shapeId="136200" r:id="rId11" name="Check Box 8">
              <controlPr defaultSize="0" autoFill="0" autoLine="0" autoPict="0">
                <anchor moveWithCells="1">
                  <from>
                    <xdr:col>2</xdr:col>
                    <xdr:colOff>257175</xdr:colOff>
                    <xdr:row>14</xdr:row>
                    <xdr:rowOff>9525</xdr:rowOff>
                  </from>
                  <to>
                    <xdr:col>2</xdr:col>
                    <xdr:colOff>561975</xdr:colOff>
                    <xdr:row>14</xdr:row>
                    <xdr:rowOff>228600</xdr:rowOff>
                  </to>
                </anchor>
              </controlPr>
            </control>
          </mc:Choice>
        </mc:AlternateContent>
        <mc:AlternateContent xmlns:mc="http://schemas.openxmlformats.org/markup-compatibility/2006">
          <mc:Choice Requires="x14">
            <control shapeId="136201" r:id="rId12" name="Check Box 9">
              <controlPr defaultSize="0" autoFill="0" autoLine="0" autoPict="0">
                <anchor moveWithCells="1">
                  <from>
                    <xdr:col>2</xdr:col>
                    <xdr:colOff>257175</xdr:colOff>
                    <xdr:row>15</xdr:row>
                    <xdr:rowOff>9525</xdr:rowOff>
                  </from>
                  <to>
                    <xdr:col>2</xdr:col>
                    <xdr:colOff>561975</xdr:colOff>
                    <xdr:row>15</xdr:row>
                    <xdr:rowOff>228600</xdr:rowOff>
                  </to>
                </anchor>
              </controlPr>
            </control>
          </mc:Choice>
        </mc:AlternateContent>
        <mc:AlternateContent xmlns:mc="http://schemas.openxmlformats.org/markup-compatibility/2006">
          <mc:Choice Requires="x14">
            <control shapeId="136202" r:id="rId13" name="Check Box 10">
              <controlPr defaultSize="0" autoFill="0" autoLine="0" autoPict="0">
                <anchor moveWithCells="1">
                  <from>
                    <xdr:col>2</xdr:col>
                    <xdr:colOff>257175</xdr:colOff>
                    <xdr:row>16</xdr:row>
                    <xdr:rowOff>9525</xdr:rowOff>
                  </from>
                  <to>
                    <xdr:col>2</xdr:col>
                    <xdr:colOff>561975</xdr:colOff>
                    <xdr:row>16</xdr:row>
                    <xdr:rowOff>228600</xdr:rowOff>
                  </to>
                </anchor>
              </controlPr>
            </control>
          </mc:Choice>
        </mc:AlternateContent>
        <mc:AlternateContent xmlns:mc="http://schemas.openxmlformats.org/markup-compatibility/2006">
          <mc:Choice Requires="x14">
            <control shapeId="136203" r:id="rId14" name="Check Box 11">
              <controlPr defaultSize="0" autoFill="0" autoLine="0" autoPict="0">
                <anchor moveWithCells="1">
                  <from>
                    <xdr:col>2</xdr:col>
                    <xdr:colOff>257175</xdr:colOff>
                    <xdr:row>17</xdr:row>
                    <xdr:rowOff>9525</xdr:rowOff>
                  </from>
                  <to>
                    <xdr:col>2</xdr:col>
                    <xdr:colOff>561975</xdr:colOff>
                    <xdr:row>17</xdr:row>
                    <xdr:rowOff>228600</xdr:rowOff>
                  </to>
                </anchor>
              </controlPr>
            </control>
          </mc:Choice>
        </mc:AlternateContent>
        <mc:AlternateContent xmlns:mc="http://schemas.openxmlformats.org/markup-compatibility/2006">
          <mc:Choice Requires="x14">
            <control shapeId="136204" r:id="rId15" name="Check Box 12">
              <controlPr defaultSize="0" autoFill="0" autoLine="0" autoPict="0">
                <anchor moveWithCells="1">
                  <from>
                    <xdr:col>2</xdr:col>
                    <xdr:colOff>257175</xdr:colOff>
                    <xdr:row>18</xdr:row>
                    <xdr:rowOff>9525</xdr:rowOff>
                  </from>
                  <to>
                    <xdr:col>2</xdr:col>
                    <xdr:colOff>561975</xdr:colOff>
                    <xdr:row>18</xdr:row>
                    <xdr:rowOff>228600</xdr:rowOff>
                  </to>
                </anchor>
              </controlPr>
            </control>
          </mc:Choice>
        </mc:AlternateContent>
        <mc:AlternateContent xmlns:mc="http://schemas.openxmlformats.org/markup-compatibility/2006">
          <mc:Choice Requires="x14">
            <control shapeId="136205" r:id="rId16" name="Check Box 13">
              <controlPr defaultSize="0" autoFill="0" autoLine="0" autoPict="0">
                <anchor moveWithCells="1">
                  <from>
                    <xdr:col>2</xdr:col>
                    <xdr:colOff>257175</xdr:colOff>
                    <xdr:row>19</xdr:row>
                    <xdr:rowOff>9525</xdr:rowOff>
                  </from>
                  <to>
                    <xdr:col>2</xdr:col>
                    <xdr:colOff>561975</xdr:colOff>
                    <xdr:row>19</xdr:row>
                    <xdr:rowOff>228600</xdr:rowOff>
                  </to>
                </anchor>
              </controlPr>
            </control>
          </mc:Choice>
        </mc:AlternateContent>
        <mc:AlternateContent xmlns:mc="http://schemas.openxmlformats.org/markup-compatibility/2006">
          <mc:Choice Requires="x14">
            <control shapeId="136206" r:id="rId17" name="Check Box 14">
              <controlPr defaultSize="0" autoFill="0" autoLine="0" autoPict="0">
                <anchor moveWithCells="1">
                  <from>
                    <xdr:col>2</xdr:col>
                    <xdr:colOff>257175</xdr:colOff>
                    <xdr:row>20</xdr:row>
                    <xdr:rowOff>9525</xdr:rowOff>
                  </from>
                  <to>
                    <xdr:col>2</xdr:col>
                    <xdr:colOff>561975</xdr:colOff>
                    <xdr:row>20</xdr:row>
                    <xdr:rowOff>228600</xdr:rowOff>
                  </to>
                </anchor>
              </controlPr>
            </control>
          </mc:Choice>
        </mc:AlternateContent>
        <mc:AlternateContent xmlns:mc="http://schemas.openxmlformats.org/markup-compatibility/2006">
          <mc:Choice Requires="x14">
            <control shapeId="136207" r:id="rId18" name="Check Box 15">
              <controlPr defaultSize="0" autoFill="0" autoLine="0" autoPict="0">
                <anchor moveWithCells="1">
                  <from>
                    <xdr:col>2</xdr:col>
                    <xdr:colOff>257175</xdr:colOff>
                    <xdr:row>21</xdr:row>
                    <xdr:rowOff>9525</xdr:rowOff>
                  </from>
                  <to>
                    <xdr:col>2</xdr:col>
                    <xdr:colOff>561975</xdr:colOff>
                    <xdr:row>21</xdr:row>
                    <xdr:rowOff>228600</xdr:rowOff>
                  </to>
                </anchor>
              </controlPr>
            </control>
          </mc:Choice>
        </mc:AlternateContent>
        <mc:AlternateContent xmlns:mc="http://schemas.openxmlformats.org/markup-compatibility/2006">
          <mc:Choice Requires="x14">
            <control shapeId="136208" r:id="rId19" name="Check Box 16">
              <controlPr defaultSize="0" autoFill="0" autoLine="0" autoPict="0">
                <anchor moveWithCells="1">
                  <from>
                    <xdr:col>2</xdr:col>
                    <xdr:colOff>257175</xdr:colOff>
                    <xdr:row>22</xdr:row>
                    <xdr:rowOff>9525</xdr:rowOff>
                  </from>
                  <to>
                    <xdr:col>2</xdr:col>
                    <xdr:colOff>561975</xdr:colOff>
                    <xdr:row>22</xdr:row>
                    <xdr:rowOff>228600</xdr:rowOff>
                  </to>
                </anchor>
              </controlPr>
            </control>
          </mc:Choice>
        </mc:AlternateContent>
        <mc:AlternateContent xmlns:mc="http://schemas.openxmlformats.org/markup-compatibility/2006">
          <mc:Choice Requires="x14">
            <control shapeId="136209" r:id="rId20" name="Check Box 17">
              <controlPr defaultSize="0" autoFill="0" autoLine="0" autoPict="0">
                <anchor moveWithCells="1">
                  <from>
                    <xdr:col>2</xdr:col>
                    <xdr:colOff>257175</xdr:colOff>
                    <xdr:row>23</xdr:row>
                    <xdr:rowOff>9525</xdr:rowOff>
                  </from>
                  <to>
                    <xdr:col>2</xdr:col>
                    <xdr:colOff>561975</xdr:colOff>
                    <xdr:row>23</xdr:row>
                    <xdr:rowOff>228600</xdr:rowOff>
                  </to>
                </anchor>
              </controlPr>
            </control>
          </mc:Choice>
        </mc:AlternateContent>
        <mc:AlternateContent xmlns:mc="http://schemas.openxmlformats.org/markup-compatibility/2006">
          <mc:Choice Requires="x14">
            <control shapeId="136210" r:id="rId21" name="Check Box 18">
              <controlPr defaultSize="0" autoFill="0" autoLine="0" autoPict="0">
                <anchor moveWithCells="1">
                  <from>
                    <xdr:col>2</xdr:col>
                    <xdr:colOff>257175</xdr:colOff>
                    <xdr:row>24</xdr:row>
                    <xdr:rowOff>9525</xdr:rowOff>
                  </from>
                  <to>
                    <xdr:col>2</xdr:col>
                    <xdr:colOff>561975</xdr:colOff>
                    <xdr:row>24</xdr:row>
                    <xdr:rowOff>228600</xdr:rowOff>
                  </to>
                </anchor>
              </controlPr>
            </control>
          </mc:Choice>
        </mc:AlternateContent>
        <mc:AlternateContent xmlns:mc="http://schemas.openxmlformats.org/markup-compatibility/2006">
          <mc:Choice Requires="x14">
            <control shapeId="136211" r:id="rId22" name="Check Box 19">
              <controlPr defaultSize="0" autoFill="0" autoLine="0" autoPict="0">
                <anchor moveWithCells="1">
                  <from>
                    <xdr:col>2</xdr:col>
                    <xdr:colOff>257175</xdr:colOff>
                    <xdr:row>25</xdr:row>
                    <xdr:rowOff>9525</xdr:rowOff>
                  </from>
                  <to>
                    <xdr:col>2</xdr:col>
                    <xdr:colOff>561975</xdr:colOff>
                    <xdr:row>25</xdr:row>
                    <xdr:rowOff>228600</xdr:rowOff>
                  </to>
                </anchor>
              </controlPr>
            </control>
          </mc:Choice>
        </mc:AlternateContent>
        <mc:AlternateContent xmlns:mc="http://schemas.openxmlformats.org/markup-compatibility/2006">
          <mc:Choice Requires="x14">
            <control shapeId="136212" r:id="rId23" name="Check Box 20">
              <controlPr defaultSize="0" autoFill="0" autoLine="0" autoPict="0">
                <anchor moveWithCells="1">
                  <from>
                    <xdr:col>2</xdr:col>
                    <xdr:colOff>257175</xdr:colOff>
                    <xdr:row>26</xdr:row>
                    <xdr:rowOff>9525</xdr:rowOff>
                  </from>
                  <to>
                    <xdr:col>2</xdr:col>
                    <xdr:colOff>561975</xdr:colOff>
                    <xdr:row>26</xdr:row>
                    <xdr:rowOff>228600</xdr:rowOff>
                  </to>
                </anchor>
              </controlPr>
            </control>
          </mc:Choice>
        </mc:AlternateContent>
        <mc:AlternateContent xmlns:mc="http://schemas.openxmlformats.org/markup-compatibility/2006">
          <mc:Choice Requires="x14">
            <control shapeId="136213" r:id="rId24" name="Check Box 21">
              <controlPr defaultSize="0" autoFill="0" autoLine="0" autoPict="0">
                <anchor moveWithCells="1">
                  <from>
                    <xdr:col>3</xdr:col>
                    <xdr:colOff>257175</xdr:colOff>
                    <xdr:row>7</xdr:row>
                    <xdr:rowOff>9525</xdr:rowOff>
                  </from>
                  <to>
                    <xdr:col>3</xdr:col>
                    <xdr:colOff>561975</xdr:colOff>
                    <xdr:row>7</xdr:row>
                    <xdr:rowOff>228600</xdr:rowOff>
                  </to>
                </anchor>
              </controlPr>
            </control>
          </mc:Choice>
        </mc:AlternateContent>
        <mc:AlternateContent xmlns:mc="http://schemas.openxmlformats.org/markup-compatibility/2006">
          <mc:Choice Requires="x14">
            <control shapeId="136214" r:id="rId25" name="Check Box 22">
              <controlPr defaultSize="0" autoFill="0" autoLine="0" autoPict="0">
                <anchor moveWithCells="1">
                  <from>
                    <xdr:col>3</xdr:col>
                    <xdr:colOff>257175</xdr:colOff>
                    <xdr:row>8</xdr:row>
                    <xdr:rowOff>9525</xdr:rowOff>
                  </from>
                  <to>
                    <xdr:col>3</xdr:col>
                    <xdr:colOff>561975</xdr:colOff>
                    <xdr:row>8</xdr:row>
                    <xdr:rowOff>228600</xdr:rowOff>
                  </to>
                </anchor>
              </controlPr>
            </control>
          </mc:Choice>
        </mc:AlternateContent>
        <mc:AlternateContent xmlns:mc="http://schemas.openxmlformats.org/markup-compatibility/2006">
          <mc:Choice Requires="x14">
            <control shapeId="136215" r:id="rId26" name="Check Box 23">
              <controlPr defaultSize="0" autoFill="0" autoLine="0" autoPict="0">
                <anchor moveWithCells="1">
                  <from>
                    <xdr:col>3</xdr:col>
                    <xdr:colOff>257175</xdr:colOff>
                    <xdr:row>9</xdr:row>
                    <xdr:rowOff>9525</xdr:rowOff>
                  </from>
                  <to>
                    <xdr:col>3</xdr:col>
                    <xdr:colOff>561975</xdr:colOff>
                    <xdr:row>9</xdr:row>
                    <xdr:rowOff>228600</xdr:rowOff>
                  </to>
                </anchor>
              </controlPr>
            </control>
          </mc:Choice>
        </mc:AlternateContent>
        <mc:AlternateContent xmlns:mc="http://schemas.openxmlformats.org/markup-compatibility/2006">
          <mc:Choice Requires="x14">
            <control shapeId="136216" r:id="rId27" name="Check Box 24">
              <controlPr defaultSize="0" autoFill="0" autoLine="0" autoPict="0">
                <anchor moveWithCells="1">
                  <from>
                    <xdr:col>3</xdr:col>
                    <xdr:colOff>257175</xdr:colOff>
                    <xdr:row>10</xdr:row>
                    <xdr:rowOff>9525</xdr:rowOff>
                  </from>
                  <to>
                    <xdr:col>3</xdr:col>
                    <xdr:colOff>561975</xdr:colOff>
                    <xdr:row>10</xdr:row>
                    <xdr:rowOff>228600</xdr:rowOff>
                  </to>
                </anchor>
              </controlPr>
            </control>
          </mc:Choice>
        </mc:AlternateContent>
        <mc:AlternateContent xmlns:mc="http://schemas.openxmlformats.org/markup-compatibility/2006">
          <mc:Choice Requires="x14">
            <control shapeId="136217" r:id="rId28" name="Check Box 25">
              <controlPr defaultSize="0" autoFill="0" autoLine="0" autoPict="0">
                <anchor moveWithCells="1">
                  <from>
                    <xdr:col>3</xdr:col>
                    <xdr:colOff>257175</xdr:colOff>
                    <xdr:row>11</xdr:row>
                    <xdr:rowOff>9525</xdr:rowOff>
                  </from>
                  <to>
                    <xdr:col>3</xdr:col>
                    <xdr:colOff>561975</xdr:colOff>
                    <xdr:row>11</xdr:row>
                    <xdr:rowOff>228600</xdr:rowOff>
                  </to>
                </anchor>
              </controlPr>
            </control>
          </mc:Choice>
        </mc:AlternateContent>
        <mc:AlternateContent xmlns:mc="http://schemas.openxmlformats.org/markup-compatibility/2006">
          <mc:Choice Requires="x14">
            <control shapeId="136218" r:id="rId29" name="Check Box 26">
              <controlPr defaultSize="0" autoFill="0" autoLine="0" autoPict="0">
                <anchor moveWithCells="1">
                  <from>
                    <xdr:col>3</xdr:col>
                    <xdr:colOff>257175</xdr:colOff>
                    <xdr:row>12</xdr:row>
                    <xdr:rowOff>9525</xdr:rowOff>
                  </from>
                  <to>
                    <xdr:col>3</xdr:col>
                    <xdr:colOff>561975</xdr:colOff>
                    <xdr:row>12</xdr:row>
                    <xdr:rowOff>228600</xdr:rowOff>
                  </to>
                </anchor>
              </controlPr>
            </control>
          </mc:Choice>
        </mc:AlternateContent>
        <mc:AlternateContent xmlns:mc="http://schemas.openxmlformats.org/markup-compatibility/2006">
          <mc:Choice Requires="x14">
            <control shapeId="136219" r:id="rId30" name="Check Box 27">
              <controlPr defaultSize="0" autoFill="0" autoLine="0" autoPict="0">
                <anchor moveWithCells="1">
                  <from>
                    <xdr:col>3</xdr:col>
                    <xdr:colOff>257175</xdr:colOff>
                    <xdr:row>13</xdr:row>
                    <xdr:rowOff>9525</xdr:rowOff>
                  </from>
                  <to>
                    <xdr:col>3</xdr:col>
                    <xdr:colOff>561975</xdr:colOff>
                    <xdr:row>13</xdr:row>
                    <xdr:rowOff>228600</xdr:rowOff>
                  </to>
                </anchor>
              </controlPr>
            </control>
          </mc:Choice>
        </mc:AlternateContent>
        <mc:AlternateContent xmlns:mc="http://schemas.openxmlformats.org/markup-compatibility/2006">
          <mc:Choice Requires="x14">
            <control shapeId="136220" r:id="rId31" name="Check Box 28">
              <controlPr defaultSize="0" autoFill="0" autoLine="0" autoPict="0">
                <anchor moveWithCells="1">
                  <from>
                    <xdr:col>3</xdr:col>
                    <xdr:colOff>257175</xdr:colOff>
                    <xdr:row>14</xdr:row>
                    <xdr:rowOff>9525</xdr:rowOff>
                  </from>
                  <to>
                    <xdr:col>3</xdr:col>
                    <xdr:colOff>561975</xdr:colOff>
                    <xdr:row>14</xdr:row>
                    <xdr:rowOff>228600</xdr:rowOff>
                  </to>
                </anchor>
              </controlPr>
            </control>
          </mc:Choice>
        </mc:AlternateContent>
        <mc:AlternateContent xmlns:mc="http://schemas.openxmlformats.org/markup-compatibility/2006">
          <mc:Choice Requires="x14">
            <control shapeId="136221" r:id="rId32" name="Check Box 29">
              <controlPr defaultSize="0" autoFill="0" autoLine="0" autoPict="0">
                <anchor moveWithCells="1">
                  <from>
                    <xdr:col>3</xdr:col>
                    <xdr:colOff>257175</xdr:colOff>
                    <xdr:row>15</xdr:row>
                    <xdr:rowOff>9525</xdr:rowOff>
                  </from>
                  <to>
                    <xdr:col>3</xdr:col>
                    <xdr:colOff>561975</xdr:colOff>
                    <xdr:row>15</xdr:row>
                    <xdr:rowOff>228600</xdr:rowOff>
                  </to>
                </anchor>
              </controlPr>
            </control>
          </mc:Choice>
        </mc:AlternateContent>
        <mc:AlternateContent xmlns:mc="http://schemas.openxmlformats.org/markup-compatibility/2006">
          <mc:Choice Requires="x14">
            <control shapeId="136222" r:id="rId33" name="Check Box 30">
              <controlPr defaultSize="0" autoFill="0" autoLine="0" autoPict="0">
                <anchor moveWithCells="1">
                  <from>
                    <xdr:col>3</xdr:col>
                    <xdr:colOff>257175</xdr:colOff>
                    <xdr:row>16</xdr:row>
                    <xdr:rowOff>9525</xdr:rowOff>
                  </from>
                  <to>
                    <xdr:col>3</xdr:col>
                    <xdr:colOff>561975</xdr:colOff>
                    <xdr:row>16</xdr:row>
                    <xdr:rowOff>228600</xdr:rowOff>
                  </to>
                </anchor>
              </controlPr>
            </control>
          </mc:Choice>
        </mc:AlternateContent>
        <mc:AlternateContent xmlns:mc="http://schemas.openxmlformats.org/markup-compatibility/2006">
          <mc:Choice Requires="x14">
            <control shapeId="136223" r:id="rId34" name="Check Box 31">
              <controlPr defaultSize="0" autoFill="0" autoLine="0" autoPict="0">
                <anchor moveWithCells="1">
                  <from>
                    <xdr:col>3</xdr:col>
                    <xdr:colOff>257175</xdr:colOff>
                    <xdr:row>17</xdr:row>
                    <xdr:rowOff>9525</xdr:rowOff>
                  </from>
                  <to>
                    <xdr:col>3</xdr:col>
                    <xdr:colOff>561975</xdr:colOff>
                    <xdr:row>17</xdr:row>
                    <xdr:rowOff>228600</xdr:rowOff>
                  </to>
                </anchor>
              </controlPr>
            </control>
          </mc:Choice>
        </mc:AlternateContent>
        <mc:AlternateContent xmlns:mc="http://schemas.openxmlformats.org/markup-compatibility/2006">
          <mc:Choice Requires="x14">
            <control shapeId="136224" r:id="rId35" name="Check Box 32">
              <controlPr defaultSize="0" autoFill="0" autoLine="0" autoPict="0">
                <anchor moveWithCells="1">
                  <from>
                    <xdr:col>3</xdr:col>
                    <xdr:colOff>257175</xdr:colOff>
                    <xdr:row>18</xdr:row>
                    <xdr:rowOff>9525</xdr:rowOff>
                  </from>
                  <to>
                    <xdr:col>3</xdr:col>
                    <xdr:colOff>561975</xdr:colOff>
                    <xdr:row>18</xdr:row>
                    <xdr:rowOff>228600</xdr:rowOff>
                  </to>
                </anchor>
              </controlPr>
            </control>
          </mc:Choice>
        </mc:AlternateContent>
        <mc:AlternateContent xmlns:mc="http://schemas.openxmlformats.org/markup-compatibility/2006">
          <mc:Choice Requires="x14">
            <control shapeId="136225" r:id="rId36" name="Check Box 33">
              <controlPr defaultSize="0" autoFill="0" autoLine="0" autoPict="0">
                <anchor moveWithCells="1">
                  <from>
                    <xdr:col>3</xdr:col>
                    <xdr:colOff>257175</xdr:colOff>
                    <xdr:row>19</xdr:row>
                    <xdr:rowOff>9525</xdr:rowOff>
                  </from>
                  <to>
                    <xdr:col>3</xdr:col>
                    <xdr:colOff>561975</xdr:colOff>
                    <xdr:row>19</xdr:row>
                    <xdr:rowOff>228600</xdr:rowOff>
                  </to>
                </anchor>
              </controlPr>
            </control>
          </mc:Choice>
        </mc:AlternateContent>
        <mc:AlternateContent xmlns:mc="http://schemas.openxmlformats.org/markup-compatibility/2006">
          <mc:Choice Requires="x14">
            <control shapeId="136226" r:id="rId37" name="Check Box 34">
              <controlPr defaultSize="0" autoFill="0" autoLine="0" autoPict="0">
                <anchor moveWithCells="1">
                  <from>
                    <xdr:col>3</xdr:col>
                    <xdr:colOff>257175</xdr:colOff>
                    <xdr:row>20</xdr:row>
                    <xdr:rowOff>9525</xdr:rowOff>
                  </from>
                  <to>
                    <xdr:col>3</xdr:col>
                    <xdr:colOff>561975</xdr:colOff>
                    <xdr:row>20</xdr:row>
                    <xdr:rowOff>228600</xdr:rowOff>
                  </to>
                </anchor>
              </controlPr>
            </control>
          </mc:Choice>
        </mc:AlternateContent>
        <mc:AlternateContent xmlns:mc="http://schemas.openxmlformats.org/markup-compatibility/2006">
          <mc:Choice Requires="x14">
            <control shapeId="136227" r:id="rId38" name="Check Box 35">
              <controlPr defaultSize="0" autoFill="0" autoLine="0" autoPict="0">
                <anchor moveWithCells="1">
                  <from>
                    <xdr:col>3</xdr:col>
                    <xdr:colOff>257175</xdr:colOff>
                    <xdr:row>21</xdr:row>
                    <xdr:rowOff>9525</xdr:rowOff>
                  </from>
                  <to>
                    <xdr:col>3</xdr:col>
                    <xdr:colOff>561975</xdr:colOff>
                    <xdr:row>21</xdr:row>
                    <xdr:rowOff>228600</xdr:rowOff>
                  </to>
                </anchor>
              </controlPr>
            </control>
          </mc:Choice>
        </mc:AlternateContent>
        <mc:AlternateContent xmlns:mc="http://schemas.openxmlformats.org/markup-compatibility/2006">
          <mc:Choice Requires="x14">
            <control shapeId="136228" r:id="rId39" name="Check Box 36">
              <controlPr defaultSize="0" autoFill="0" autoLine="0" autoPict="0">
                <anchor moveWithCells="1">
                  <from>
                    <xdr:col>3</xdr:col>
                    <xdr:colOff>257175</xdr:colOff>
                    <xdr:row>22</xdr:row>
                    <xdr:rowOff>9525</xdr:rowOff>
                  </from>
                  <to>
                    <xdr:col>3</xdr:col>
                    <xdr:colOff>561975</xdr:colOff>
                    <xdr:row>22</xdr:row>
                    <xdr:rowOff>228600</xdr:rowOff>
                  </to>
                </anchor>
              </controlPr>
            </control>
          </mc:Choice>
        </mc:AlternateContent>
        <mc:AlternateContent xmlns:mc="http://schemas.openxmlformats.org/markup-compatibility/2006">
          <mc:Choice Requires="x14">
            <control shapeId="136229" r:id="rId40" name="Check Box 37">
              <controlPr defaultSize="0" autoFill="0" autoLine="0" autoPict="0">
                <anchor moveWithCells="1">
                  <from>
                    <xdr:col>3</xdr:col>
                    <xdr:colOff>257175</xdr:colOff>
                    <xdr:row>23</xdr:row>
                    <xdr:rowOff>9525</xdr:rowOff>
                  </from>
                  <to>
                    <xdr:col>3</xdr:col>
                    <xdr:colOff>561975</xdr:colOff>
                    <xdr:row>23</xdr:row>
                    <xdr:rowOff>228600</xdr:rowOff>
                  </to>
                </anchor>
              </controlPr>
            </control>
          </mc:Choice>
        </mc:AlternateContent>
        <mc:AlternateContent xmlns:mc="http://schemas.openxmlformats.org/markup-compatibility/2006">
          <mc:Choice Requires="x14">
            <control shapeId="136230" r:id="rId41" name="Check Box 38">
              <controlPr defaultSize="0" autoFill="0" autoLine="0" autoPict="0">
                <anchor moveWithCells="1">
                  <from>
                    <xdr:col>3</xdr:col>
                    <xdr:colOff>257175</xdr:colOff>
                    <xdr:row>24</xdr:row>
                    <xdr:rowOff>9525</xdr:rowOff>
                  </from>
                  <to>
                    <xdr:col>3</xdr:col>
                    <xdr:colOff>561975</xdr:colOff>
                    <xdr:row>24</xdr:row>
                    <xdr:rowOff>228600</xdr:rowOff>
                  </to>
                </anchor>
              </controlPr>
            </control>
          </mc:Choice>
        </mc:AlternateContent>
        <mc:AlternateContent xmlns:mc="http://schemas.openxmlformats.org/markup-compatibility/2006">
          <mc:Choice Requires="x14">
            <control shapeId="136231" r:id="rId42" name="Check Box 39">
              <controlPr defaultSize="0" autoFill="0" autoLine="0" autoPict="0">
                <anchor moveWithCells="1">
                  <from>
                    <xdr:col>3</xdr:col>
                    <xdr:colOff>257175</xdr:colOff>
                    <xdr:row>25</xdr:row>
                    <xdr:rowOff>9525</xdr:rowOff>
                  </from>
                  <to>
                    <xdr:col>3</xdr:col>
                    <xdr:colOff>561975</xdr:colOff>
                    <xdr:row>25</xdr:row>
                    <xdr:rowOff>228600</xdr:rowOff>
                  </to>
                </anchor>
              </controlPr>
            </control>
          </mc:Choice>
        </mc:AlternateContent>
        <mc:AlternateContent xmlns:mc="http://schemas.openxmlformats.org/markup-compatibility/2006">
          <mc:Choice Requires="x14">
            <control shapeId="136232" r:id="rId43" name="Check Box 40">
              <controlPr defaultSize="0" autoFill="0" autoLine="0" autoPict="0">
                <anchor moveWithCells="1">
                  <from>
                    <xdr:col>3</xdr:col>
                    <xdr:colOff>257175</xdr:colOff>
                    <xdr:row>26</xdr:row>
                    <xdr:rowOff>9525</xdr:rowOff>
                  </from>
                  <to>
                    <xdr:col>3</xdr:col>
                    <xdr:colOff>561975</xdr:colOff>
                    <xdr:row>26</xdr:row>
                    <xdr:rowOff>228600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pageSetUpPr fitToPage="1"/>
  </sheetPr>
  <dimension ref="A1:G29"/>
  <sheetViews>
    <sheetView showGridLines="0" zoomScaleNormal="100" zoomScaleSheetLayoutView="100" workbookViewId="0">
      <selection activeCell="B8" sqref="B8"/>
    </sheetView>
  </sheetViews>
  <sheetFormatPr baseColWidth="10" defaultColWidth="11.42578125" defaultRowHeight="12" x14ac:dyDescent="0.2"/>
  <cols>
    <col min="1" max="1" width="8.7109375" style="179" customWidth="1"/>
    <col min="2" max="2" width="90.7109375" style="179" customWidth="1"/>
    <col min="3" max="4" width="10.7109375" style="179" customWidth="1"/>
    <col min="5" max="5" width="20.7109375" style="179" customWidth="1"/>
    <col min="6" max="6" width="1.7109375" style="200" customWidth="1"/>
    <col min="7" max="7" width="20.7109375" style="200" customWidth="1"/>
    <col min="8" max="8" width="20.7109375" style="179" customWidth="1"/>
    <col min="9" max="16384" width="11.42578125" style="179"/>
  </cols>
  <sheetData>
    <row r="1" spans="1:7" s="178" customFormat="1" ht="15" customHeight="1" x14ac:dyDescent="0.2">
      <c r="A1" s="176" t="str">
        <f>'Seite 6'!Q15</f>
        <v/>
      </c>
      <c r="B1" s="421" t="str">
        <f>'Seite 6'!$A$8</f>
        <v>Kalkulation der Ausgabenposition:</v>
      </c>
      <c r="C1" s="421"/>
      <c r="D1" s="177" t="s">
        <v>34</v>
      </c>
      <c r="E1" s="375">
        <f>'Seite 1'!$O$21</f>
        <v>0</v>
      </c>
      <c r="F1" s="200"/>
      <c r="G1" s="200"/>
    </row>
    <row r="2" spans="1:7" s="178" customFormat="1" ht="15" customHeight="1" x14ac:dyDescent="0.2">
      <c r="A2" s="176"/>
      <c r="B2" s="422" t="str">
        <f>CONCATENATE('Seite 7'!A19," ",'Seite 7'!B19)</f>
        <v>2.5 sonstige Sachausgaben</v>
      </c>
      <c r="C2" s="422"/>
      <c r="E2" s="174" t="str">
        <f>'Seite 1'!$A$65</f>
        <v>Antrag Wissenstransfer und Informationsmaßnahmen</v>
      </c>
      <c r="F2" s="200"/>
      <c r="G2" s="200"/>
    </row>
    <row r="3" spans="1:7" ht="15" customHeight="1" x14ac:dyDescent="0.2">
      <c r="E3" s="175" t="str">
        <f>'Seite 1'!$A$66</f>
        <v>Formularversion: V 2.1 vom 17.01.23 - öffentlich -</v>
      </c>
    </row>
    <row r="4" spans="1:7" ht="15" customHeight="1" x14ac:dyDescent="0.2">
      <c r="A4" s="952" t="s">
        <v>140</v>
      </c>
      <c r="B4" s="955" t="s">
        <v>349</v>
      </c>
      <c r="C4" s="958" t="s">
        <v>392</v>
      </c>
      <c r="D4" s="959"/>
      <c r="E4" s="950" t="s">
        <v>350</v>
      </c>
    </row>
    <row r="5" spans="1:7" ht="15" customHeight="1" x14ac:dyDescent="0.2">
      <c r="A5" s="953"/>
      <c r="B5" s="956"/>
      <c r="C5" s="960"/>
      <c r="D5" s="961"/>
      <c r="E5" s="951"/>
    </row>
    <row r="6" spans="1:7" ht="15" customHeight="1" x14ac:dyDescent="0.2">
      <c r="A6" s="953"/>
      <c r="B6" s="956"/>
      <c r="C6" s="962" t="s">
        <v>287</v>
      </c>
      <c r="D6" s="964" t="s">
        <v>288</v>
      </c>
      <c r="E6" s="951"/>
    </row>
    <row r="7" spans="1:7" ht="15" customHeight="1" x14ac:dyDescent="0.2">
      <c r="A7" s="954"/>
      <c r="B7" s="957"/>
      <c r="C7" s="963"/>
      <c r="D7" s="965"/>
      <c r="E7" s="376" t="s">
        <v>139</v>
      </c>
    </row>
    <row r="8" spans="1:7" ht="20.100000000000001" customHeight="1" x14ac:dyDescent="0.2">
      <c r="A8" s="479">
        <v>1</v>
      </c>
      <c r="B8" s="304"/>
      <c r="C8" s="483"/>
      <c r="D8" s="484"/>
      <c r="E8" s="377"/>
    </row>
    <row r="9" spans="1:7" ht="20.100000000000001" customHeight="1" x14ac:dyDescent="0.2">
      <c r="A9" s="480">
        <v>2</v>
      </c>
      <c r="B9" s="291"/>
      <c r="C9" s="485"/>
      <c r="D9" s="486"/>
      <c r="E9" s="378"/>
    </row>
    <row r="10" spans="1:7" ht="20.100000000000001" customHeight="1" x14ac:dyDescent="0.2">
      <c r="A10" s="480">
        <v>3</v>
      </c>
      <c r="B10" s="291"/>
      <c r="C10" s="485"/>
      <c r="D10" s="486"/>
      <c r="E10" s="378"/>
    </row>
    <row r="11" spans="1:7" ht="20.100000000000001" customHeight="1" x14ac:dyDescent="0.2">
      <c r="A11" s="480">
        <v>4</v>
      </c>
      <c r="B11" s="291"/>
      <c r="C11" s="485"/>
      <c r="D11" s="486"/>
      <c r="E11" s="378"/>
    </row>
    <row r="12" spans="1:7" ht="20.100000000000001" customHeight="1" x14ac:dyDescent="0.2">
      <c r="A12" s="480">
        <v>5</v>
      </c>
      <c r="B12" s="291"/>
      <c r="C12" s="485"/>
      <c r="D12" s="486"/>
      <c r="E12" s="378"/>
    </row>
    <row r="13" spans="1:7" ht="20.100000000000001" customHeight="1" x14ac:dyDescent="0.2">
      <c r="A13" s="480">
        <v>6</v>
      </c>
      <c r="B13" s="291"/>
      <c r="C13" s="485"/>
      <c r="D13" s="486"/>
      <c r="E13" s="378"/>
    </row>
    <row r="14" spans="1:7" ht="20.100000000000001" customHeight="1" x14ac:dyDescent="0.2">
      <c r="A14" s="480">
        <v>7</v>
      </c>
      <c r="B14" s="291"/>
      <c r="C14" s="485"/>
      <c r="D14" s="486"/>
      <c r="E14" s="378"/>
    </row>
    <row r="15" spans="1:7" ht="20.100000000000001" customHeight="1" x14ac:dyDescent="0.2">
      <c r="A15" s="480">
        <v>8</v>
      </c>
      <c r="B15" s="291"/>
      <c r="C15" s="485"/>
      <c r="D15" s="486"/>
      <c r="E15" s="378"/>
    </row>
    <row r="16" spans="1:7" ht="20.100000000000001" customHeight="1" x14ac:dyDescent="0.2">
      <c r="A16" s="480">
        <v>9</v>
      </c>
      <c r="B16" s="291"/>
      <c r="C16" s="485"/>
      <c r="D16" s="486"/>
      <c r="E16" s="378"/>
    </row>
    <row r="17" spans="1:5" ht="20.100000000000001" customHeight="1" x14ac:dyDescent="0.2">
      <c r="A17" s="480">
        <v>10</v>
      </c>
      <c r="B17" s="291"/>
      <c r="C17" s="485"/>
      <c r="D17" s="486"/>
      <c r="E17" s="378"/>
    </row>
    <row r="18" spans="1:5" ht="20.100000000000001" customHeight="1" x14ac:dyDescent="0.2">
      <c r="A18" s="480">
        <v>11</v>
      </c>
      <c r="B18" s="291"/>
      <c r="C18" s="485"/>
      <c r="D18" s="486"/>
      <c r="E18" s="378"/>
    </row>
    <row r="19" spans="1:5" ht="20.100000000000001" customHeight="1" x14ac:dyDescent="0.2">
      <c r="A19" s="480">
        <v>12</v>
      </c>
      <c r="B19" s="291"/>
      <c r="C19" s="485"/>
      <c r="D19" s="486"/>
      <c r="E19" s="378"/>
    </row>
    <row r="20" spans="1:5" ht="20.100000000000001" customHeight="1" x14ac:dyDescent="0.2">
      <c r="A20" s="480">
        <v>13</v>
      </c>
      <c r="B20" s="291"/>
      <c r="C20" s="485"/>
      <c r="D20" s="486"/>
      <c r="E20" s="378"/>
    </row>
    <row r="21" spans="1:5" ht="20.100000000000001" customHeight="1" x14ac:dyDescent="0.2">
      <c r="A21" s="480">
        <v>14</v>
      </c>
      <c r="B21" s="291"/>
      <c r="C21" s="485"/>
      <c r="D21" s="486"/>
      <c r="E21" s="378"/>
    </row>
    <row r="22" spans="1:5" ht="20.100000000000001" customHeight="1" x14ac:dyDescent="0.2">
      <c r="A22" s="480">
        <v>15</v>
      </c>
      <c r="B22" s="291"/>
      <c r="C22" s="485"/>
      <c r="D22" s="486"/>
      <c r="E22" s="378"/>
    </row>
    <row r="23" spans="1:5" ht="20.100000000000001" customHeight="1" x14ac:dyDescent="0.2">
      <c r="A23" s="480">
        <v>16</v>
      </c>
      <c r="B23" s="291"/>
      <c r="C23" s="485"/>
      <c r="D23" s="486"/>
      <c r="E23" s="378"/>
    </row>
    <row r="24" spans="1:5" ht="20.100000000000001" customHeight="1" x14ac:dyDescent="0.2">
      <c r="A24" s="480">
        <v>17</v>
      </c>
      <c r="B24" s="291"/>
      <c r="C24" s="485"/>
      <c r="D24" s="486"/>
      <c r="E24" s="378"/>
    </row>
    <row r="25" spans="1:5" ht="20.100000000000001" customHeight="1" x14ac:dyDescent="0.2">
      <c r="A25" s="480">
        <v>18</v>
      </c>
      <c r="B25" s="291"/>
      <c r="C25" s="485"/>
      <c r="D25" s="486"/>
      <c r="E25" s="378"/>
    </row>
    <row r="26" spans="1:5" ht="20.100000000000001" customHeight="1" x14ac:dyDescent="0.2">
      <c r="A26" s="480">
        <v>19</v>
      </c>
      <c r="B26" s="291"/>
      <c r="C26" s="485"/>
      <c r="D26" s="486"/>
      <c r="E26" s="378"/>
    </row>
    <row r="27" spans="1:5" ht="20.100000000000001" customHeight="1" x14ac:dyDescent="0.2">
      <c r="A27" s="480">
        <v>20</v>
      </c>
      <c r="B27" s="291"/>
      <c r="C27" s="485"/>
      <c r="D27" s="486"/>
      <c r="E27" s="378"/>
    </row>
    <row r="28" spans="1:5" ht="18" customHeight="1" thickBot="1" x14ac:dyDescent="0.25">
      <c r="A28" s="247" t="s">
        <v>149</v>
      </c>
      <c r="B28" s="180"/>
      <c r="C28" s="180"/>
      <c r="D28" s="181"/>
      <c r="E28" s="379">
        <f>IF(A1="Anlage ",0,SUMPRODUCT(ROUND(E8:E27,2)))</f>
        <v>0</v>
      </c>
    </row>
    <row r="29" spans="1:5" ht="12.75" thickTop="1" x14ac:dyDescent="0.2"/>
  </sheetData>
  <sheetProtection password="E8E7" sheet="1" objects="1" scenarios="1" selectLockedCells="1" autoFilter="0"/>
  <mergeCells count="6">
    <mergeCell ref="A4:A7"/>
    <mergeCell ref="E4:E6"/>
    <mergeCell ref="B4:B7"/>
    <mergeCell ref="C4:D5"/>
    <mergeCell ref="C6:C7"/>
    <mergeCell ref="D6:D7"/>
  </mergeCells>
  <conditionalFormatting sqref="E1">
    <cfRule type="cellIs" dxfId="9" priority="4" stopIfTrue="1" operator="equal">
      <formula>0</formula>
    </cfRule>
  </conditionalFormatting>
  <conditionalFormatting sqref="A4:E28">
    <cfRule type="expression" dxfId="8" priority="5" stopIfTrue="1">
      <formula>$A$1=""</formula>
    </cfRule>
  </conditionalFormatting>
  <printOptions horizontalCentered="1"/>
  <pageMargins left="0.19685039370078741" right="0.19685039370078741" top="0.59055118110236227" bottom="0.19685039370078741" header="0.19685039370078741" footer="0.19685039370078741"/>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7217" r:id="rId4" name="Check Box 1">
              <controlPr defaultSize="0" autoFill="0" autoLine="0" autoPict="0">
                <anchor moveWithCells="1">
                  <from>
                    <xdr:col>2</xdr:col>
                    <xdr:colOff>257175</xdr:colOff>
                    <xdr:row>7</xdr:row>
                    <xdr:rowOff>9525</xdr:rowOff>
                  </from>
                  <to>
                    <xdr:col>2</xdr:col>
                    <xdr:colOff>561975</xdr:colOff>
                    <xdr:row>7</xdr:row>
                    <xdr:rowOff>228600</xdr:rowOff>
                  </to>
                </anchor>
              </controlPr>
            </control>
          </mc:Choice>
        </mc:AlternateContent>
        <mc:AlternateContent xmlns:mc="http://schemas.openxmlformats.org/markup-compatibility/2006">
          <mc:Choice Requires="x14">
            <control shapeId="137218" r:id="rId5" name="Check Box 2">
              <controlPr defaultSize="0" autoFill="0" autoLine="0" autoPict="0">
                <anchor moveWithCells="1">
                  <from>
                    <xdr:col>2</xdr:col>
                    <xdr:colOff>257175</xdr:colOff>
                    <xdr:row>8</xdr:row>
                    <xdr:rowOff>9525</xdr:rowOff>
                  </from>
                  <to>
                    <xdr:col>2</xdr:col>
                    <xdr:colOff>561975</xdr:colOff>
                    <xdr:row>8</xdr:row>
                    <xdr:rowOff>228600</xdr:rowOff>
                  </to>
                </anchor>
              </controlPr>
            </control>
          </mc:Choice>
        </mc:AlternateContent>
        <mc:AlternateContent xmlns:mc="http://schemas.openxmlformats.org/markup-compatibility/2006">
          <mc:Choice Requires="x14">
            <control shapeId="137219" r:id="rId6" name="Check Box 3">
              <controlPr defaultSize="0" autoFill="0" autoLine="0" autoPict="0">
                <anchor moveWithCells="1">
                  <from>
                    <xdr:col>2</xdr:col>
                    <xdr:colOff>257175</xdr:colOff>
                    <xdr:row>9</xdr:row>
                    <xdr:rowOff>9525</xdr:rowOff>
                  </from>
                  <to>
                    <xdr:col>2</xdr:col>
                    <xdr:colOff>561975</xdr:colOff>
                    <xdr:row>9</xdr:row>
                    <xdr:rowOff>228600</xdr:rowOff>
                  </to>
                </anchor>
              </controlPr>
            </control>
          </mc:Choice>
        </mc:AlternateContent>
        <mc:AlternateContent xmlns:mc="http://schemas.openxmlformats.org/markup-compatibility/2006">
          <mc:Choice Requires="x14">
            <control shapeId="137220" r:id="rId7" name="Check Box 4">
              <controlPr defaultSize="0" autoFill="0" autoLine="0" autoPict="0">
                <anchor moveWithCells="1">
                  <from>
                    <xdr:col>2</xdr:col>
                    <xdr:colOff>257175</xdr:colOff>
                    <xdr:row>10</xdr:row>
                    <xdr:rowOff>9525</xdr:rowOff>
                  </from>
                  <to>
                    <xdr:col>2</xdr:col>
                    <xdr:colOff>561975</xdr:colOff>
                    <xdr:row>10</xdr:row>
                    <xdr:rowOff>228600</xdr:rowOff>
                  </to>
                </anchor>
              </controlPr>
            </control>
          </mc:Choice>
        </mc:AlternateContent>
        <mc:AlternateContent xmlns:mc="http://schemas.openxmlformats.org/markup-compatibility/2006">
          <mc:Choice Requires="x14">
            <control shapeId="137221" r:id="rId8" name="Check Box 5">
              <controlPr defaultSize="0" autoFill="0" autoLine="0" autoPict="0">
                <anchor moveWithCells="1">
                  <from>
                    <xdr:col>2</xdr:col>
                    <xdr:colOff>257175</xdr:colOff>
                    <xdr:row>11</xdr:row>
                    <xdr:rowOff>9525</xdr:rowOff>
                  </from>
                  <to>
                    <xdr:col>2</xdr:col>
                    <xdr:colOff>561975</xdr:colOff>
                    <xdr:row>11</xdr:row>
                    <xdr:rowOff>228600</xdr:rowOff>
                  </to>
                </anchor>
              </controlPr>
            </control>
          </mc:Choice>
        </mc:AlternateContent>
        <mc:AlternateContent xmlns:mc="http://schemas.openxmlformats.org/markup-compatibility/2006">
          <mc:Choice Requires="x14">
            <control shapeId="137222" r:id="rId9" name="Check Box 6">
              <controlPr defaultSize="0" autoFill="0" autoLine="0" autoPict="0">
                <anchor moveWithCells="1">
                  <from>
                    <xdr:col>2</xdr:col>
                    <xdr:colOff>257175</xdr:colOff>
                    <xdr:row>12</xdr:row>
                    <xdr:rowOff>9525</xdr:rowOff>
                  </from>
                  <to>
                    <xdr:col>2</xdr:col>
                    <xdr:colOff>561975</xdr:colOff>
                    <xdr:row>12</xdr:row>
                    <xdr:rowOff>228600</xdr:rowOff>
                  </to>
                </anchor>
              </controlPr>
            </control>
          </mc:Choice>
        </mc:AlternateContent>
        <mc:AlternateContent xmlns:mc="http://schemas.openxmlformats.org/markup-compatibility/2006">
          <mc:Choice Requires="x14">
            <control shapeId="137223" r:id="rId10" name="Check Box 7">
              <controlPr defaultSize="0" autoFill="0" autoLine="0" autoPict="0">
                <anchor moveWithCells="1">
                  <from>
                    <xdr:col>2</xdr:col>
                    <xdr:colOff>257175</xdr:colOff>
                    <xdr:row>13</xdr:row>
                    <xdr:rowOff>9525</xdr:rowOff>
                  </from>
                  <to>
                    <xdr:col>2</xdr:col>
                    <xdr:colOff>561975</xdr:colOff>
                    <xdr:row>13</xdr:row>
                    <xdr:rowOff>228600</xdr:rowOff>
                  </to>
                </anchor>
              </controlPr>
            </control>
          </mc:Choice>
        </mc:AlternateContent>
        <mc:AlternateContent xmlns:mc="http://schemas.openxmlformats.org/markup-compatibility/2006">
          <mc:Choice Requires="x14">
            <control shapeId="137224" r:id="rId11" name="Check Box 8">
              <controlPr defaultSize="0" autoFill="0" autoLine="0" autoPict="0">
                <anchor moveWithCells="1">
                  <from>
                    <xdr:col>2</xdr:col>
                    <xdr:colOff>257175</xdr:colOff>
                    <xdr:row>14</xdr:row>
                    <xdr:rowOff>9525</xdr:rowOff>
                  </from>
                  <to>
                    <xdr:col>2</xdr:col>
                    <xdr:colOff>561975</xdr:colOff>
                    <xdr:row>14</xdr:row>
                    <xdr:rowOff>228600</xdr:rowOff>
                  </to>
                </anchor>
              </controlPr>
            </control>
          </mc:Choice>
        </mc:AlternateContent>
        <mc:AlternateContent xmlns:mc="http://schemas.openxmlformats.org/markup-compatibility/2006">
          <mc:Choice Requires="x14">
            <control shapeId="137225" r:id="rId12" name="Check Box 9">
              <controlPr defaultSize="0" autoFill="0" autoLine="0" autoPict="0">
                <anchor moveWithCells="1">
                  <from>
                    <xdr:col>2</xdr:col>
                    <xdr:colOff>257175</xdr:colOff>
                    <xdr:row>15</xdr:row>
                    <xdr:rowOff>9525</xdr:rowOff>
                  </from>
                  <to>
                    <xdr:col>2</xdr:col>
                    <xdr:colOff>561975</xdr:colOff>
                    <xdr:row>15</xdr:row>
                    <xdr:rowOff>228600</xdr:rowOff>
                  </to>
                </anchor>
              </controlPr>
            </control>
          </mc:Choice>
        </mc:AlternateContent>
        <mc:AlternateContent xmlns:mc="http://schemas.openxmlformats.org/markup-compatibility/2006">
          <mc:Choice Requires="x14">
            <control shapeId="137226" r:id="rId13" name="Check Box 10">
              <controlPr defaultSize="0" autoFill="0" autoLine="0" autoPict="0">
                <anchor moveWithCells="1">
                  <from>
                    <xdr:col>2</xdr:col>
                    <xdr:colOff>257175</xdr:colOff>
                    <xdr:row>16</xdr:row>
                    <xdr:rowOff>9525</xdr:rowOff>
                  </from>
                  <to>
                    <xdr:col>2</xdr:col>
                    <xdr:colOff>561975</xdr:colOff>
                    <xdr:row>16</xdr:row>
                    <xdr:rowOff>228600</xdr:rowOff>
                  </to>
                </anchor>
              </controlPr>
            </control>
          </mc:Choice>
        </mc:AlternateContent>
        <mc:AlternateContent xmlns:mc="http://schemas.openxmlformats.org/markup-compatibility/2006">
          <mc:Choice Requires="x14">
            <control shapeId="137227" r:id="rId14" name="Check Box 11">
              <controlPr defaultSize="0" autoFill="0" autoLine="0" autoPict="0">
                <anchor moveWithCells="1">
                  <from>
                    <xdr:col>2</xdr:col>
                    <xdr:colOff>257175</xdr:colOff>
                    <xdr:row>17</xdr:row>
                    <xdr:rowOff>9525</xdr:rowOff>
                  </from>
                  <to>
                    <xdr:col>2</xdr:col>
                    <xdr:colOff>561975</xdr:colOff>
                    <xdr:row>17</xdr:row>
                    <xdr:rowOff>228600</xdr:rowOff>
                  </to>
                </anchor>
              </controlPr>
            </control>
          </mc:Choice>
        </mc:AlternateContent>
        <mc:AlternateContent xmlns:mc="http://schemas.openxmlformats.org/markup-compatibility/2006">
          <mc:Choice Requires="x14">
            <control shapeId="137228" r:id="rId15" name="Check Box 12">
              <controlPr defaultSize="0" autoFill="0" autoLine="0" autoPict="0">
                <anchor moveWithCells="1">
                  <from>
                    <xdr:col>2</xdr:col>
                    <xdr:colOff>257175</xdr:colOff>
                    <xdr:row>18</xdr:row>
                    <xdr:rowOff>9525</xdr:rowOff>
                  </from>
                  <to>
                    <xdr:col>2</xdr:col>
                    <xdr:colOff>561975</xdr:colOff>
                    <xdr:row>18</xdr:row>
                    <xdr:rowOff>228600</xdr:rowOff>
                  </to>
                </anchor>
              </controlPr>
            </control>
          </mc:Choice>
        </mc:AlternateContent>
        <mc:AlternateContent xmlns:mc="http://schemas.openxmlformats.org/markup-compatibility/2006">
          <mc:Choice Requires="x14">
            <control shapeId="137229" r:id="rId16" name="Check Box 13">
              <controlPr defaultSize="0" autoFill="0" autoLine="0" autoPict="0">
                <anchor moveWithCells="1">
                  <from>
                    <xdr:col>2</xdr:col>
                    <xdr:colOff>257175</xdr:colOff>
                    <xdr:row>19</xdr:row>
                    <xdr:rowOff>9525</xdr:rowOff>
                  </from>
                  <to>
                    <xdr:col>2</xdr:col>
                    <xdr:colOff>561975</xdr:colOff>
                    <xdr:row>19</xdr:row>
                    <xdr:rowOff>228600</xdr:rowOff>
                  </to>
                </anchor>
              </controlPr>
            </control>
          </mc:Choice>
        </mc:AlternateContent>
        <mc:AlternateContent xmlns:mc="http://schemas.openxmlformats.org/markup-compatibility/2006">
          <mc:Choice Requires="x14">
            <control shapeId="137230" r:id="rId17" name="Check Box 14">
              <controlPr defaultSize="0" autoFill="0" autoLine="0" autoPict="0">
                <anchor moveWithCells="1">
                  <from>
                    <xdr:col>2</xdr:col>
                    <xdr:colOff>257175</xdr:colOff>
                    <xdr:row>20</xdr:row>
                    <xdr:rowOff>9525</xdr:rowOff>
                  </from>
                  <to>
                    <xdr:col>2</xdr:col>
                    <xdr:colOff>561975</xdr:colOff>
                    <xdr:row>20</xdr:row>
                    <xdr:rowOff>228600</xdr:rowOff>
                  </to>
                </anchor>
              </controlPr>
            </control>
          </mc:Choice>
        </mc:AlternateContent>
        <mc:AlternateContent xmlns:mc="http://schemas.openxmlformats.org/markup-compatibility/2006">
          <mc:Choice Requires="x14">
            <control shapeId="137231" r:id="rId18" name="Check Box 15">
              <controlPr defaultSize="0" autoFill="0" autoLine="0" autoPict="0">
                <anchor moveWithCells="1">
                  <from>
                    <xdr:col>2</xdr:col>
                    <xdr:colOff>257175</xdr:colOff>
                    <xdr:row>21</xdr:row>
                    <xdr:rowOff>9525</xdr:rowOff>
                  </from>
                  <to>
                    <xdr:col>2</xdr:col>
                    <xdr:colOff>561975</xdr:colOff>
                    <xdr:row>21</xdr:row>
                    <xdr:rowOff>228600</xdr:rowOff>
                  </to>
                </anchor>
              </controlPr>
            </control>
          </mc:Choice>
        </mc:AlternateContent>
        <mc:AlternateContent xmlns:mc="http://schemas.openxmlformats.org/markup-compatibility/2006">
          <mc:Choice Requires="x14">
            <control shapeId="137232" r:id="rId19" name="Check Box 16">
              <controlPr defaultSize="0" autoFill="0" autoLine="0" autoPict="0">
                <anchor moveWithCells="1">
                  <from>
                    <xdr:col>2</xdr:col>
                    <xdr:colOff>257175</xdr:colOff>
                    <xdr:row>22</xdr:row>
                    <xdr:rowOff>9525</xdr:rowOff>
                  </from>
                  <to>
                    <xdr:col>2</xdr:col>
                    <xdr:colOff>561975</xdr:colOff>
                    <xdr:row>22</xdr:row>
                    <xdr:rowOff>228600</xdr:rowOff>
                  </to>
                </anchor>
              </controlPr>
            </control>
          </mc:Choice>
        </mc:AlternateContent>
        <mc:AlternateContent xmlns:mc="http://schemas.openxmlformats.org/markup-compatibility/2006">
          <mc:Choice Requires="x14">
            <control shapeId="137233" r:id="rId20" name="Check Box 17">
              <controlPr defaultSize="0" autoFill="0" autoLine="0" autoPict="0">
                <anchor moveWithCells="1">
                  <from>
                    <xdr:col>2</xdr:col>
                    <xdr:colOff>257175</xdr:colOff>
                    <xdr:row>23</xdr:row>
                    <xdr:rowOff>9525</xdr:rowOff>
                  </from>
                  <to>
                    <xdr:col>2</xdr:col>
                    <xdr:colOff>561975</xdr:colOff>
                    <xdr:row>23</xdr:row>
                    <xdr:rowOff>228600</xdr:rowOff>
                  </to>
                </anchor>
              </controlPr>
            </control>
          </mc:Choice>
        </mc:AlternateContent>
        <mc:AlternateContent xmlns:mc="http://schemas.openxmlformats.org/markup-compatibility/2006">
          <mc:Choice Requires="x14">
            <control shapeId="137234" r:id="rId21" name="Check Box 18">
              <controlPr defaultSize="0" autoFill="0" autoLine="0" autoPict="0">
                <anchor moveWithCells="1">
                  <from>
                    <xdr:col>2</xdr:col>
                    <xdr:colOff>257175</xdr:colOff>
                    <xdr:row>24</xdr:row>
                    <xdr:rowOff>9525</xdr:rowOff>
                  </from>
                  <to>
                    <xdr:col>2</xdr:col>
                    <xdr:colOff>561975</xdr:colOff>
                    <xdr:row>24</xdr:row>
                    <xdr:rowOff>228600</xdr:rowOff>
                  </to>
                </anchor>
              </controlPr>
            </control>
          </mc:Choice>
        </mc:AlternateContent>
        <mc:AlternateContent xmlns:mc="http://schemas.openxmlformats.org/markup-compatibility/2006">
          <mc:Choice Requires="x14">
            <control shapeId="137235" r:id="rId22" name="Check Box 19">
              <controlPr defaultSize="0" autoFill="0" autoLine="0" autoPict="0">
                <anchor moveWithCells="1">
                  <from>
                    <xdr:col>2</xdr:col>
                    <xdr:colOff>257175</xdr:colOff>
                    <xdr:row>25</xdr:row>
                    <xdr:rowOff>9525</xdr:rowOff>
                  </from>
                  <to>
                    <xdr:col>2</xdr:col>
                    <xdr:colOff>561975</xdr:colOff>
                    <xdr:row>25</xdr:row>
                    <xdr:rowOff>228600</xdr:rowOff>
                  </to>
                </anchor>
              </controlPr>
            </control>
          </mc:Choice>
        </mc:AlternateContent>
        <mc:AlternateContent xmlns:mc="http://schemas.openxmlformats.org/markup-compatibility/2006">
          <mc:Choice Requires="x14">
            <control shapeId="137236" r:id="rId23" name="Check Box 20">
              <controlPr defaultSize="0" autoFill="0" autoLine="0" autoPict="0">
                <anchor moveWithCells="1">
                  <from>
                    <xdr:col>2</xdr:col>
                    <xdr:colOff>257175</xdr:colOff>
                    <xdr:row>26</xdr:row>
                    <xdr:rowOff>9525</xdr:rowOff>
                  </from>
                  <to>
                    <xdr:col>2</xdr:col>
                    <xdr:colOff>561975</xdr:colOff>
                    <xdr:row>26</xdr:row>
                    <xdr:rowOff>228600</xdr:rowOff>
                  </to>
                </anchor>
              </controlPr>
            </control>
          </mc:Choice>
        </mc:AlternateContent>
        <mc:AlternateContent xmlns:mc="http://schemas.openxmlformats.org/markup-compatibility/2006">
          <mc:Choice Requires="x14">
            <control shapeId="137237" r:id="rId24" name="Check Box 21">
              <controlPr defaultSize="0" autoFill="0" autoLine="0" autoPict="0">
                <anchor moveWithCells="1">
                  <from>
                    <xdr:col>3</xdr:col>
                    <xdr:colOff>257175</xdr:colOff>
                    <xdr:row>7</xdr:row>
                    <xdr:rowOff>9525</xdr:rowOff>
                  </from>
                  <to>
                    <xdr:col>3</xdr:col>
                    <xdr:colOff>561975</xdr:colOff>
                    <xdr:row>7</xdr:row>
                    <xdr:rowOff>228600</xdr:rowOff>
                  </to>
                </anchor>
              </controlPr>
            </control>
          </mc:Choice>
        </mc:AlternateContent>
        <mc:AlternateContent xmlns:mc="http://schemas.openxmlformats.org/markup-compatibility/2006">
          <mc:Choice Requires="x14">
            <control shapeId="137238" r:id="rId25" name="Check Box 22">
              <controlPr defaultSize="0" autoFill="0" autoLine="0" autoPict="0">
                <anchor moveWithCells="1">
                  <from>
                    <xdr:col>3</xdr:col>
                    <xdr:colOff>257175</xdr:colOff>
                    <xdr:row>8</xdr:row>
                    <xdr:rowOff>9525</xdr:rowOff>
                  </from>
                  <to>
                    <xdr:col>3</xdr:col>
                    <xdr:colOff>561975</xdr:colOff>
                    <xdr:row>8</xdr:row>
                    <xdr:rowOff>228600</xdr:rowOff>
                  </to>
                </anchor>
              </controlPr>
            </control>
          </mc:Choice>
        </mc:AlternateContent>
        <mc:AlternateContent xmlns:mc="http://schemas.openxmlformats.org/markup-compatibility/2006">
          <mc:Choice Requires="x14">
            <control shapeId="137239" r:id="rId26" name="Check Box 23">
              <controlPr defaultSize="0" autoFill="0" autoLine="0" autoPict="0">
                <anchor moveWithCells="1">
                  <from>
                    <xdr:col>3</xdr:col>
                    <xdr:colOff>257175</xdr:colOff>
                    <xdr:row>9</xdr:row>
                    <xdr:rowOff>9525</xdr:rowOff>
                  </from>
                  <to>
                    <xdr:col>3</xdr:col>
                    <xdr:colOff>561975</xdr:colOff>
                    <xdr:row>9</xdr:row>
                    <xdr:rowOff>228600</xdr:rowOff>
                  </to>
                </anchor>
              </controlPr>
            </control>
          </mc:Choice>
        </mc:AlternateContent>
        <mc:AlternateContent xmlns:mc="http://schemas.openxmlformats.org/markup-compatibility/2006">
          <mc:Choice Requires="x14">
            <control shapeId="137240" r:id="rId27" name="Check Box 24">
              <controlPr defaultSize="0" autoFill="0" autoLine="0" autoPict="0">
                <anchor moveWithCells="1">
                  <from>
                    <xdr:col>3</xdr:col>
                    <xdr:colOff>257175</xdr:colOff>
                    <xdr:row>10</xdr:row>
                    <xdr:rowOff>9525</xdr:rowOff>
                  </from>
                  <to>
                    <xdr:col>3</xdr:col>
                    <xdr:colOff>561975</xdr:colOff>
                    <xdr:row>10</xdr:row>
                    <xdr:rowOff>228600</xdr:rowOff>
                  </to>
                </anchor>
              </controlPr>
            </control>
          </mc:Choice>
        </mc:AlternateContent>
        <mc:AlternateContent xmlns:mc="http://schemas.openxmlformats.org/markup-compatibility/2006">
          <mc:Choice Requires="x14">
            <control shapeId="137241" r:id="rId28" name="Check Box 25">
              <controlPr defaultSize="0" autoFill="0" autoLine="0" autoPict="0">
                <anchor moveWithCells="1">
                  <from>
                    <xdr:col>3</xdr:col>
                    <xdr:colOff>257175</xdr:colOff>
                    <xdr:row>11</xdr:row>
                    <xdr:rowOff>9525</xdr:rowOff>
                  </from>
                  <to>
                    <xdr:col>3</xdr:col>
                    <xdr:colOff>561975</xdr:colOff>
                    <xdr:row>11</xdr:row>
                    <xdr:rowOff>228600</xdr:rowOff>
                  </to>
                </anchor>
              </controlPr>
            </control>
          </mc:Choice>
        </mc:AlternateContent>
        <mc:AlternateContent xmlns:mc="http://schemas.openxmlformats.org/markup-compatibility/2006">
          <mc:Choice Requires="x14">
            <control shapeId="137242" r:id="rId29" name="Check Box 26">
              <controlPr defaultSize="0" autoFill="0" autoLine="0" autoPict="0">
                <anchor moveWithCells="1">
                  <from>
                    <xdr:col>3</xdr:col>
                    <xdr:colOff>257175</xdr:colOff>
                    <xdr:row>12</xdr:row>
                    <xdr:rowOff>9525</xdr:rowOff>
                  </from>
                  <to>
                    <xdr:col>3</xdr:col>
                    <xdr:colOff>561975</xdr:colOff>
                    <xdr:row>12</xdr:row>
                    <xdr:rowOff>228600</xdr:rowOff>
                  </to>
                </anchor>
              </controlPr>
            </control>
          </mc:Choice>
        </mc:AlternateContent>
        <mc:AlternateContent xmlns:mc="http://schemas.openxmlformats.org/markup-compatibility/2006">
          <mc:Choice Requires="x14">
            <control shapeId="137243" r:id="rId30" name="Check Box 27">
              <controlPr defaultSize="0" autoFill="0" autoLine="0" autoPict="0">
                <anchor moveWithCells="1">
                  <from>
                    <xdr:col>3</xdr:col>
                    <xdr:colOff>257175</xdr:colOff>
                    <xdr:row>13</xdr:row>
                    <xdr:rowOff>9525</xdr:rowOff>
                  </from>
                  <to>
                    <xdr:col>3</xdr:col>
                    <xdr:colOff>561975</xdr:colOff>
                    <xdr:row>13</xdr:row>
                    <xdr:rowOff>228600</xdr:rowOff>
                  </to>
                </anchor>
              </controlPr>
            </control>
          </mc:Choice>
        </mc:AlternateContent>
        <mc:AlternateContent xmlns:mc="http://schemas.openxmlformats.org/markup-compatibility/2006">
          <mc:Choice Requires="x14">
            <control shapeId="137244" r:id="rId31" name="Check Box 28">
              <controlPr defaultSize="0" autoFill="0" autoLine="0" autoPict="0">
                <anchor moveWithCells="1">
                  <from>
                    <xdr:col>3</xdr:col>
                    <xdr:colOff>257175</xdr:colOff>
                    <xdr:row>14</xdr:row>
                    <xdr:rowOff>9525</xdr:rowOff>
                  </from>
                  <to>
                    <xdr:col>3</xdr:col>
                    <xdr:colOff>561975</xdr:colOff>
                    <xdr:row>14</xdr:row>
                    <xdr:rowOff>228600</xdr:rowOff>
                  </to>
                </anchor>
              </controlPr>
            </control>
          </mc:Choice>
        </mc:AlternateContent>
        <mc:AlternateContent xmlns:mc="http://schemas.openxmlformats.org/markup-compatibility/2006">
          <mc:Choice Requires="x14">
            <control shapeId="137245" r:id="rId32" name="Check Box 29">
              <controlPr defaultSize="0" autoFill="0" autoLine="0" autoPict="0">
                <anchor moveWithCells="1">
                  <from>
                    <xdr:col>3</xdr:col>
                    <xdr:colOff>257175</xdr:colOff>
                    <xdr:row>15</xdr:row>
                    <xdr:rowOff>9525</xdr:rowOff>
                  </from>
                  <to>
                    <xdr:col>3</xdr:col>
                    <xdr:colOff>561975</xdr:colOff>
                    <xdr:row>15</xdr:row>
                    <xdr:rowOff>228600</xdr:rowOff>
                  </to>
                </anchor>
              </controlPr>
            </control>
          </mc:Choice>
        </mc:AlternateContent>
        <mc:AlternateContent xmlns:mc="http://schemas.openxmlformats.org/markup-compatibility/2006">
          <mc:Choice Requires="x14">
            <control shapeId="137246" r:id="rId33" name="Check Box 30">
              <controlPr defaultSize="0" autoFill="0" autoLine="0" autoPict="0">
                <anchor moveWithCells="1">
                  <from>
                    <xdr:col>3</xdr:col>
                    <xdr:colOff>257175</xdr:colOff>
                    <xdr:row>16</xdr:row>
                    <xdr:rowOff>9525</xdr:rowOff>
                  </from>
                  <to>
                    <xdr:col>3</xdr:col>
                    <xdr:colOff>561975</xdr:colOff>
                    <xdr:row>16</xdr:row>
                    <xdr:rowOff>228600</xdr:rowOff>
                  </to>
                </anchor>
              </controlPr>
            </control>
          </mc:Choice>
        </mc:AlternateContent>
        <mc:AlternateContent xmlns:mc="http://schemas.openxmlformats.org/markup-compatibility/2006">
          <mc:Choice Requires="x14">
            <control shapeId="137247" r:id="rId34" name="Check Box 31">
              <controlPr defaultSize="0" autoFill="0" autoLine="0" autoPict="0">
                <anchor moveWithCells="1">
                  <from>
                    <xdr:col>3</xdr:col>
                    <xdr:colOff>257175</xdr:colOff>
                    <xdr:row>17</xdr:row>
                    <xdr:rowOff>9525</xdr:rowOff>
                  </from>
                  <to>
                    <xdr:col>3</xdr:col>
                    <xdr:colOff>561975</xdr:colOff>
                    <xdr:row>17</xdr:row>
                    <xdr:rowOff>228600</xdr:rowOff>
                  </to>
                </anchor>
              </controlPr>
            </control>
          </mc:Choice>
        </mc:AlternateContent>
        <mc:AlternateContent xmlns:mc="http://schemas.openxmlformats.org/markup-compatibility/2006">
          <mc:Choice Requires="x14">
            <control shapeId="137248" r:id="rId35" name="Check Box 32">
              <controlPr defaultSize="0" autoFill="0" autoLine="0" autoPict="0">
                <anchor moveWithCells="1">
                  <from>
                    <xdr:col>3</xdr:col>
                    <xdr:colOff>257175</xdr:colOff>
                    <xdr:row>18</xdr:row>
                    <xdr:rowOff>9525</xdr:rowOff>
                  </from>
                  <to>
                    <xdr:col>3</xdr:col>
                    <xdr:colOff>561975</xdr:colOff>
                    <xdr:row>18</xdr:row>
                    <xdr:rowOff>228600</xdr:rowOff>
                  </to>
                </anchor>
              </controlPr>
            </control>
          </mc:Choice>
        </mc:AlternateContent>
        <mc:AlternateContent xmlns:mc="http://schemas.openxmlformats.org/markup-compatibility/2006">
          <mc:Choice Requires="x14">
            <control shapeId="137249" r:id="rId36" name="Check Box 33">
              <controlPr defaultSize="0" autoFill="0" autoLine="0" autoPict="0">
                <anchor moveWithCells="1">
                  <from>
                    <xdr:col>3</xdr:col>
                    <xdr:colOff>257175</xdr:colOff>
                    <xdr:row>19</xdr:row>
                    <xdr:rowOff>9525</xdr:rowOff>
                  </from>
                  <to>
                    <xdr:col>3</xdr:col>
                    <xdr:colOff>561975</xdr:colOff>
                    <xdr:row>19</xdr:row>
                    <xdr:rowOff>228600</xdr:rowOff>
                  </to>
                </anchor>
              </controlPr>
            </control>
          </mc:Choice>
        </mc:AlternateContent>
        <mc:AlternateContent xmlns:mc="http://schemas.openxmlformats.org/markup-compatibility/2006">
          <mc:Choice Requires="x14">
            <control shapeId="137250" r:id="rId37" name="Check Box 34">
              <controlPr defaultSize="0" autoFill="0" autoLine="0" autoPict="0">
                <anchor moveWithCells="1">
                  <from>
                    <xdr:col>3</xdr:col>
                    <xdr:colOff>257175</xdr:colOff>
                    <xdr:row>20</xdr:row>
                    <xdr:rowOff>9525</xdr:rowOff>
                  </from>
                  <to>
                    <xdr:col>3</xdr:col>
                    <xdr:colOff>561975</xdr:colOff>
                    <xdr:row>20</xdr:row>
                    <xdr:rowOff>228600</xdr:rowOff>
                  </to>
                </anchor>
              </controlPr>
            </control>
          </mc:Choice>
        </mc:AlternateContent>
        <mc:AlternateContent xmlns:mc="http://schemas.openxmlformats.org/markup-compatibility/2006">
          <mc:Choice Requires="x14">
            <control shapeId="137251" r:id="rId38" name="Check Box 35">
              <controlPr defaultSize="0" autoFill="0" autoLine="0" autoPict="0">
                <anchor moveWithCells="1">
                  <from>
                    <xdr:col>3</xdr:col>
                    <xdr:colOff>257175</xdr:colOff>
                    <xdr:row>21</xdr:row>
                    <xdr:rowOff>9525</xdr:rowOff>
                  </from>
                  <to>
                    <xdr:col>3</xdr:col>
                    <xdr:colOff>561975</xdr:colOff>
                    <xdr:row>21</xdr:row>
                    <xdr:rowOff>228600</xdr:rowOff>
                  </to>
                </anchor>
              </controlPr>
            </control>
          </mc:Choice>
        </mc:AlternateContent>
        <mc:AlternateContent xmlns:mc="http://schemas.openxmlformats.org/markup-compatibility/2006">
          <mc:Choice Requires="x14">
            <control shapeId="137252" r:id="rId39" name="Check Box 36">
              <controlPr defaultSize="0" autoFill="0" autoLine="0" autoPict="0">
                <anchor moveWithCells="1">
                  <from>
                    <xdr:col>3</xdr:col>
                    <xdr:colOff>257175</xdr:colOff>
                    <xdr:row>22</xdr:row>
                    <xdr:rowOff>9525</xdr:rowOff>
                  </from>
                  <to>
                    <xdr:col>3</xdr:col>
                    <xdr:colOff>561975</xdr:colOff>
                    <xdr:row>22</xdr:row>
                    <xdr:rowOff>228600</xdr:rowOff>
                  </to>
                </anchor>
              </controlPr>
            </control>
          </mc:Choice>
        </mc:AlternateContent>
        <mc:AlternateContent xmlns:mc="http://schemas.openxmlformats.org/markup-compatibility/2006">
          <mc:Choice Requires="x14">
            <control shapeId="137253" r:id="rId40" name="Check Box 37">
              <controlPr defaultSize="0" autoFill="0" autoLine="0" autoPict="0">
                <anchor moveWithCells="1">
                  <from>
                    <xdr:col>3</xdr:col>
                    <xdr:colOff>257175</xdr:colOff>
                    <xdr:row>23</xdr:row>
                    <xdr:rowOff>9525</xdr:rowOff>
                  </from>
                  <to>
                    <xdr:col>3</xdr:col>
                    <xdr:colOff>561975</xdr:colOff>
                    <xdr:row>23</xdr:row>
                    <xdr:rowOff>228600</xdr:rowOff>
                  </to>
                </anchor>
              </controlPr>
            </control>
          </mc:Choice>
        </mc:AlternateContent>
        <mc:AlternateContent xmlns:mc="http://schemas.openxmlformats.org/markup-compatibility/2006">
          <mc:Choice Requires="x14">
            <control shapeId="137254" r:id="rId41" name="Check Box 38">
              <controlPr defaultSize="0" autoFill="0" autoLine="0" autoPict="0">
                <anchor moveWithCells="1">
                  <from>
                    <xdr:col>3</xdr:col>
                    <xdr:colOff>257175</xdr:colOff>
                    <xdr:row>24</xdr:row>
                    <xdr:rowOff>9525</xdr:rowOff>
                  </from>
                  <to>
                    <xdr:col>3</xdr:col>
                    <xdr:colOff>561975</xdr:colOff>
                    <xdr:row>24</xdr:row>
                    <xdr:rowOff>228600</xdr:rowOff>
                  </to>
                </anchor>
              </controlPr>
            </control>
          </mc:Choice>
        </mc:AlternateContent>
        <mc:AlternateContent xmlns:mc="http://schemas.openxmlformats.org/markup-compatibility/2006">
          <mc:Choice Requires="x14">
            <control shapeId="137255" r:id="rId42" name="Check Box 39">
              <controlPr defaultSize="0" autoFill="0" autoLine="0" autoPict="0">
                <anchor moveWithCells="1">
                  <from>
                    <xdr:col>3</xdr:col>
                    <xdr:colOff>257175</xdr:colOff>
                    <xdr:row>25</xdr:row>
                    <xdr:rowOff>9525</xdr:rowOff>
                  </from>
                  <to>
                    <xdr:col>3</xdr:col>
                    <xdr:colOff>561975</xdr:colOff>
                    <xdr:row>25</xdr:row>
                    <xdr:rowOff>228600</xdr:rowOff>
                  </to>
                </anchor>
              </controlPr>
            </control>
          </mc:Choice>
        </mc:AlternateContent>
        <mc:AlternateContent xmlns:mc="http://schemas.openxmlformats.org/markup-compatibility/2006">
          <mc:Choice Requires="x14">
            <control shapeId="137256" r:id="rId43" name="Check Box 40">
              <controlPr defaultSize="0" autoFill="0" autoLine="0" autoPict="0">
                <anchor moveWithCells="1">
                  <from>
                    <xdr:col>3</xdr:col>
                    <xdr:colOff>257175</xdr:colOff>
                    <xdr:row>26</xdr:row>
                    <xdr:rowOff>9525</xdr:rowOff>
                  </from>
                  <to>
                    <xdr:col>3</xdr:col>
                    <xdr:colOff>561975</xdr:colOff>
                    <xdr:row>26</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U66"/>
  <sheetViews>
    <sheetView showGridLines="0" tabSelected="1" zoomScaleNormal="100" zoomScaleSheetLayoutView="130" workbookViewId="0">
      <selection activeCell="E25" sqref="E25:S26"/>
    </sheetView>
  </sheetViews>
  <sheetFormatPr baseColWidth="10" defaultColWidth="11.42578125" defaultRowHeight="12" x14ac:dyDescent="0.2"/>
  <cols>
    <col min="1" max="1" width="1.5703125" style="18" customWidth="1"/>
    <col min="2" max="4" width="6.5703125" style="18" customWidth="1"/>
    <col min="5" max="18" width="5.140625" style="18" customWidth="1"/>
    <col min="19" max="20" width="0.85546875" style="18" customWidth="1"/>
    <col min="21" max="21" width="12.7109375" style="18" hidden="1" customWidth="1"/>
    <col min="22" max="16384" width="11.42578125" style="18"/>
  </cols>
  <sheetData>
    <row r="1" spans="1:21" s="4" customFormat="1" ht="15" customHeight="1" x14ac:dyDescent="0.2">
      <c r="U1" s="224"/>
    </row>
    <row r="2" spans="1:21" s="4" customFormat="1" ht="15" customHeight="1" x14ac:dyDescent="0.2">
      <c r="U2" s="224"/>
    </row>
    <row r="3" spans="1:21" s="4" customFormat="1" ht="15" customHeight="1" x14ac:dyDescent="0.2">
      <c r="U3" s="224"/>
    </row>
    <row r="4" spans="1:21" s="5" customFormat="1" ht="15" customHeight="1" x14ac:dyDescent="0.2">
      <c r="U4" s="224"/>
    </row>
    <row r="5" spans="1:21" s="5" customFormat="1" ht="15" customHeight="1" x14ac:dyDescent="0.2">
      <c r="U5" s="224"/>
    </row>
    <row r="6" spans="1:21" s="5" customFormat="1" ht="15" customHeight="1" x14ac:dyDescent="0.2">
      <c r="B6" s="29"/>
      <c r="C6" s="29"/>
      <c r="D6" s="29"/>
      <c r="E6" s="29"/>
      <c r="F6" s="29"/>
      <c r="G6" s="29"/>
      <c r="H6" s="29"/>
      <c r="I6" s="29"/>
      <c r="J6" s="29"/>
      <c r="K6" s="29"/>
      <c r="L6" s="29"/>
      <c r="M6" s="29"/>
      <c r="N6" s="29"/>
      <c r="O6" s="29"/>
      <c r="P6" s="29"/>
      <c r="Q6" s="29"/>
      <c r="R6" s="29"/>
      <c r="U6" s="224"/>
    </row>
    <row r="7" spans="1:21" s="5" customFormat="1" ht="15" customHeight="1" x14ac:dyDescent="0.2">
      <c r="B7" s="29"/>
      <c r="C7" s="29"/>
      <c r="D7" s="29"/>
      <c r="E7" s="29"/>
      <c r="F7" s="29"/>
      <c r="G7" s="29"/>
      <c r="H7" s="29"/>
      <c r="I7" s="29"/>
      <c r="J7" s="29"/>
      <c r="K7" s="29"/>
      <c r="L7" s="29"/>
      <c r="M7" s="29"/>
      <c r="N7" s="29"/>
      <c r="O7" s="29"/>
      <c r="P7" s="29"/>
      <c r="Q7" s="29"/>
      <c r="R7" s="29"/>
      <c r="U7" s="224"/>
    </row>
    <row r="8" spans="1:21" s="5" customFormat="1" ht="15" customHeight="1" x14ac:dyDescent="0.2">
      <c r="A8" s="28" t="s">
        <v>33</v>
      </c>
      <c r="B8" s="29"/>
      <c r="C8" s="29"/>
      <c r="D8" s="29"/>
      <c r="E8" s="29"/>
      <c r="F8" s="29"/>
      <c r="G8" s="29"/>
      <c r="H8" s="29"/>
      <c r="I8" s="29"/>
      <c r="J8" s="29"/>
      <c r="K8" s="29"/>
      <c r="L8" s="29"/>
      <c r="M8" s="29"/>
      <c r="N8" s="29"/>
      <c r="O8" s="29"/>
      <c r="P8" s="29"/>
      <c r="Q8" s="29"/>
      <c r="R8" s="29"/>
      <c r="U8" s="224"/>
    </row>
    <row r="9" spans="1:21" s="5" customFormat="1" ht="15" customHeight="1" x14ac:dyDescent="0.2">
      <c r="A9" s="632" t="s">
        <v>215</v>
      </c>
      <c r="B9" s="632"/>
      <c r="C9" s="632"/>
      <c r="D9" s="632"/>
      <c r="E9" s="632"/>
      <c r="F9" s="632"/>
      <c r="G9" s="632"/>
      <c r="H9" s="632"/>
      <c r="I9" s="632"/>
      <c r="J9" s="632"/>
      <c r="K9" s="30"/>
      <c r="L9" s="30"/>
      <c r="M9" s="30"/>
      <c r="N9" s="29"/>
      <c r="O9" s="29"/>
      <c r="P9" s="29"/>
      <c r="Q9" s="29"/>
      <c r="R9" s="29"/>
      <c r="S9" s="31"/>
      <c r="U9" s="224"/>
    </row>
    <row r="10" spans="1:21" s="5" customFormat="1" ht="15" customHeight="1" x14ac:dyDescent="0.2">
      <c r="A10" s="632"/>
      <c r="B10" s="632"/>
      <c r="C10" s="632"/>
      <c r="D10" s="632"/>
      <c r="E10" s="632"/>
      <c r="F10" s="632"/>
      <c r="G10" s="632"/>
      <c r="H10" s="632"/>
      <c r="I10" s="632"/>
      <c r="J10" s="632"/>
      <c r="K10" s="30"/>
      <c r="L10" s="30"/>
      <c r="M10" s="30"/>
      <c r="N10" s="29"/>
      <c r="O10" s="29"/>
      <c r="P10" s="29"/>
      <c r="Q10" s="29"/>
      <c r="R10" s="29"/>
      <c r="S10" s="31"/>
      <c r="U10" s="224"/>
    </row>
    <row r="11" spans="1:21" s="5" customFormat="1" ht="15" customHeight="1" x14ac:dyDescent="0.2">
      <c r="A11" s="32"/>
      <c r="B11" s="33"/>
      <c r="C11" s="33"/>
      <c r="D11" s="33"/>
      <c r="E11" s="33"/>
      <c r="F11" s="33"/>
      <c r="G11" s="33"/>
      <c r="H11" s="33"/>
      <c r="I11" s="33"/>
      <c r="U11" s="224"/>
    </row>
    <row r="12" spans="1:21" s="8" customFormat="1" ht="15" customHeight="1" x14ac:dyDescent="0.2">
      <c r="A12" s="34" t="s">
        <v>511</v>
      </c>
      <c r="B12" s="7"/>
      <c r="C12" s="7"/>
      <c r="D12" s="7"/>
      <c r="E12" s="7"/>
      <c r="F12" s="7"/>
      <c r="G12" s="7"/>
      <c r="H12" s="7"/>
      <c r="K12" s="137" t="s">
        <v>125</v>
      </c>
      <c r="L12" s="138"/>
      <c r="M12" s="138"/>
      <c r="N12" s="138"/>
      <c r="O12" s="138"/>
      <c r="P12" s="138"/>
      <c r="Q12" s="138"/>
      <c r="R12" s="138"/>
      <c r="S12" s="138"/>
      <c r="T12" s="445"/>
      <c r="U12" s="276"/>
    </row>
    <row r="13" spans="1:21" s="8" customFormat="1" ht="15" customHeight="1" x14ac:dyDescent="0.2">
      <c r="A13" s="34" t="s">
        <v>512</v>
      </c>
      <c r="B13" s="7"/>
      <c r="C13" s="7"/>
      <c r="D13" s="7"/>
      <c r="E13" s="7"/>
      <c r="F13" s="7"/>
      <c r="G13" s="7"/>
      <c r="H13" s="7"/>
      <c r="J13" s="7"/>
      <c r="K13" s="139"/>
      <c r="L13" s="140"/>
      <c r="M13" s="140"/>
      <c r="N13" s="140"/>
      <c r="O13" s="140"/>
      <c r="P13" s="140"/>
      <c r="Q13" s="140"/>
      <c r="R13" s="140"/>
      <c r="S13" s="140"/>
      <c r="T13" s="446"/>
      <c r="U13" s="276"/>
    </row>
    <row r="14" spans="1:21" s="8" customFormat="1" ht="15" customHeight="1" x14ac:dyDescent="0.2">
      <c r="A14" s="34" t="s">
        <v>505</v>
      </c>
      <c r="B14" s="7"/>
      <c r="C14" s="7"/>
      <c r="D14" s="7"/>
      <c r="E14" s="7"/>
      <c r="F14" s="7"/>
      <c r="G14" s="7"/>
      <c r="H14" s="7"/>
      <c r="I14" s="7"/>
      <c r="J14" s="7"/>
      <c r="K14" s="139"/>
      <c r="L14" s="140"/>
      <c r="M14" s="140"/>
      <c r="N14" s="140"/>
      <c r="O14" s="140"/>
      <c r="P14" s="140"/>
      <c r="Q14" s="140"/>
      <c r="R14" s="140"/>
      <c r="S14" s="140"/>
      <c r="T14" s="446"/>
      <c r="U14" s="276"/>
    </row>
    <row r="15" spans="1:21" s="8" customFormat="1" ht="15" customHeight="1" x14ac:dyDescent="0.2">
      <c r="A15" s="34" t="s">
        <v>506</v>
      </c>
      <c r="B15" s="7"/>
      <c r="C15" s="7"/>
      <c r="D15" s="7"/>
      <c r="E15" s="7"/>
      <c r="F15" s="7"/>
      <c r="G15" s="7"/>
      <c r="H15" s="7"/>
      <c r="I15" s="7"/>
      <c r="J15" s="7"/>
      <c r="K15" s="139"/>
      <c r="L15" s="140"/>
      <c r="M15" s="140"/>
      <c r="N15" s="140"/>
      <c r="O15" s="140"/>
      <c r="P15" s="140"/>
      <c r="Q15" s="140"/>
      <c r="R15" s="140"/>
      <c r="S15" s="140"/>
      <c r="T15" s="446"/>
      <c r="U15" s="276"/>
    </row>
    <row r="16" spans="1:21" s="8" customFormat="1" ht="15" customHeight="1" x14ac:dyDescent="0.2">
      <c r="B16" s="7"/>
      <c r="C16" s="7"/>
      <c r="D16" s="7"/>
      <c r="E16" s="7"/>
      <c r="F16" s="7"/>
      <c r="G16" s="7"/>
      <c r="H16" s="7"/>
      <c r="I16" s="7"/>
      <c r="J16" s="7"/>
      <c r="K16" s="141"/>
      <c r="L16" s="142"/>
      <c r="M16" s="142"/>
      <c r="N16" s="142"/>
      <c r="O16" s="142"/>
      <c r="P16" s="142"/>
      <c r="Q16" s="142"/>
      <c r="R16" s="142"/>
      <c r="S16" s="142"/>
      <c r="T16" s="447"/>
      <c r="U16" s="276"/>
    </row>
    <row r="17" spans="1:21" s="6" customFormat="1" ht="18" customHeight="1" x14ac:dyDescent="0.2">
      <c r="D17" s="7"/>
      <c r="E17" s="7"/>
      <c r="F17" s="7"/>
      <c r="G17" s="671" t="str">
        <f>IF(COUNTIF(U17:U19,TRUE)&gt;1,"Bitte nur eine Auswahl treffen!","")</f>
        <v/>
      </c>
      <c r="H17" s="672"/>
      <c r="I17" s="673"/>
      <c r="K17" s="195" t="s">
        <v>38</v>
      </c>
      <c r="L17" s="9"/>
      <c r="M17" s="9"/>
      <c r="N17" s="10"/>
      <c r="O17" s="647" t="s">
        <v>513</v>
      </c>
      <c r="P17" s="648"/>
      <c r="Q17" s="648"/>
      <c r="R17" s="648"/>
      <c r="S17" s="648"/>
      <c r="T17" s="649"/>
      <c r="U17" s="489" t="b">
        <v>0</v>
      </c>
    </row>
    <row r="18" spans="1:21" s="6" customFormat="1" ht="18" customHeight="1" x14ac:dyDescent="0.2">
      <c r="D18" s="7"/>
      <c r="E18" s="7"/>
      <c r="F18" s="7"/>
      <c r="G18" s="674"/>
      <c r="H18" s="675"/>
      <c r="I18" s="676"/>
      <c r="K18" s="195" t="s">
        <v>0</v>
      </c>
      <c r="L18" s="9"/>
      <c r="M18" s="9"/>
      <c r="N18" s="10"/>
      <c r="O18" s="650"/>
      <c r="P18" s="651"/>
      <c r="Q18" s="651"/>
      <c r="R18" s="651"/>
      <c r="S18" s="651"/>
      <c r="T18" s="652"/>
      <c r="U18" s="489" t="b">
        <v>0</v>
      </c>
    </row>
    <row r="19" spans="1:21" s="6" customFormat="1" ht="18" customHeight="1" x14ac:dyDescent="0.2">
      <c r="D19" s="7"/>
      <c r="E19" s="7"/>
      <c r="F19" s="7"/>
      <c r="G19" s="677"/>
      <c r="H19" s="678"/>
      <c r="I19" s="679"/>
      <c r="K19" s="195" t="s">
        <v>126</v>
      </c>
      <c r="L19" s="9"/>
      <c r="M19" s="9"/>
      <c r="N19" s="10"/>
      <c r="O19" s="653"/>
      <c r="P19" s="654"/>
      <c r="Q19" s="654"/>
      <c r="R19" s="654"/>
      <c r="S19" s="654"/>
      <c r="T19" s="655"/>
      <c r="U19" s="489" t="b">
        <v>0</v>
      </c>
    </row>
    <row r="20" spans="1:21" s="6" customFormat="1" ht="18" customHeight="1" x14ac:dyDescent="0.2">
      <c r="A20" s="8"/>
      <c r="B20" s="8"/>
      <c r="C20" s="8"/>
      <c r="D20" s="8"/>
      <c r="E20" s="8"/>
      <c r="F20" s="7"/>
      <c r="G20" s="7"/>
      <c r="H20" s="7"/>
      <c r="I20" s="7"/>
      <c r="J20" s="7"/>
      <c r="K20" s="196" t="s">
        <v>39</v>
      </c>
      <c r="L20" s="11"/>
      <c r="M20" s="11"/>
      <c r="N20" s="12"/>
      <c r="O20" s="656">
        <f ca="1">TODAY()</f>
        <v>44943</v>
      </c>
      <c r="P20" s="657"/>
      <c r="Q20" s="657"/>
      <c r="R20" s="657"/>
      <c r="S20" s="657"/>
      <c r="T20" s="658"/>
      <c r="U20" s="276"/>
    </row>
    <row r="21" spans="1:21" s="6" customFormat="1" ht="18" customHeight="1" x14ac:dyDescent="0.2">
      <c r="A21" s="8"/>
      <c r="B21" s="8"/>
      <c r="C21" s="8"/>
      <c r="D21" s="8"/>
      <c r="E21" s="8"/>
      <c r="F21" s="7"/>
      <c r="G21" s="7"/>
      <c r="H21" s="7"/>
      <c r="I21" s="7"/>
      <c r="J21" s="7"/>
      <c r="K21" s="197" t="s">
        <v>34</v>
      </c>
      <c r="L21" s="13"/>
      <c r="M21" s="13"/>
      <c r="N21" s="14"/>
      <c r="O21" s="659"/>
      <c r="P21" s="660"/>
      <c r="Q21" s="660"/>
      <c r="R21" s="660"/>
      <c r="S21" s="660"/>
      <c r="T21" s="661"/>
      <c r="U21" s="276"/>
    </row>
    <row r="22" spans="1:21" s="5" customFormat="1" ht="12" customHeight="1" x14ac:dyDescent="0.2">
      <c r="U22" s="224"/>
    </row>
    <row r="23" spans="1:21" ht="15" customHeight="1" x14ac:dyDescent="0.2">
      <c r="A23" s="15" t="s">
        <v>14</v>
      </c>
      <c r="B23" s="16"/>
      <c r="C23" s="16"/>
      <c r="D23" s="16"/>
      <c r="E23" s="16"/>
      <c r="F23" s="16"/>
      <c r="G23" s="16"/>
      <c r="H23" s="16"/>
      <c r="I23" s="16"/>
      <c r="J23" s="16"/>
      <c r="K23" s="16"/>
      <c r="L23" s="16"/>
      <c r="M23" s="16"/>
      <c r="N23" s="16"/>
      <c r="O23" s="16"/>
      <c r="P23" s="16"/>
      <c r="Q23" s="16"/>
      <c r="R23" s="16"/>
      <c r="S23" s="16"/>
      <c r="T23" s="17"/>
      <c r="U23" s="224"/>
    </row>
    <row r="24" spans="1:21" s="5" customFormat="1" ht="5.0999999999999996" customHeight="1" x14ac:dyDescent="0.2">
      <c r="A24" s="54"/>
      <c r="B24" s="50"/>
      <c r="C24" s="50"/>
      <c r="D24" s="50"/>
      <c r="E24" s="50"/>
      <c r="F24" s="50"/>
      <c r="G24" s="50"/>
      <c r="H24" s="50"/>
      <c r="I24" s="50"/>
      <c r="J24" s="50"/>
      <c r="K24" s="50"/>
      <c r="L24" s="50"/>
      <c r="M24" s="50"/>
      <c r="N24" s="50"/>
      <c r="O24" s="50"/>
      <c r="P24" s="50"/>
      <c r="Q24" s="50"/>
      <c r="R24" s="50"/>
      <c r="S24" s="50"/>
      <c r="T24" s="55"/>
      <c r="U24" s="224"/>
    </row>
    <row r="25" spans="1:21" s="6" customFormat="1" ht="15" customHeight="1" x14ac:dyDescent="0.2">
      <c r="A25" s="639" t="s">
        <v>184</v>
      </c>
      <c r="B25" s="640"/>
      <c r="C25" s="640"/>
      <c r="D25" s="640"/>
      <c r="E25" s="662"/>
      <c r="F25" s="663"/>
      <c r="G25" s="663"/>
      <c r="H25" s="663"/>
      <c r="I25" s="663"/>
      <c r="J25" s="663"/>
      <c r="K25" s="663"/>
      <c r="L25" s="663"/>
      <c r="M25" s="663"/>
      <c r="N25" s="663"/>
      <c r="O25" s="663"/>
      <c r="P25" s="663"/>
      <c r="Q25" s="663"/>
      <c r="R25" s="663"/>
      <c r="S25" s="664"/>
      <c r="T25" s="45"/>
      <c r="U25" s="276"/>
    </row>
    <row r="26" spans="1:21" s="6" customFormat="1" ht="15" customHeight="1" x14ac:dyDescent="0.2">
      <c r="A26" s="639"/>
      <c r="B26" s="640"/>
      <c r="C26" s="640"/>
      <c r="D26" s="640"/>
      <c r="E26" s="665"/>
      <c r="F26" s="666"/>
      <c r="G26" s="666"/>
      <c r="H26" s="666"/>
      <c r="I26" s="666"/>
      <c r="J26" s="666"/>
      <c r="K26" s="666"/>
      <c r="L26" s="666"/>
      <c r="M26" s="666"/>
      <c r="N26" s="666"/>
      <c r="O26" s="666"/>
      <c r="P26" s="666"/>
      <c r="Q26" s="666"/>
      <c r="R26" s="666"/>
      <c r="S26" s="667"/>
      <c r="T26" s="45"/>
      <c r="U26" s="276"/>
    </row>
    <row r="27" spans="1:21" s="8" customFormat="1" ht="5.0999999999999996" customHeight="1" x14ac:dyDescent="0.2">
      <c r="A27" s="44"/>
      <c r="B27" s="7"/>
      <c r="C27" s="7"/>
      <c r="D27" s="7"/>
      <c r="E27" s="35"/>
      <c r="F27" s="35"/>
      <c r="G27" s="35"/>
      <c r="H27" s="35"/>
      <c r="I27" s="35"/>
      <c r="J27" s="35"/>
      <c r="K27" s="35"/>
      <c r="L27" s="35"/>
      <c r="M27" s="35"/>
      <c r="N27" s="35"/>
      <c r="O27" s="35"/>
      <c r="P27" s="35"/>
      <c r="Q27" s="35"/>
      <c r="R27" s="35"/>
      <c r="S27" s="7"/>
      <c r="T27" s="36"/>
      <c r="U27" s="276"/>
    </row>
    <row r="28" spans="1:21" s="6" customFormat="1" ht="18" customHeight="1" x14ac:dyDescent="0.2">
      <c r="A28" s="46" t="s">
        <v>466</v>
      </c>
      <c r="B28" s="7"/>
      <c r="C28" s="7"/>
      <c r="D28" s="7"/>
      <c r="E28" s="668"/>
      <c r="F28" s="669"/>
      <c r="G28" s="669"/>
      <c r="H28" s="669"/>
      <c r="I28" s="669"/>
      <c r="J28" s="669"/>
      <c r="K28" s="669"/>
      <c r="L28" s="669"/>
      <c r="M28" s="669"/>
      <c r="N28" s="669"/>
      <c r="O28" s="669"/>
      <c r="P28" s="669"/>
      <c r="Q28" s="669"/>
      <c r="R28" s="669"/>
      <c r="S28" s="670"/>
      <c r="T28" s="45"/>
      <c r="U28" s="276"/>
    </row>
    <row r="29" spans="1:21" s="8" customFormat="1" ht="5.0999999999999996" customHeight="1" x14ac:dyDescent="0.2">
      <c r="A29" s="44"/>
      <c r="B29" s="7"/>
      <c r="C29" s="7"/>
      <c r="D29" s="7"/>
      <c r="E29" s="35"/>
      <c r="F29" s="35"/>
      <c r="G29" s="35"/>
      <c r="H29" s="35"/>
      <c r="I29" s="35"/>
      <c r="J29" s="35"/>
      <c r="K29" s="35"/>
      <c r="L29" s="35"/>
      <c r="M29" s="35"/>
      <c r="N29" s="35"/>
      <c r="O29" s="35"/>
      <c r="P29" s="35"/>
      <c r="Q29" s="35"/>
      <c r="R29" s="35"/>
      <c r="S29" s="7"/>
      <c r="T29" s="36"/>
      <c r="U29" s="276"/>
    </row>
    <row r="30" spans="1:21" s="6" customFormat="1" ht="18" customHeight="1" x14ac:dyDescent="0.2">
      <c r="A30" s="46" t="s">
        <v>110</v>
      </c>
      <c r="B30" s="7"/>
      <c r="C30" s="7"/>
      <c r="D30" s="7"/>
      <c r="E30" s="636"/>
      <c r="F30" s="637"/>
      <c r="G30" s="637"/>
      <c r="H30" s="637"/>
      <c r="I30" s="637"/>
      <c r="J30" s="637"/>
      <c r="K30" s="637"/>
      <c r="L30" s="637"/>
      <c r="M30" s="637"/>
      <c r="N30" s="637"/>
      <c r="O30" s="637"/>
      <c r="P30" s="637"/>
      <c r="Q30" s="637"/>
      <c r="R30" s="637"/>
      <c r="S30" s="638"/>
      <c r="T30" s="45"/>
      <c r="U30" s="276"/>
    </row>
    <row r="31" spans="1:21" s="6" customFormat="1" ht="9.9499999999999993" customHeight="1" x14ac:dyDescent="0.2">
      <c r="A31" s="44"/>
      <c r="B31" s="7"/>
      <c r="C31" s="7"/>
      <c r="D31" s="7"/>
      <c r="E31" s="338" t="s">
        <v>112</v>
      </c>
      <c r="F31" s="339"/>
      <c r="G31" s="339"/>
      <c r="H31" s="339"/>
      <c r="I31" s="339"/>
      <c r="J31" s="339"/>
      <c r="K31" s="339"/>
      <c r="L31" s="339"/>
      <c r="M31" s="339"/>
      <c r="N31" s="339"/>
      <c r="O31" s="339"/>
      <c r="P31" s="339"/>
      <c r="Q31" s="339"/>
      <c r="R31" s="339"/>
      <c r="S31" s="340"/>
      <c r="T31" s="45"/>
      <c r="U31" s="276"/>
    </row>
    <row r="32" spans="1:21" s="6" customFormat="1" ht="18" customHeight="1" x14ac:dyDescent="0.2">
      <c r="A32" s="56"/>
      <c r="B32" s="37"/>
      <c r="C32" s="37"/>
      <c r="D32" s="37"/>
      <c r="E32" s="683"/>
      <c r="F32" s="684"/>
      <c r="G32" s="685"/>
      <c r="H32" s="686"/>
      <c r="I32" s="686"/>
      <c r="J32" s="686"/>
      <c r="K32" s="686"/>
      <c r="L32" s="686"/>
      <c r="M32" s="686"/>
      <c r="N32" s="686"/>
      <c r="O32" s="686"/>
      <c r="P32" s="686"/>
      <c r="Q32" s="686"/>
      <c r="R32" s="686"/>
      <c r="S32" s="687"/>
      <c r="T32" s="45"/>
      <c r="U32" s="276"/>
    </row>
    <row r="33" spans="1:21" s="6" customFormat="1" ht="9.9499999999999993" customHeight="1" x14ac:dyDescent="0.2">
      <c r="A33" s="56"/>
      <c r="B33" s="37"/>
      <c r="C33" s="37"/>
      <c r="D33" s="37"/>
      <c r="E33" s="341" t="s">
        <v>40</v>
      </c>
      <c r="F33" s="342"/>
      <c r="G33" s="343" t="s">
        <v>41</v>
      </c>
      <c r="H33" s="339"/>
      <c r="I33" s="339"/>
      <c r="J33" s="339"/>
      <c r="K33" s="339"/>
      <c r="L33" s="339"/>
      <c r="M33" s="339"/>
      <c r="N33" s="339"/>
      <c r="O33" s="339"/>
      <c r="P33" s="339"/>
      <c r="Q33" s="339"/>
      <c r="R33" s="339"/>
      <c r="S33" s="340"/>
      <c r="T33" s="45"/>
      <c r="U33" s="276"/>
    </row>
    <row r="34" spans="1:21" s="8" customFormat="1" ht="5.0999999999999996" customHeight="1" x14ac:dyDescent="0.2">
      <c r="A34" s="56"/>
      <c r="B34" s="37"/>
      <c r="C34" s="37"/>
      <c r="D34" s="37"/>
      <c r="E34" s="38"/>
      <c r="F34" s="38"/>
      <c r="G34" s="38"/>
      <c r="H34" s="37"/>
      <c r="I34" s="37"/>
      <c r="J34" s="37"/>
      <c r="K34" s="37"/>
      <c r="L34" s="37"/>
      <c r="M34" s="37"/>
      <c r="N34" s="37"/>
      <c r="O34" s="37"/>
      <c r="P34" s="37"/>
      <c r="Q34" s="37"/>
      <c r="R34" s="37"/>
      <c r="S34" s="37"/>
      <c r="T34" s="39"/>
      <c r="U34" s="276"/>
    </row>
    <row r="35" spans="1:21" s="6" customFormat="1" ht="18" customHeight="1" x14ac:dyDescent="0.2">
      <c r="A35" s="46" t="s">
        <v>111</v>
      </c>
      <c r="B35" s="37"/>
      <c r="C35" s="37"/>
      <c r="D35" s="47"/>
      <c r="E35" s="644"/>
      <c r="F35" s="645"/>
      <c r="G35" s="645"/>
      <c r="H35" s="645"/>
      <c r="I35" s="645"/>
      <c r="J35" s="645"/>
      <c r="K35" s="645"/>
      <c r="L35" s="645"/>
      <c r="M35" s="645"/>
      <c r="N35" s="645"/>
      <c r="O35" s="645"/>
      <c r="P35" s="645"/>
      <c r="Q35" s="645"/>
      <c r="R35" s="645"/>
      <c r="S35" s="646"/>
      <c r="T35" s="45"/>
      <c r="U35" s="276"/>
    </row>
    <row r="36" spans="1:21" s="6" customFormat="1" ht="5.0999999999999996" customHeight="1" x14ac:dyDescent="0.2">
      <c r="A36" s="48"/>
      <c r="B36" s="33"/>
      <c r="C36" s="33"/>
      <c r="D36" s="47"/>
      <c r="E36" s="47"/>
      <c r="F36" s="7"/>
      <c r="G36" s="7"/>
      <c r="H36" s="7"/>
      <c r="I36" s="7"/>
      <c r="J36" s="47"/>
      <c r="K36" s="7"/>
      <c r="L36" s="7"/>
      <c r="M36" s="7"/>
      <c r="N36" s="7"/>
      <c r="O36" s="7"/>
      <c r="P36" s="7"/>
      <c r="Q36" s="7"/>
      <c r="R36" s="7"/>
      <c r="S36" s="7"/>
      <c r="T36" s="36"/>
      <c r="U36" s="276"/>
    </row>
    <row r="37" spans="1:21" s="6" customFormat="1" ht="18" customHeight="1" x14ac:dyDescent="0.2">
      <c r="A37" s="46" t="s">
        <v>467</v>
      </c>
      <c r="B37" s="33"/>
      <c r="C37" s="33"/>
      <c r="D37" s="47"/>
      <c r="E37" s="641"/>
      <c r="F37" s="642"/>
      <c r="G37" s="642"/>
      <c r="H37" s="642"/>
      <c r="I37" s="642"/>
      <c r="J37" s="643"/>
      <c r="K37" s="47"/>
      <c r="L37" s="144" t="s">
        <v>35</v>
      </c>
      <c r="M37" s="633"/>
      <c r="N37" s="634"/>
      <c r="O37" s="634"/>
      <c r="P37" s="634"/>
      <c r="Q37" s="634"/>
      <c r="R37" s="634"/>
      <c r="S37" s="635"/>
      <c r="T37" s="45"/>
      <c r="U37" s="276"/>
    </row>
    <row r="38" spans="1:21" s="6" customFormat="1" ht="5.0999999999999996" customHeight="1" x14ac:dyDescent="0.2">
      <c r="A38" s="48"/>
      <c r="B38" s="33"/>
      <c r="C38" s="33"/>
      <c r="D38" s="47"/>
      <c r="E38" s="47"/>
      <c r="F38" s="7"/>
      <c r="G38" s="7"/>
      <c r="H38" s="47"/>
      <c r="I38" s="47"/>
      <c r="J38" s="47"/>
      <c r="K38" s="60"/>
      <c r="L38" s="47"/>
      <c r="M38" s="7"/>
      <c r="N38" s="7"/>
      <c r="O38" s="7"/>
      <c r="P38" s="7"/>
      <c r="Q38" s="7"/>
      <c r="R38" s="7"/>
      <c r="S38" s="7"/>
      <c r="T38" s="36"/>
      <c r="U38" s="276"/>
    </row>
    <row r="39" spans="1:21" s="62" customFormat="1" ht="18" customHeight="1" x14ac:dyDescent="0.2">
      <c r="A39" s="46" t="s">
        <v>127</v>
      </c>
      <c r="B39" s="33"/>
      <c r="C39" s="33"/>
      <c r="D39" s="47"/>
      <c r="E39" s="641"/>
      <c r="F39" s="642"/>
      <c r="G39" s="642"/>
      <c r="H39" s="642"/>
      <c r="I39" s="642"/>
      <c r="J39" s="643"/>
      <c r="K39" s="143"/>
      <c r="L39" s="144" t="s">
        <v>36</v>
      </c>
      <c r="M39" s="633"/>
      <c r="N39" s="634"/>
      <c r="O39" s="634"/>
      <c r="P39" s="634"/>
      <c r="Q39" s="634"/>
      <c r="R39" s="634"/>
      <c r="S39" s="635"/>
      <c r="T39" s="75"/>
      <c r="U39" s="487"/>
    </row>
    <row r="40" spans="1:21" s="5" customFormat="1" ht="5.0999999999999996" customHeight="1" x14ac:dyDescent="0.2">
      <c r="A40" s="57"/>
      <c r="B40" s="58"/>
      <c r="C40" s="58"/>
      <c r="D40" s="58"/>
      <c r="E40" s="58"/>
      <c r="F40" s="58"/>
      <c r="G40" s="58"/>
      <c r="H40" s="58"/>
      <c r="I40" s="58"/>
      <c r="J40" s="58"/>
      <c r="K40" s="58"/>
      <c r="L40" s="58"/>
      <c r="M40" s="58"/>
      <c r="N40" s="58"/>
      <c r="O40" s="58"/>
      <c r="P40" s="58"/>
      <c r="Q40" s="58"/>
      <c r="R40" s="58"/>
      <c r="S40" s="58"/>
      <c r="T40" s="59"/>
      <c r="U40" s="224"/>
    </row>
    <row r="41" spans="1:21" s="5" customFormat="1" ht="12" customHeight="1" x14ac:dyDescent="0.2">
      <c r="A41" s="32"/>
      <c r="B41" s="33"/>
      <c r="C41" s="33"/>
      <c r="D41" s="33"/>
      <c r="U41" s="224"/>
    </row>
    <row r="42" spans="1:21" ht="15" customHeight="1" x14ac:dyDescent="0.2">
      <c r="A42" s="15" t="s">
        <v>299</v>
      </c>
      <c r="B42" s="16"/>
      <c r="C42" s="16"/>
      <c r="D42" s="16"/>
      <c r="E42" s="16"/>
      <c r="F42" s="16"/>
      <c r="G42" s="16"/>
      <c r="H42" s="16"/>
      <c r="I42" s="16"/>
      <c r="J42" s="16"/>
      <c r="K42" s="16"/>
      <c r="L42" s="16"/>
      <c r="M42" s="16"/>
      <c r="N42" s="16"/>
      <c r="O42" s="16"/>
      <c r="P42" s="16"/>
      <c r="Q42" s="16"/>
      <c r="R42" s="16"/>
      <c r="S42" s="16"/>
      <c r="T42" s="17"/>
      <c r="U42" s="224"/>
    </row>
    <row r="43" spans="1:21" s="5" customFormat="1" ht="5.0999999999999996" customHeight="1" x14ac:dyDescent="0.2">
      <c r="A43" s="49"/>
      <c r="B43" s="50"/>
      <c r="C43" s="50"/>
      <c r="D43" s="50"/>
      <c r="E43" s="50"/>
      <c r="F43" s="50"/>
      <c r="G43" s="50"/>
      <c r="H43" s="50"/>
      <c r="I43" s="50"/>
      <c r="J43" s="50"/>
      <c r="K43" s="50"/>
      <c r="L43" s="50"/>
      <c r="M43" s="50"/>
      <c r="N43" s="50"/>
      <c r="O43" s="50"/>
      <c r="P43" s="50"/>
      <c r="Q43" s="50"/>
      <c r="R43" s="50"/>
      <c r="S43" s="50"/>
      <c r="T43" s="55"/>
      <c r="U43" s="224"/>
    </row>
    <row r="44" spans="1:21" s="6" customFormat="1" ht="15" customHeight="1" x14ac:dyDescent="0.2">
      <c r="A44" s="46" t="s">
        <v>262</v>
      </c>
      <c r="B44" s="251"/>
      <c r="C44" s="251"/>
      <c r="D44" s="251"/>
      <c r="E44" s="691"/>
      <c r="F44" s="692"/>
      <c r="G44" s="692"/>
      <c r="H44" s="692"/>
      <c r="I44" s="692"/>
      <c r="J44" s="692"/>
      <c r="K44" s="692"/>
      <c r="L44" s="692"/>
      <c r="M44" s="692"/>
      <c r="N44" s="692"/>
      <c r="O44" s="692"/>
      <c r="P44" s="692"/>
      <c r="Q44" s="692"/>
      <c r="R44" s="692"/>
      <c r="S44" s="693"/>
      <c r="T44" s="45"/>
      <c r="U44" s="276"/>
    </row>
    <row r="45" spans="1:21" s="6" customFormat="1" ht="15" customHeight="1" x14ac:dyDescent="0.2">
      <c r="A45" s="46"/>
      <c r="B45" s="251"/>
      <c r="C45" s="251"/>
      <c r="D45" s="251"/>
      <c r="E45" s="694"/>
      <c r="F45" s="695"/>
      <c r="G45" s="695"/>
      <c r="H45" s="695"/>
      <c r="I45" s="695"/>
      <c r="J45" s="695"/>
      <c r="K45" s="695"/>
      <c r="L45" s="695"/>
      <c r="M45" s="695"/>
      <c r="N45" s="695"/>
      <c r="O45" s="695"/>
      <c r="P45" s="695"/>
      <c r="Q45" s="695"/>
      <c r="R45" s="695"/>
      <c r="S45" s="696"/>
      <c r="T45" s="45"/>
      <c r="U45" s="276"/>
    </row>
    <row r="46" spans="1:21" s="6" customFormat="1" ht="5.0999999999999996" customHeight="1" x14ac:dyDescent="0.2">
      <c r="A46" s="44"/>
      <c r="B46" s="7"/>
      <c r="C46" s="7"/>
      <c r="D46" s="7"/>
      <c r="E46" s="7"/>
      <c r="F46" s="7"/>
      <c r="G46" s="7"/>
      <c r="H46" s="7"/>
      <c r="I46" s="7"/>
      <c r="J46" s="7"/>
      <c r="K46" s="7"/>
      <c r="L46" s="7"/>
      <c r="M46" s="7"/>
      <c r="N46" s="7"/>
      <c r="O46" s="7"/>
      <c r="P46" s="7"/>
      <c r="Q46" s="7"/>
      <c r="R46" s="7"/>
      <c r="S46" s="47"/>
      <c r="T46" s="36"/>
      <c r="U46" s="276"/>
    </row>
    <row r="47" spans="1:21" s="8" customFormat="1" ht="18" customHeight="1" x14ac:dyDescent="0.2">
      <c r="A47" s="46" t="s">
        <v>303</v>
      </c>
      <c r="B47" s="41"/>
      <c r="C47" s="41"/>
      <c r="D47" s="41"/>
      <c r="E47" s="688"/>
      <c r="F47" s="689"/>
      <c r="G47" s="690"/>
      <c r="H47" s="7"/>
      <c r="I47" s="7" t="s">
        <v>214</v>
      </c>
      <c r="J47" s="7"/>
      <c r="K47" s="7"/>
      <c r="L47" s="7"/>
      <c r="M47" s="688"/>
      <c r="N47" s="689"/>
      <c r="O47" s="690"/>
      <c r="P47" s="7"/>
      <c r="Q47" s="7"/>
      <c r="R47" s="7"/>
      <c r="S47" s="7"/>
      <c r="T47" s="36"/>
      <c r="U47" s="276"/>
    </row>
    <row r="48" spans="1:21" s="8" customFormat="1" ht="5.0999999999999996" customHeight="1" x14ac:dyDescent="0.2">
      <c r="A48" s="51"/>
      <c r="B48" s="52"/>
      <c r="C48" s="52"/>
      <c r="D48" s="52"/>
      <c r="E48" s="52"/>
      <c r="F48" s="52"/>
      <c r="G48" s="52"/>
      <c r="H48" s="52"/>
      <c r="I48" s="52"/>
      <c r="J48" s="52"/>
      <c r="K48" s="52"/>
      <c r="L48" s="52"/>
      <c r="M48" s="52"/>
      <c r="N48" s="52"/>
      <c r="O48" s="52"/>
      <c r="P48" s="52"/>
      <c r="Q48" s="52"/>
      <c r="R48" s="52"/>
      <c r="S48" s="52"/>
      <c r="T48" s="53"/>
      <c r="U48" s="276"/>
    </row>
    <row r="49" spans="1:21" s="8" customFormat="1" ht="12" customHeight="1" x14ac:dyDescent="0.2">
      <c r="U49" s="276"/>
    </row>
    <row r="50" spans="1:21" s="5" customFormat="1" ht="15" customHeight="1" x14ac:dyDescent="0.2">
      <c r="A50" s="15" t="s">
        <v>263</v>
      </c>
      <c r="B50" s="16"/>
      <c r="C50" s="16"/>
      <c r="D50" s="16"/>
      <c r="E50" s="16"/>
      <c r="F50" s="16"/>
      <c r="G50" s="16"/>
      <c r="H50" s="16"/>
      <c r="I50" s="16"/>
      <c r="J50" s="16"/>
      <c r="K50" s="16"/>
      <c r="L50" s="16"/>
      <c r="M50" s="16"/>
      <c r="N50" s="16"/>
      <c r="O50" s="16"/>
      <c r="P50" s="16"/>
      <c r="Q50" s="16"/>
      <c r="R50" s="16"/>
      <c r="S50" s="16"/>
      <c r="T50" s="17"/>
      <c r="U50" s="224"/>
    </row>
    <row r="51" spans="1:21" s="69" customFormat="1" ht="5.0999999999999996" customHeight="1" x14ac:dyDescent="0.2">
      <c r="A51" s="96"/>
      <c r="B51" s="207"/>
      <c r="C51" s="207"/>
      <c r="D51" s="207"/>
      <c r="E51" s="207"/>
      <c r="F51" s="207"/>
      <c r="G51" s="207"/>
      <c r="H51" s="207"/>
      <c r="I51" s="207"/>
      <c r="J51" s="207"/>
      <c r="K51" s="344"/>
      <c r="L51" s="344"/>
      <c r="M51" s="207"/>
      <c r="N51" s="207"/>
      <c r="O51" s="207"/>
      <c r="P51" s="207"/>
      <c r="Q51" s="207"/>
      <c r="R51" s="207"/>
      <c r="S51" s="344"/>
      <c r="T51" s="209"/>
      <c r="U51" s="487"/>
    </row>
    <row r="52" spans="1:21" s="69" customFormat="1" ht="18" customHeight="1" x14ac:dyDescent="0.2">
      <c r="A52" s="97" t="s">
        <v>260</v>
      </c>
      <c r="B52" s="208"/>
      <c r="C52" s="208"/>
      <c r="D52" s="208"/>
      <c r="E52" s="208"/>
      <c r="F52" s="345"/>
      <c r="G52" s="345"/>
      <c r="H52" s="345"/>
      <c r="I52" s="345"/>
      <c r="J52" s="345"/>
      <c r="K52" s="345"/>
      <c r="L52" s="345"/>
      <c r="M52" s="345"/>
      <c r="N52" s="345"/>
      <c r="O52" s="680">
        <f>IF('Seite 3'!X16="spitz",'Seite 7'!$P$30,IF('Seite 3'!X16="StEK",'Seite 7 StEK'!$P$26,0))</f>
        <v>0</v>
      </c>
      <c r="P52" s="681"/>
      <c r="Q52" s="681"/>
      <c r="R52" s="682"/>
      <c r="S52" s="345"/>
      <c r="T52" s="210"/>
      <c r="U52" s="487"/>
    </row>
    <row r="53" spans="1:21" s="69" customFormat="1" ht="5.0999999999999996" customHeight="1" x14ac:dyDescent="0.2">
      <c r="A53" s="97"/>
      <c r="B53" s="208"/>
      <c r="C53" s="208"/>
      <c r="D53" s="208"/>
      <c r="E53" s="208"/>
      <c r="F53" s="345"/>
      <c r="G53" s="345"/>
      <c r="H53" s="345"/>
      <c r="I53" s="345"/>
      <c r="J53" s="345"/>
      <c r="K53" s="345"/>
      <c r="L53" s="345"/>
      <c r="M53" s="345"/>
      <c r="N53" s="345"/>
      <c r="O53" s="336"/>
      <c r="P53" s="336"/>
      <c r="Q53" s="336"/>
      <c r="R53" s="337"/>
      <c r="S53" s="345"/>
      <c r="T53" s="210"/>
      <c r="U53" s="487"/>
    </row>
    <row r="54" spans="1:21" s="69" customFormat="1" ht="18" customHeight="1" x14ac:dyDescent="0.2">
      <c r="A54" s="97" t="s">
        <v>261</v>
      </c>
      <c r="B54" s="208"/>
      <c r="C54" s="208"/>
      <c r="D54" s="208"/>
      <c r="E54" s="208"/>
      <c r="F54" s="345"/>
      <c r="G54" s="345"/>
      <c r="H54" s="345"/>
      <c r="I54" s="345"/>
      <c r="J54" s="345"/>
      <c r="K54" s="345"/>
      <c r="L54" s="345"/>
      <c r="M54" s="345"/>
      <c r="N54" s="345"/>
      <c r="O54" s="680">
        <f>IF('Seite 3'!X16="spitz",'Seite 7'!$P$46,IF('Seite 3'!X16="StEK",'Seite 7 StEK'!$P$39,0))</f>
        <v>0</v>
      </c>
      <c r="P54" s="681"/>
      <c r="Q54" s="681"/>
      <c r="R54" s="682"/>
      <c r="S54" s="345"/>
      <c r="T54" s="210"/>
      <c r="U54" s="487"/>
    </row>
    <row r="55" spans="1:21" s="8" customFormat="1" ht="5.0999999999999996" customHeight="1" x14ac:dyDescent="0.2">
      <c r="A55" s="347"/>
      <c r="B55" s="348"/>
      <c r="C55" s="348"/>
      <c r="D55" s="348"/>
      <c r="E55" s="348"/>
      <c r="F55" s="348"/>
      <c r="G55" s="348"/>
      <c r="H55" s="348"/>
      <c r="I55" s="348"/>
      <c r="J55" s="348"/>
      <c r="K55" s="348"/>
      <c r="L55" s="348"/>
      <c r="M55" s="348"/>
      <c r="N55" s="348"/>
      <c r="O55" s="348"/>
      <c r="P55" s="348"/>
      <c r="Q55" s="348"/>
      <c r="R55" s="348"/>
      <c r="S55" s="348"/>
      <c r="T55" s="53"/>
      <c r="U55" s="276"/>
    </row>
    <row r="56" spans="1:21" s="8" customFormat="1" ht="12" customHeight="1" x14ac:dyDescent="0.2">
      <c r="A56" s="42"/>
      <c r="B56" s="41"/>
      <c r="C56" s="41"/>
      <c r="D56" s="41"/>
      <c r="E56" s="41"/>
      <c r="F56" s="41"/>
      <c r="G56" s="41"/>
      <c r="H56" s="41"/>
      <c r="I56" s="41"/>
      <c r="J56" s="41"/>
      <c r="K56" s="41"/>
      <c r="L56" s="41"/>
      <c r="M56" s="41"/>
      <c r="N56" s="41"/>
      <c r="O56" s="41"/>
      <c r="P56" s="41"/>
      <c r="Q56" s="41"/>
      <c r="R56" s="41"/>
      <c r="S56" s="41"/>
      <c r="U56" s="276"/>
    </row>
    <row r="57" spans="1:21" s="8" customFormat="1" ht="12" customHeight="1" x14ac:dyDescent="0.2">
      <c r="A57" s="42"/>
      <c r="B57" s="41"/>
      <c r="C57" s="41"/>
      <c r="D57" s="41"/>
      <c r="E57" s="41"/>
      <c r="F57" s="41"/>
      <c r="G57" s="41"/>
      <c r="H57" s="41"/>
      <c r="I57" s="41"/>
      <c r="J57" s="41"/>
      <c r="K57" s="41"/>
      <c r="L57" s="41"/>
      <c r="M57" s="41"/>
      <c r="N57" s="41"/>
      <c r="O57" s="41"/>
      <c r="P57" s="41"/>
      <c r="Q57" s="41"/>
      <c r="R57" s="41"/>
      <c r="S57" s="41"/>
      <c r="U57" s="276"/>
    </row>
    <row r="58" spans="1:21" s="8" customFormat="1" ht="12" customHeight="1" x14ac:dyDescent="0.2">
      <c r="A58" s="42"/>
      <c r="B58" s="41"/>
      <c r="C58" s="41"/>
      <c r="D58" s="41"/>
      <c r="E58" s="41"/>
      <c r="F58" s="41"/>
      <c r="G58" s="41"/>
      <c r="H58" s="41"/>
      <c r="I58" s="41"/>
      <c r="J58" s="41"/>
      <c r="K58" s="41"/>
      <c r="L58" s="41"/>
      <c r="M58" s="41"/>
      <c r="N58" s="41"/>
      <c r="O58" s="41"/>
      <c r="P58" s="41"/>
      <c r="Q58" s="41"/>
      <c r="R58" s="41"/>
      <c r="S58" s="41"/>
      <c r="U58" s="276"/>
    </row>
    <row r="59" spans="1:21" s="8" customFormat="1" ht="12" customHeight="1" x14ac:dyDescent="0.2">
      <c r="A59" s="42"/>
      <c r="B59" s="41"/>
      <c r="C59" s="41"/>
      <c r="D59" s="41"/>
      <c r="E59" s="41"/>
      <c r="F59" s="41"/>
      <c r="G59" s="41"/>
      <c r="H59" s="41"/>
      <c r="I59" s="41"/>
      <c r="J59" s="41"/>
      <c r="K59" s="41"/>
      <c r="L59" s="41"/>
      <c r="M59" s="41"/>
      <c r="N59" s="41"/>
      <c r="O59" s="41"/>
      <c r="P59" s="41"/>
      <c r="Q59" s="41"/>
      <c r="R59" s="41"/>
      <c r="S59" s="41"/>
      <c r="U59" s="276"/>
    </row>
    <row r="60" spans="1:21" s="20" customFormat="1" ht="5.0999999999999996" customHeight="1" x14ac:dyDescent="0.2">
      <c r="A60" s="19"/>
      <c r="B60" s="19"/>
      <c r="C60" s="19"/>
      <c r="U60" s="488"/>
    </row>
    <row r="61" spans="1:21" s="5" customFormat="1" ht="12" customHeight="1" x14ac:dyDescent="0.2">
      <c r="A61" s="21" t="s">
        <v>109</v>
      </c>
      <c r="B61" s="22" t="s">
        <v>489</v>
      </c>
      <c r="C61" s="22"/>
      <c r="D61" s="22"/>
      <c r="E61" s="22"/>
      <c r="F61" s="22"/>
      <c r="G61" s="22"/>
      <c r="H61" s="22"/>
      <c r="I61" s="22"/>
      <c r="J61" s="22"/>
      <c r="K61" s="22"/>
      <c r="L61" s="22"/>
      <c r="M61" s="22"/>
      <c r="N61" s="22"/>
      <c r="O61" s="22"/>
      <c r="P61" s="22"/>
      <c r="Q61" s="22"/>
      <c r="R61" s="22"/>
      <c r="S61" s="22"/>
      <c r="U61" s="224"/>
    </row>
    <row r="62" spans="1:21" s="5" customFormat="1" ht="12" customHeight="1" x14ac:dyDescent="0.2">
      <c r="A62" s="23"/>
      <c r="B62" s="22" t="s">
        <v>490</v>
      </c>
      <c r="C62" s="22"/>
      <c r="D62" s="22"/>
      <c r="E62" s="22"/>
      <c r="F62" s="22"/>
      <c r="G62" s="22"/>
      <c r="H62" s="22"/>
      <c r="I62" s="22"/>
      <c r="J62" s="22"/>
      <c r="K62" s="22"/>
      <c r="L62" s="22"/>
      <c r="M62" s="22"/>
      <c r="N62" s="22"/>
      <c r="O62" s="22"/>
      <c r="P62" s="22"/>
      <c r="Q62" s="22"/>
      <c r="R62" s="22"/>
      <c r="S62" s="22"/>
      <c r="U62" s="224"/>
    </row>
    <row r="63" spans="1:21" s="5" customFormat="1" ht="12" customHeight="1" x14ac:dyDescent="0.2">
      <c r="A63" s="23"/>
      <c r="B63" s="22" t="s">
        <v>491</v>
      </c>
      <c r="C63" s="22"/>
      <c r="D63" s="22"/>
      <c r="E63" s="22"/>
      <c r="F63" s="22"/>
      <c r="G63" s="22"/>
      <c r="H63" s="22"/>
      <c r="I63" s="22"/>
      <c r="J63" s="22"/>
      <c r="K63" s="22"/>
      <c r="L63" s="22"/>
      <c r="M63" s="22"/>
      <c r="N63" s="22"/>
      <c r="O63" s="22"/>
      <c r="P63" s="22"/>
      <c r="Q63" s="22"/>
      <c r="R63" s="22"/>
      <c r="S63" s="22"/>
      <c r="U63" s="224"/>
    </row>
    <row r="64" spans="1:21" s="20" customFormat="1" ht="5.0999999999999996" customHeight="1" x14ac:dyDescent="0.2">
      <c r="A64" s="24"/>
      <c r="B64" s="25"/>
      <c r="C64" s="25"/>
      <c r="D64" s="25"/>
      <c r="E64" s="25"/>
      <c r="F64" s="25"/>
      <c r="G64" s="25"/>
      <c r="H64" s="25"/>
      <c r="I64" s="25"/>
      <c r="J64" s="25"/>
      <c r="K64" s="25"/>
      <c r="L64" s="25"/>
      <c r="M64" s="25"/>
      <c r="N64" s="25"/>
      <c r="O64" s="25"/>
      <c r="P64" s="25"/>
      <c r="Q64" s="25"/>
      <c r="R64" s="25"/>
      <c r="S64" s="25"/>
      <c r="U64" s="488"/>
    </row>
    <row r="65" spans="1:21" s="20" customFormat="1" ht="12" customHeight="1" x14ac:dyDescent="0.2">
      <c r="A65" s="631" t="str">
        <f>CONCATENATE(Änderungsdoku!$A$2," ",Änderungsdoku!$A$3)</f>
        <v>Antrag Wissenstransfer und Informationsmaßnahmen</v>
      </c>
      <c r="B65" s="25"/>
      <c r="C65" s="25"/>
      <c r="D65" s="25"/>
      <c r="E65" s="25"/>
      <c r="F65" s="25"/>
      <c r="G65" s="25"/>
      <c r="H65" s="25"/>
      <c r="U65" s="488"/>
    </row>
    <row r="66" spans="1:21" s="20" customFormat="1" ht="12" customHeight="1" x14ac:dyDescent="0.2">
      <c r="A66" s="43" t="str">
        <f>CONCATENATE("Formularversion: ",LOOKUP(2,1/(Änderungsdoku!$A$1:$A$999&lt;&gt;""),Änderungsdoku!A:A)," vom ",TEXT(VLOOKUP(LOOKUP(2,1/(Änderungsdoku!$A$1:$A$999&lt;&gt;""),Änderungsdoku!A:A),Änderungsdoku!$A$1:$B$999,2,FALSE),"TT.MM.JJ"),Änderungsdoku!$A$4)</f>
        <v>Formularversion: V 2.1 vom 17.01.23 - öffentlich -</v>
      </c>
      <c r="B66" s="25"/>
      <c r="C66" s="25"/>
      <c r="D66" s="25"/>
      <c r="E66" s="25"/>
      <c r="F66" s="25"/>
      <c r="G66" s="25"/>
      <c r="H66" s="25"/>
      <c r="I66" s="26"/>
      <c r="J66" s="26"/>
      <c r="K66" s="26"/>
      <c r="L66" s="26"/>
      <c r="M66" s="26"/>
      <c r="N66" s="26"/>
      <c r="O66" s="26"/>
      <c r="P66" s="26"/>
      <c r="Q66" s="26"/>
      <c r="R66" s="26"/>
      <c r="S66" s="27"/>
      <c r="U66" s="488"/>
    </row>
  </sheetData>
  <sheetProtection password="E8E7" sheet="1" objects="1" scenarios="1" selectLockedCells="1" autoFilter="0"/>
  <mergeCells count="21">
    <mergeCell ref="O54:R54"/>
    <mergeCell ref="E32:F32"/>
    <mergeCell ref="G32:S32"/>
    <mergeCell ref="M47:O47"/>
    <mergeCell ref="E44:S45"/>
    <mergeCell ref="E47:G47"/>
    <mergeCell ref="O52:R52"/>
    <mergeCell ref="E39:J39"/>
    <mergeCell ref="A9:J10"/>
    <mergeCell ref="M37:S37"/>
    <mergeCell ref="M39:S39"/>
    <mergeCell ref="E30:S30"/>
    <mergeCell ref="A25:D26"/>
    <mergeCell ref="E37:J37"/>
    <mergeCell ref="E35:S35"/>
    <mergeCell ref="O17:T19"/>
    <mergeCell ref="O20:T20"/>
    <mergeCell ref="O21:T21"/>
    <mergeCell ref="E25:S26"/>
    <mergeCell ref="E28:S28"/>
    <mergeCell ref="G17:I19"/>
  </mergeCells>
  <phoneticPr fontId="7" type="noConversion"/>
  <conditionalFormatting sqref="G17:I19">
    <cfRule type="cellIs" dxfId="45" priority="1" stopIfTrue="1" operator="equal">
      <formula>""</formula>
    </cfRule>
  </conditionalFormatting>
  <dataValidations count="1">
    <dataValidation type="whole" operator="lessThanOrEqual" allowBlank="1" showErrorMessage="1" errorTitle="Postleitzahl" error="Bitte maximal fünf Zahlen eingeben!" sqref="E32:F32">
      <formula1>99999</formula1>
    </dataValidation>
  </dataValidations>
  <pageMargins left="0.78740157480314965" right="0.19685039370078741" top="0.19685039370078741" bottom="0.11811023622047245"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10" r:id="rId4" name="Check Box 86">
              <controlPr defaultSize="0" autoFill="0" autoLine="0" autoPict="0">
                <anchor moveWithCells="1">
                  <from>
                    <xdr:col>10</xdr:col>
                    <xdr:colOff>9525</xdr:colOff>
                    <xdr:row>16</xdr:row>
                    <xdr:rowOff>9525</xdr:rowOff>
                  </from>
                  <to>
                    <xdr:col>10</xdr:col>
                    <xdr:colOff>314325</xdr:colOff>
                    <xdr:row>17</xdr:row>
                    <xdr:rowOff>0</xdr:rowOff>
                  </to>
                </anchor>
              </controlPr>
            </control>
          </mc:Choice>
        </mc:AlternateContent>
        <mc:AlternateContent xmlns:mc="http://schemas.openxmlformats.org/markup-compatibility/2006">
          <mc:Choice Requires="x14">
            <control shapeId="1111" r:id="rId5" name="Check Box 87">
              <controlPr defaultSize="0" autoFill="0" autoLine="0" autoPict="0">
                <anchor moveWithCells="1">
                  <from>
                    <xdr:col>10</xdr:col>
                    <xdr:colOff>9525</xdr:colOff>
                    <xdr:row>17</xdr:row>
                    <xdr:rowOff>9525</xdr:rowOff>
                  </from>
                  <to>
                    <xdr:col>10</xdr:col>
                    <xdr:colOff>314325</xdr:colOff>
                    <xdr:row>18</xdr:row>
                    <xdr:rowOff>0</xdr:rowOff>
                  </to>
                </anchor>
              </controlPr>
            </control>
          </mc:Choice>
        </mc:AlternateContent>
        <mc:AlternateContent xmlns:mc="http://schemas.openxmlformats.org/markup-compatibility/2006">
          <mc:Choice Requires="x14">
            <control shapeId="1225" r:id="rId6" name="Check Box 201">
              <controlPr defaultSize="0" autoFill="0" autoLine="0" autoPict="0">
                <anchor moveWithCells="1">
                  <from>
                    <xdr:col>10</xdr:col>
                    <xdr:colOff>9525</xdr:colOff>
                    <xdr:row>18</xdr:row>
                    <xdr:rowOff>9525</xdr:rowOff>
                  </from>
                  <to>
                    <xdr:col>10</xdr:col>
                    <xdr:colOff>314325</xdr:colOff>
                    <xdr:row>19</xdr:row>
                    <xdr:rowOff>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3">
    <pageSetUpPr fitToPage="1"/>
  </sheetPr>
  <dimension ref="A1:H29"/>
  <sheetViews>
    <sheetView showGridLines="0" zoomScaleNormal="100" zoomScaleSheetLayoutView="100" workbookViewId="0">
      <selection activeCell="B8" sqref="B8"/>
    </sheetView>
  </sheetViews>
  <sheetFormatPr baseColWidth="10" defaultColWidth="11.42578125" defaultRowHeight="12" x14ac:dyDescent="0.2"/>
  <cols>
    <col min="1" max="1" width="8.7109375" style="179" customWidth="1"/>
    <col min="2" max="2" width="90.7109375" style="179" customWidth="1"/>
    <col min="3" max="4" width="10.7109375" style="179" customWidth="1"/>
    <col min="5" max="5" width="20.7109375" style="179" customWidth="1"/>
    <col min="6" max="6" width="1.7109375" style="200" customWidth="1"/>
    <col min="7" max="7" width="20.7109375" style="200" customWidth="1"/>
    <col min="8" max="8" width="20.7109375" style="179" customWidth="1"/>
    <col min="9" max="16384" width="11.42578125" style="179"/>
  </cols>
  <sheetData>
    <row r="1" spans="1:8" s="178" customFormat="1" ht="15" customHeight="1" x14ac:dyDescent="0.2">
      <c r="A1" s="176" t="str">
        <f>'Seite 6'!Q16</f>
        <v/>
      </c>
      <c r="B1" s="421" t="str">
        <f>'Seite 6'!$A$8</f>
        <v>Kalkulation der Ausgabenposition:</v>
      </c>
      <c r="C1" s="421"/>
      <c r="D1" s="177" t="s">
        <v>34</v>
      </c>
      <c r="E1" s="375">
        <f>'Seite 1'!$O$21</f>
        <v>0</v>
      </c>
      <c r="F1" s="200"/>
      <c r="G1" s="200"/>
    </row>
    <row r="2" spans="1:8" s="178" customFormat="1" ht="15" customHeight="1" x14ac:dyDescent="0.2">
      <c r="A2" s="176"/>
      <c r="B2" s="422" t="str">
        <f>CONCATENATE('Seite 7'!A20," ",'Seite 7'!B20)</f>
        <v>2.6 lineares Leasing von Maschinen und Ausrüstung</v>
      </c>
      <c r="C2" s="422"/>
      <c r="E2" s="174" t="str">
        <f>'Seite 1'!$A$65</f>
        <v>Antrag Wissenstransfer und Informationsmaßnahmen</v>
      </c>
      <c r="F2" s="200"/>
      <c r="G2" s="200"/>
    </row>
    <row r="3" spans="1:8" ht="15" customHeight="1" x14ac:dyDescent="0.2">
      <c r="E3" s="175" t="str">
        <f>'Seite 1'!$A$66</f>
        <v>Formularversion: V 2.1 vom 17.01.23 - öffentlich -</v>
      </c>
    </row>
    <row r="4" spans="1:8" ht="15" customHeight="1" x14ac:dyDescent="0.2">
      <c r="A4" s="952" t="s">
        <v>140</v>
      </c>
      <c r="B4" s="975" t="s">
        <v>349</v>
      </c>
      <c r="C4" s="958" t="s">
        <v>392</v>
      </c>
      <c r="D4" s="959"/>
      <c r="E4" s="950" t="s">
        <v>350</v>
      </c>
      <c r="H4" s="178"/>
    </row>
    <row r="5" spans="1:8" ht="15" customHeight="1" x14ac:dyDescent="0.2">
      <c r="A5" s="953"/>
      <c r="B5" s="976"/>
      <c r="C5" s="960"/>
      <c r="D5" s="961"/>
      <c r="E5" s="951"/>
    </row>
    <row r="6" spans="1:8" ht="15" customHeight="1" x14ac:dyDescent="0.2">
      <c r="A6" s="953"/>
      <c r="B6" s="976"/>
      <c r="C6" s="962" t="s">
        <v>287</v>
      </c>
      <c r="D6" s="964" t="s">
        <v>288</v>
      </c>
      <c r="E6" s="951"/>
      <c r="H6" s="178"/>
    </row>
    <row r="7" spans="1:8" ht="15" customHeight="1" x14ac:dyDescent="0.2">
      <c r="A7" s="954"/>
      <c r="B7" s="977"/>
      <c r="C7" s="963"/>
      <c r="D7" s="965"/>
      <c r="E7" s="376" t="s">
        <v>139</v>
      </c>
    </row>
    <row r="8" spans="1:8" ht="20.100000000000001" customHeight="1" x14ac:dyDescent="0.2">
      <c r="A8" s="479">
        <v>1</v>
      </c>
      <c r="B8" s="304"/>
      <c r="C8" s="483"/>
      <c r="D8" s="484"/>
      <c r="E8" s="377"/>
    </row>
    <row r="9" spans="1:8" ht="20.100000000000001" customHeight="1" x14ac:dyDescent="0.2">
      <c r="A9" s="480">
        <v>2</v>
      </c>
      <c r="B9" s="291"/>
      <c r="C9" s="485"/>
      <c r="D9" s="486"/>
      <c r="E9" s="378"/>
    </row>
    <row r="10" spans="1:8" ht="20.100000000000001" customHeight="1" x14ac:dyDescent="0.2">
      <c r="A10" s="480">
        <v>3</v>
      </c>
      <c r="B10" s="291"/>
      <c r="C10" s="485"/>
      <c r="D10" s="486"/>
      <c r="E10" s="378"/>
    </row>
    <row r="11" spans="1:8" ht="20.100000000000001" customHeight="1" x14ac:dyDescent="0.2">
      <c r="A11" s="480">
        <v>4</v>
      </c>
      <c r="B11" s="291"/>
      <c r="C11" s="485"/>
      <c r="D11" s="486"/>
      <c r="E11" s="378"/>
    </row>
    <row r="12" spans="1:8" ht="20.100000000000001" customHeight="1" x14ac:dyDescent="0.2">
      <c r="A12" s="480">
        <v>5</v>
      </c>
      <c r="B12" s="291"/>
      <c r="C12" s="485"/>
      <c r="D12" s="486"/>
      <c r="E12" s="378"/>
    </row>
    <row r="13" spans="1:8" ht="20.100000000000001" customHeight="1" x14ac:dyDescent="0.2">
      <c r="A13" s="480">
        <v>6</v>
      </c>
      <c r="B13" s="291"/>
      <c r="C13" s="485"/>
      <c r="D13" s="486"/>
      <c r="E13" s="378"/>
    </row>
    <row r="14" spans="1:8" ht="20.100000000000001" customHeight="1" x14ac:dyDescent="0.2">
      <c r="A14" s="480">
        <v>7</v>
      </c>
      <c r="B14" s="291"/>
      <c r="C14" s="485"/>
      <c r="D14" s="486"/>
      <c r="E14" s="378"/>
    </row>
    <row r="15" spans="1:8" ht="20.100000000000001" customHeight="1" x14ac:dyDescent="0.2">
      <c r="A15" s="480">
        <v>8</v>
      </c>
      <c r="B15" s="291"/>
      <c r="C15" s="485"/>
      <c r="D15" s="486"/>
      <c r="E15" s="378"/>
    </row>
    <row r="16" spans="1:8" ht="20.100000000000001" customHeight="1" x14ac:dyDescent="0.2">
      <c r="A16" s="480">
        <v>9</v>
      </c>
      <c r="B16" s="291"/>
      <c r="C16" s="485"/>
      <c r="D16" s="486"/>
      <c r="E16" s="378"/>
    </row>
    <row r="17" spans="1:5" ht="20.100000000000001" customHeight="1" x14ac:dyDescent="0.2">
      <c r="A17" s="480">
        <v>10</v>
      </c>
      <c r="B17" s="291"/>
      <c r="C17" s="485"/>
      <c r="D17" s="486"/>
      <c r="E17" s="378"/>
    </row>
    <row r="18" spans="1:5" ht="20.100000000000001" customHeight="1" x14ac:dyDescent="0.2">
      <c r="A18" s="480">
        <v>11</v>
      </c>
      <c r="B18" s="291"/>
      <c r="C18" s="485"/>
      <c r="D18" s="486"/>
      <c r="E18" s="378"/>
    </row>
    <row r="19" spans="1:5" ht="20.100000000000001" customHeight="1" x14ac:dyDescent="0.2">
      <c r="A19" s="480">
        <v>12</v>
      </c>
      <c r="B19" s="291"/>
      <c r="C19" s="485"/>
      <c r="D19" s="486"/>
      <c r="E19" s="378"/>
    </row>
    <row r="20" spans="1:5" ht="20.100000000000001" customHeight="1" x14ac:dyDescent="0.2">
      <c r="A20" s="480">
        <v>13</v>
      </c>
      <c r="B20" s="291"/>
      <c r="C20" s="485"/>
      <c r="D20" s="486"/>
      <c r="E20" s="378"/>
    </row>
    <row r="21" spans="1:5" ht="20.100000000000001" customHeight="1" x14ac:dyDescent="0.2">
      <c r="A21" s="480">
        <v>14</v>
      </c>
      <c r="B21" s="291"/>
      <c r="C21" s="485"/>
      <c r="D21" s="486"/>
      <c r="E21" s="378"/>
    </row>
    <row r="22" spans="1:5" ht="20.100000000000001" customHeight="1" x14ac:dyDescent="0.2">
      <c r="A22" s="480">
        <v>15</v>
      </c>
      <c r="B22" s="291"/>
      <c r="C22" s="485"/>
      <c r="D22" s="486"/>
      <c r="E22" s="378"/>
    </row>
    <row r="23" spans="1:5" ht="20.100000000000001" customHeight="1" x14ac:dyDescent="0.2">
      <c r="A23" s="480">
        <v>16</v>
      </c>
      <c r="B23" s="291"/>
      <c r="C23" s="485"/>
      <c r="D23" s="486"/>
      <c r="E23" s="378"/>
    </row>
    <row r="24" spans="1:5" ht="20.100000000000001" customHeight="1" x14ac:dyDescent="0.2">
      <c r="A24" s="480">
        <v>17</v>
      </c>
      <c r="B24" s="291"/>
      <c r="C24" s="485"/>
      <c r="D24" s="486"/>
      <c r="E24" s="378"/>
    </row>
    <row r="25" spans="1:5" ht="20.100000000000001" customHeight="1" x14ac:dyDescent="0.2">
      <c r="A25" s="480">
        <v>18</v>
      </c>
      <c r="B25" s="291"/>
      <c r="C25" s="485"/>
      <c r="D25" s="486"/>
      <c r="E25" s="378"/>
    </row>
    <row r="26" spans="1:5" ht="20.100000000000001" customHeight="1" x14ac:dyDescent="0.2">
      <c r="A26" s="480">
        <v>19</v>
      </c>
      <c r="B26" s="291"/>
      <c r="C26" s="485"/>
      <c r="D26" s="486"/>
      <c r="E26" s="378"/>
    </row>
    <row r="27" spans="1:5" ht="20.100000000000001" customHeight="1" x14ac:dyDescent="0.2">
      <c r="A27" s="480">
        <v>20</v>
      </c>
      <c r="B27" s="291"/>
      <c r="C27" s="485"/>
      <c r="D27" s="486"/>
      <c r="E27" s="378"/>
    </row>
    <row r="28" spans="1:5" ht="18" customHeight="1" thickBot="1" x14ac:dyDescent="0.25">
      <c r="A28" s="247" t="s">
        <v>149</v>
      </c>
      <c r="B28" s="180"/>
      <c r="C28" s="180"/>
      <c r="D28" s="181"/>
      <c r="E28" s="379">
        <f>IF(A1="Anlage ",0,SUMPRODUCT(ROUND(E8:E27,2)))</f>
        <v>0</v>
      </c>
    </row>
    <row r="29" spans="1:5" ht="12.75" thickTop="1" x14ac:dyDescent="0.2"/>
  </sheetData>
  <sheetProtection password="E8E7" sheet="1" objects="1" scenarios="1" selectLockedCells="1" autoFilter="0"/>
  <mergeCells count="6">
    <mergeCell ref="A4:A7"/>
    <mergeCell ref="C4:D5"/>
    <mergeCell ref="C6:C7"/>
    <mergeCell ref="D6:D7"/>
    <mergeCell ref="E4:E6"/>
    <mergeCell ref="B4:B7"/>
  </mergeCells>
  <conditionalFormatting sqref="E1">
    <cfRule type="cellIs" dxfId="7" priority="4" stopIfTrue="1" operator="equal">
      <formula>0</formula>
    </cfRule>
  </conditionalFormatting>
  <conditionalFormatting sqref="A4:E28">
    <cfRule type="expression" dxfId="6" priority="5" stopIfTrue="1">
      <formula>$A$1=""</formula>
    </cfRule>
  </conditionalFormatting>
  <printOptions horizontalCentered="1"/>
  <pageMargins left="0.19685039370078741" right="0.19685039370078741" top="0.59055118110236227" bottom="0.19685039370078741" header="0.19685039370078741" footer="0.19685039370078741"/>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8241" r:id="rId4" name="Check Box 1">
              <controlPr defaultSize="0" autoFill="0" autoLine="0" autoPict="0">
                <anchor moveWithCells="1">
                  <from>
                    <xdr:col>2</xdr:col>
                    <xdr:colOff>257175</xdr:colOff>
                    <xdr:row>7</xdr:row>
                    <xdr:rowOff>9525</xdr:rowOff>
                  </from>
                  <to>
                    <xdr:col>2</xdr:col>
                    <xdr:colOff>561975</xdr:colOff>
                    <xdr:row>7</xdr:row>
                    <xdr:rowOff>228600</xdr:rowOff>
                  </to>
                </anchor>
              </controlPr>
            </control>
          </mc:Choice>
        </mc:AlternateContent>
        <mc:AlternateContent xmlns:mc="http://schemas.openxmlformats.org/markup-compatibility/2006">
          <mc:Choice Requires="x14">
            <control shapeId="138242" r:id="rId5" name="Check Box 2">
              <controlPr defaultSize="0" autoFill="0" autoLine="0" autoPict="0">
                <anchor moveWithCells="1">
                  <from>
                    <xdr:col>2</xdr:col>
                    <xdr:colOff>257175</xdr:colOff>
                    <xdr:row>8</xdr:row>
                    <xdr:rowOff>9525</xdr:rowOff>
                  </from>
                  <to>
                    <xdr:col>2</xdr:col>
                    <xdr:colOff>561975</xdr:colOff>
                    <xdr:row>8</xdr:row>
                    <xdr:rowOff>228600</xdr:rowOff>
                  </to>
                </anchor>
              </controlPr>
            </control>
          </mc:Choice>
        </mc:AlternateContent>
        <mc:AlternateContent xmlns:mc="http://schemas.openxmlformats.org/markup-compatibility/2006">
          <mc:Choice Requires="x14">
            <control shapeId="138243" r:id="rId6" name="Check Box 3">
              <controlPr defaultSize="0" autoFill="0" autoLine="0" autoPict="0">
                <anchor moveWithCells="1">
                  <from>
                    <xdr:col>2</xdr:col>
                    <xdr:colOff>257175</xdr:colOff>
                    <xdr:row>9</xdr:row>
                    <xdr:rowOff>9525</xdr:rowOff>
                  </from>
                  <to>
                    <xdr:col>2</xdr:col>
                    <xdr:colOff>561975</xdr:colOff>
                    <xdr:row>9</xdr:row>
                    <xdr:rowOff>228600</xdr:rowOff>
                  </to>
                </anchor>
              </controlPr>
            </control>
          </mc:Choice>
        </mc:AlternateContent>
        <mc:AlternateContent xmlns:mc="http://schemas.openxmlformats.org/markup-compatibility/2006">
          <mc:Choice Requires="x14">
            <control shapeId="138244" r:id="rId7" name="Check Box 4">
              <controlPr defaultSize="0" autoFill="0" autoLine="0" autoPict="0">
                <anchor moveWithCells="1">
                  <from>
                    <xdr:col>2</xdr:col>
                    <xdr:colOff>257175</xdr:colOff>
                    <xdr:row>10</xdr:row>
                    <xdr:rowOff>9525</xdr:rowOff>
                  </from>
                  <to>
                    <xdr:col>2</xdr:col>
                    <xdr:colOff>561975</xdr:colOff>
                    <xdr:row>10</xdr:row>
                    <xdr:rowOff>228600</xdr:rowOff>
                  </to>
                </anchor>
              </controlPr>
            </control>
          </mc:Choice>
        </mc:AlternateContent>
        <mc:AlternateContent xmlns:mc="http://schemas.openxmlformats.org/markup-compatibility/2006">
          <mc:Choice Requires="x14">
            <control shapeId="138245" r:id="rId8" name="Check Box 5">
              <controlPr defaultSize="0" autoFill="0" autoLine="0" autoPict="0">
                <anchor moveWithCells="1">
                  <from>
                    <xdr:col>2</xdr:col>
                    <xdr:colOff>257175</xdr:colOff>
                    <xdr:row>11</xdr:row>
                    <xdr:rowOff>9525</xdr:rowOff>
                  </from>
                  <to>
                    <xdr:col>2</xdr:col>
                    <xdr:colOff>561975</xdr:colOff>
                    <xdr:row>11</xdr:row>
                    <xdr:rowOff>228600</xdr:rowOff>
                  </to>
                </anchor>
              </controlPr>
            </control>
          </mc:Choice>
        </mc:AlternateContent>
        <mc:AlternateContent xmlns:mc="http://schemas.openxmlformats.org/markup-compatibility/2006">
          <mc:Choice Requires="x14">
            <control shapeId="138246" r:id="rId9" name="Check Box 6">
              <controlPr defaultSize="0" autoFill="0" autoLine="0" autoPict="0">
                <anchor moveWithCells="1">
                  <from>
                    <xdr:col>2</xdr:col>
                    <xdr:colOff>257175</xdr:colOff>
                    <xdr:row>12</xdr:row>
                    <xdr:rowOff>9525</xdr:rowOff>
                  </from>
                  <to>
                    <xdr:col>2</xdr:col>
                    <xdr:colOff>561975</xdr:colOff>
                    <xdr:row>12</xdr:row>
                    <xdr:rowOff>228600</xdr:rowOff>
                  </to>
                </anchor>
              </controlPr>
            </control>
          </mc:Choice>
        </mc:AlternateContent>
        <mc:AlternateContent xmlns:mc="http://schemas.openxmlformats.org/markup-compatibility/2006">
          <mc:Choice Requires="x14">
            <control shapeId="138247" r:id="rId10" name="Check Box 7">
              <controlPr defaultSize="0" autoFill="0" autoLine="0" autoPict="0">
                <anchor moveWithCells="1">
                  <from>
                    <xdr:col>2</xdr:col>
                    <xdr:colOff>257175</xdr:colOff>
                    <xdr:row>13</xdr:row>
                    <xdr:rowOff>9525</xdr:rowOff>
                  </from>
                  <to>
                    <xdr:col>2</xdr:col>
                    <xdr:colOff>561975</xdr:colOff>
                    <xdr:row>13</xdr:row>
                    <xdr:rowOff>228600</xdr:rowOff>
                  </to>
                </anchor>
              </controlPr>
            </control>
          </mc:Choice>
        </mc:AlternateContent>
        <mc:AlternateContent xmlns:mc="http://schemas.openxmlformats.org/markup-compatibility/2006">
          <mc:Choice Requires="x14">
            <control shapeId="138248" r:id="rId11" name="Check Box 8">
              <controlPr defaultSize="0" autoFill="0" autoLine="0" autoPict="0">
                <anchor moveWithCells="1">
                  <from>
                    <xdr:col>2</xdr:col>
                    <xdr:colOff>257175</xdr:colOff>
                    <xdr:row>14</xdr:row>
                    <xdr:rowOff>9525</xdr:rowOff>
                  </from>
                  <to>
                    <xdr:col>2</xdr:col>
                    <xdr:colOff>561975</xdr:colOff>
                    <xdr:row>14</xdr:row>
                    <xdr:rowOff>228600</xdr:rowOff>
                  </to>
                </anchor>
              </controlPr>
            </control>
          </mc:Choice>
        </mc:AlternateContent>
        <mc:AlternateContent xmlns:mc="http://schemas.openxmlformats.org/markup-compatibility/2006">
          <mc:Choice Requires="x14">
            <control shapeId="138249" r:id="rId12" name="Check Box 9">
              <controlPr defaultSize="0" autoFill="0" autoLine="0" autoPict="0">
                <anchor moveWithCells="1">
                  <from>
                    <xdr:col>2</xdr:col>
                    <xdr:colOff>257175</xdr:colOff>
                    <xdr:row>15</xdr:row>
                    <xdr:rowOff>9525</xdr:rowOff>
                  </from>
                  <to>
                    <xdr:col>2</xdr:col>
                    <xdr:colOff>561975</xdr:colOff>
                    <xdr:row>15</xdr:row>
                    <xdr:rowOff>228600</xdr:rowOff>
                  </to>
                </anchor>
              </controlPr>
            </control>
          </mc:Choice>
        </mc:AlternateContent>
        <mc:AlternateContent xmlns:mc="http://schemas.openxmlformats.org/markup-compatibility/2006">
          <mc:Choice Requires="x14">
            <control shapeId="138250" r:id="rId13" name="Check Box 10">
              <controlPr defaultSize="0" autoFill="0" autoLine="0" autoPict="0">
                <anchor moveWithCells="1">
                  <from>
                    <xdr:col>2</xdr:col>
                    <xdr:colOff>257175</xdr:colOff>
                    <xdr:row>16</xdr:row>
                    <xdr:rowOff>9525</xdr:rowOff>
                  </from>
                  <to>
                    <xdr:col>2</xdr:col>
                    <xdr:colOff>561975</xdr:colOff>
                    <xdr:row>16</xdr:row>
                    <xdr:rowOff>228600</xdr:rowOff>
                  </to>
                </anchor>
              </controlPr>
            </control>
          </mc:Choice>
        </mc:AlternateContent>
        <mc:AlternateContent xmlns:mc="http://schemas.openxmlformats.org/markup-compatibility/2006">
          <mc:Choice Requires="x14">
            <control shapeId="138251" r:id="rId14" name="Check Box 11">
              <controlPr defaultSize="0" autoFill="0" autoLine="0" autoPict="0">
                <anchor moveWithCells="1">
                  <from>
                    <xdr:col>2</xdr:col>
                    <xdr:colOff>257175</xdr:colOff>
                    <xdr:row>17</xdr:row>
                    <xdr:rowOff>9525</xdr:rowOff>
                  </from>
                  <to>
                    <xdr:col>2</xdr:col>
                    <xdr:colOff>561975</xdr:colOff>
                    <xdr:row>17</xdr:row>
                    <xdr:rowOff>228600</xdr:rowOff>
                  </to>
                </anchor>
              </controlPr>
            </control>
          </mc:Choice>
        </mc:AlternateContent>
        <mc:AlternateContent xmlns:mc="http://schemas.openxmlformats.org/markup-compatibility/2006">
          <mc:Choice Requires="x14">
            <control shapeId="138252" r:id="rId15" name="Check Box 12">
              <controlPr defaultSize="0" autoFill="0" autoLine="0" autoPict="0">
                <anchor moveWithCells="1">
                  <from>
                    <xdr:col>2</xdr:col>
                    <xdr:colOff>257175</xdr:colOff>
                    <xdr:row>18</xdr:row>
                    <xdr:rowOff>9525</xdr:rowOff>
                  </from>
                  <to>
                    <xdr:col>2</xdr:col>
                    <xdr:colOff>561975</xdr:colOff>
                    <xdr:row>18</xdr:row>
                    <xdr:rowOff>228600</xdr:rowOff>
                  </to>
                </anchor>
              </controlPr>
            </control>
          </mc:Choice>
        </mc:AlternateContent>
        <mc:AlternateContent xmlns:mc="http://schemas.openxmlformats.org/markup-compatibility/2006">
          <mc:Choice Requires="x14">
            <control shapeId="138253" r:id="rId16" name="Check Box 13">
              <controlPr defaultSize="0" autoFill="0" autoLine="0" autoPict="0">
                <anchor moveWithCells="1">
                  <from>
                    <xdr:col>2</xdr:col>
                    <xdr:colOff>257175</xdr:colOff>
                    <xdr:row>19</xdr:row>
                    <xdr:rowOff>9525</xdr:rowOff>
                  </from>
                  <to>
                    <xdr:col>2</xdr:col>
                    <xdr:colOff>561975</xdr:colOff>
                    <xdr:row>19</xdr:row>
                    <xdr:rowOff>228600</xdr:rowOff>
                  </to>
                </anchor>
              </controlPr>
            </control>
          </mc:Choice>
        </mc:AlternateContent>
        <mc:AlternateContent xmlns:mc="http://schemas.openxmlformats.org/markup-compatibility/2006">
          <mc:Choice Requires="x14">
            <control shapeId="138254" r:id="rId17" name="Check Box 14">
              <controlPr defaultSize="0" autoFill="0" autoLine="0" autoPict="0">
                <anchor moveWithCells="1">
                  <from>
                    <xdr:col>2</xdr:col>
                    <xdr:colOff>257175</xdr:colOff>
                    <xdr:row>20</xdr:row>
                    <xdr:rowOff>9525</xdr:rowOff>
                  </from>
                  <to>
                    <xdr:col>2</xdr:col>
                    <xdr:colOff>561975</xdr:colOff>
                    <xdr:row>20</xdr:row>
                    <xdr:rowOff>228600</xdr:rowOff>
                  </to>
                </anchor>
              </controlPr>
            </control>
          </mc:Choice>
        </mc:AlternateContent>
        <mc:AlternateContent xmlns:mc="http://schemas.openxmlformats.org/markup-compatibility/2006">
          <mc:Choice Requires="x14">
            <control shapeId="138255" r:id="rId18" name="Check Box 15">
              <controlPr defaultSize="0" autoFill="0" autoLine="0" autoPict="0">
                <anchor moveWithCells="1">
                  <from>
                    <xdr:col>2</xdr:col>
                    <xdr:colOff>257175</xdr:colOff>
                    <xdr:row>21</xdr:row>
                    <xdr:rowOff>9525</xdr:rowOff>
                  </from>
                  <to>
                    <xdr:col>2</xdr:col>
                    <xdr:colOff>561975</xdr:colOff>
                    <xdr:row>21</xdr:row>
                    <xdr:rowOff>228600</xdr:rowOff>
                  </to>
                </anchor>
              </controlPr>
            </control>
          </mc:Choice>
        </mc:AlternateContent>
        <mc:AlternateContent xmlns:mc="http://schemas.openxmlformats.org/markup-compatibility/2006">
          <mc:Choice Requires="x14">
            <control shapeId="138256" r:id="rId19" name="Check Box 16">
              <controlPr defaultSize="0" autoFill="0" autoLine="0" autoPict="0">
                <anchor moveWithCells="1">
                  <from>
                    <xdr:col>2</xdr:col>
                    <xdr:colOff>257175</xdr:colOff>
                    <xdr:row>22</xdr:row>
                    <xdr:rowOff>9525</xdr:rowOff>
                  </from>
                  <to>
                    <xdr:col>2</xdr:col>
                    <xdr:colOff>561975</xdr:colOff>
                    <xdr:row>22</xdr:row>
                    <xdr:rowOff>228600</xdr:rowOff>
                  </to>
                </anchor>
              </controlPr>
            </control>
          </mc:Choice>
        </mc:AlternateContent>
        <mc:AlternateContent xmlns:mc="http://schemas.openxmlformats.org/markup-compatibility/2006">
          <mc:Choice Requires="x14">
            <control shapeId="138257" r:id="rId20" name="Check Box 17">
              <controlPr defaultSize="0" autoFill="0" autoLine="0" autoPict="0">
                <anchor moveWithCells="1">
                  <from>
                    <xdr:col>2</xdr:col>
                    <xdr:colOff>257175</xdr:colOff>
                    <xdr:row>23</xdr:row>
                    <xdr:rowOff>9525</xdr:rowOff>
                  </from>
                  <to>
                    <xdr:col>2</xdr:col>
                    <xdr:colOff>561975</xdr:colOff>
                    <xdr:row>23</xdr:row>
                    <xdr:rowOff>228600</xdr:rowOff>
                  </to>
                </anchor>
              </controlPr>
            </control>
          </mc:Choice>
        </mc:AlternateContent>
        <mc:AlternateContent xmlns:mc="http://schemas.openxmlformats.org/markup-compatibility/2006">
          <mc:Choice Requires="x14">
            <control shapeId="138258" r:id="rId21" name="Check Box 18">
              <controlPr defaultSize="0" autoFill="0" autoLine="0" autoPict="0">
                <anchor moveWithCells="1">
                  <from>
                    <xdr:col>2</xdr:col>
                    <xdr:colOff>257175</xdr:colOff>
                    <xdr:row>24</xdr:row>
                    <xdr:rowOff>9525</xdr:rowOff>
                  </from>
                  <to>
                    <xdr:col>2</xdr:col>
                    <xdr:colOff>561975</xdr:colOff>
                    <xdr:row>24</xdr:row>
                    <xdr:rowOff>228600</xdr:rowOff>
                  </to>
                </anchor>
              </controlPr>
            </control>
          </mc:Choice>
        </mc:AlternateContent>
        <mc:AlternateContent xmlns:mc="http://schemas.openxmlformats.org/markup-compatibility/2006">
          <mc:Choice Requires="x14">
            <control shapeId="138259" r:id="rId22" name="Check Box 19">
              <controlPr defaultSize="0" autoFill="0" autoLine="0" autoPict="0">
                <anchor moveWithCells="1">
                  <from>
                    <xdr:col>2</xdr:col>
                    <xdr:colOff>257175</xdr:colOff>
                    <xdr:row>25</xdr:row>
                    <xdr:rowOff>9525</xdr:rowOff>
                  </from>
                  <to>
                    <xdr:col>2</xdr:col>
                    <xdr:colOff>561975</xdr:colOff>
                    <xdr:row>25</xdr:row>
                    <xdr:rowOff>228600</xdr:rowOff>
                  </to>
                </anchor>
              </controlPr>
            </control>
          </mc:Choice>
        </mc:AlternateContent>
        <mc:AlternateContent xmlns:mc="http://schemas.openxmlformats.org/markup-compatibility/2006">
          <mc:Choice Requires="x14">
            <control shapeId="138260" r:id="rId23" name="Check Box 20">
              <controlPr defaultSize="0" autoFill="0" autoLine="0" autoPict="0">
                <anchor moveWithCells="1">
                  <from>
                    <xdr:col>2</xdr:col>
                    <xdr:colOff>257175</xdr:colOff>
                    <xdr:row>26</xdr:row>
                    <xdr:rowOff>9525</xdr:rowOff>
                  </from>
                  <to>
                    <xdr:col>2</xdr:col>
                    <xdr:colOff>561975</xdr:colOff>
                    <xdr:row>26</xdr:row>
                    <xdr:rowOff>228600</xdr:rowOff>
                  </to>
                </anchor>
              </controlPr>
            </control>
          </mc:Choice>
        </mc:AlternateContent>
        <mc:AlternateContent xmlns:mc="http://schemas.openxmlformats.org/markup-compatibility/2006">
          <mc:Choice Requires="x14">
            <control shapeId="138261" r:id="rId24" name="Check Box 21">
              <controlPr defaultSize="0" autoFill="0" autoLine="0" autoPict="0">
                <anchor moveWithCells="1">
                  <from>
                    <xdr:col>3</xdr:col>
                    <xdr:colOff>257175</xdr:colOff>
                    <xdr:row>7</xdr:row>
                    <xdr:rowOff>9525</xdr:rowOff>
                  </from>
                  <to>
                    <xdr:col>3</xdr:col>
                    <xdr:colOff>561975</xdr:colOff>
                    <xdr:row>7</xdr:row>
                    <xdr:rowOff>228600</xdr:rowOff>
                  </to>
                </anchor>
              </controlPr>
            </control>
          </mc:Choice>
        </mc:AlternateContent>
        <mc:AlternateContent xmlns:mc="http://schemas.openxmlformats.org/markup-compatibility/2006">
          <mc:Choice Requires="x14">
            <control shapeId="138262" r:id="rId25" name="Check Box 22">
              <controlPr defaultSize="0" autoFill="0" autoLine="0" autoPict="0">
                <anchor moveWithCells="1">
                  <from>
                    <xdr:col>3</xdr:col>
                    <xdr:colOff>257175</xdr:colOff>
                    <xdr:row>8</xdr:row>
                    <xdr:rowOff>9525</xdr:rowOff>
                  </from>
                  <to>
                    <xdr:col>3</xdr:col>
                    <xdr:colOff>561975</xdr:colOff>
                    <xdr:row>8</xdr:row>
                    <xdr:rowOff>228600</xdr:rowOff>
                  </to>
                </anchor>
              </controlPr>
            </control>
          </mc:Choice>
        </mc:AlternateContent>
        <mc:AlternateContent xmlns:mc="http://schemas.openxmlformats.org/markup-compatibility/2006">
          <mc:Choice Requires="x14">
            <control shapeId="138263" r:id="rId26" name="Check Box 23">
              <controlPr defaultSize="0" autoFill="0" autoLine="0" autoPict="0">
                <anchor moveWithCells="1">
                  <from>
                    <xdr:col>3</xdr:col>
                    <xdr:colOff>257175</xdr:colOff>
                    <xdr:row>9</xdr:row>
                    <xdr:rowOff>9525</xdr:rowOff>
                  </from>
                  <to>
                    <xdr:col>3</xdr:col>
                    <xdr:colOff>561975</xdr:colOff>
                    <xdr:row>9</xdr:row>
                    <xdr:rowOff>228600</xdr:rowOff>
                  </to>
                </anchor>
              </controlPr>
            </control>
          </mc:Choice>
        </mc:AlternateContent>
        <mc:AlternateContent xmlns:mc="http://schemas.openxmlformats.org/markup-compatibility/2006">
          <mc:Choice Requires="x14">
            <control shapeId="138264" r:id="rId27" name="Check Box 24">
              <controlPr defaultSize="0" autoFill="0" autoLine="0" autoPict="0">
                <anchor moveWithCells="1">
                  <from>
                    <xdr:col>3</xdr:col>
                    <xdr:colOff>257175</xdr:colOff>
                    <xdr:row>10</xdr:row>
                    <xdr:rowOff>9525</xdr:rowOff>
                  </from>
                  <to>
                    <xdr:col>3</xdr:col>
                    <xdr:colOff>561975</xdr:colOff>
                    <xdr:row>10</xdr:row>
                    <xdr:rowOff>228600</xdr:rowOff>
                  </to>
                </anchor>
              </controlPr>
            </control>
          </mc:Choice>
        </mc:AlternateContent>
        <mc:AlternateContent xmlns:mc="http://schemas.openxmlformats.org/markup-compatibility/2006">
          <mc:Choice Requires="x14">
            <control shapeId="138265" r:id="rId28" name="Check Box 25">
              <controlPr defaultSize="0" autoFill="0" autoLine="0" autoPict="0">
                <anchor moveWithCells="1">
                  <from>
                    <xdr:col>3</xdr:col>
                    <xdr:colOff>257175</xdr:colOff>
                    <xdr:row>11</xdr:row>
                    <xdr:rowOff>9525</xdr:rowOff>
                  </from>
                  <to>
                    <xdr:col>3</xdr:col>
                    <xdr:colOff>561975</xdr:colOff>
                    <xdr:row>11</xdr:row>
                    <xdr:rowOff>228600</xdr:rowOff>
                  </to>
                </anchor>
              </controlPr>
            </control>
          </mc:Choice>
        </mc:AlternateContent>
        <mc:AlternateContent xmlns:mc="http://schemas.openxmlformats.org/markup-compatibility/2006">
          <mc:Choice Requires="x14">
            <control shapeId="138266" r:id="rId29" name="Check Box 26">
              <controlPr defaultSize="0" autoFill="0" autoLine="0" autoPict="0">
                <anchor moveWithCells="1">
                  <from>
                    <xdr:col>3</xdr:col>
                    <xdr:colOff>257175</xdr:colOff>
                    <xdr:row>12</xdr:row>
                    <xdr:rowOff>9525</xdr:rowOff>
                  </from>
                  <to>
                    <xdr:col>3</xdr:col>
                    <xdr:colOff>561975</xdr:colOff>
                    <xdr:row>12</xdr:row>
                    <xdr:rowOff>228600</xdr:rowOff>
                  </to>
                </anchor>
              </controlPr>
            </control>
          </mc:Choice>
        </mc:AlternateContent>
        <mc:AlternateContent xmlns:mc="http://schemas.openxmlformats.org/markup-compatibility/2006">
          <mc:Choice Requires="x14">
            <control shapeId="138267" r:id="rId30" name="Check Box 27">
              <controlPr defaultSize="0" autoFill="0" autoLine="0" autoPict="0">
                <anchor moveWithCells="1">
                  <from>
                    <xdr:col>3</xdr:col>
                    <xdr:colOff>257175</xdr:colOff>
                    <xdr:row>13</xdr:row>
                    <xdr:rowOff>9525</xdr:rowOff>
                  </from>
                  <to>
                    <xdr:col>3</xdr:col>
                    <xdr:colOff>561975</xdr:colOff>
                    <xdr:row>13</xdr:row>
                    <xdr:rowOff>228600</xdr:rowOff>
                  </to>
                </anchor>
              </controlPr>
            </control>
          </mc:Choice>
        </mc:AlternateContent>
        <mc:AlternateContent xmlns:mc="http://schemas.openxmlformats.org/markup-compatibility/2006">
          <mc:Choice Requires="x14">
            <control shapeId="138268" r:id="rId31" name="Check Box 28">
              <controlPr defaultSize="0" autoFill="0" autoLine="0" autoPict="0">
                <anchor moveWithCells="1">
                  <from>
                    <xdr:col>3</xdr:col>
                    <xdr:colOff>257175</xdr:colOff>
                    <xdr:row>14</xdr:row>
                    <xdr:rowOff>9525</xdr:rowOff>
                  </from>
                  <to>
                    <xdr:col>3</xdr:col>
                    <xdr:colOff>561975</xdr:colOff>
                    <xdr:row>14</xdr:row>
                    <xdr:rowOff>228600</xdr:rowOff>
                  </to>
                </anchor>
              </controlPr>
            </control>
          </mc:Choice>
        </mc:AlternateContent>
        <mc:AlternateContent xmlns:mc="http://schemas.openxmlformats.org/markup-compatibility/2006">
          <mc:Choice Requires="x14">
            <control shapeId="138269" r:id="rId32" name="Check Box 29">
              <controlPr defaultSize="0" autoFill="0" autoLine="0" autoPict="0">
                <anchor moveWithCells="1">
                  <from>
                    <xdr:col>3</xdr:col>
                    <xdr:colOff>257175</xdr:colOff>
                    <xdr:row>15</xdr:row>
                    <xdr:rowOff>9525</xdr:rowOff>
                  </from>
                  <to>
                    <xdr:col>3</xdr:col>
                    <xdr:colOff>561975</xdr:colOff>
                    <xdr:row>15</xdr:row>
                    <xdr:rowOff>228600</xdr:rowOff>
                  </to>
                </anchor>
              </controlPr>
            </control>
          </mc:Choice>
        </mc:AlternateContent>
        <mc:AlternateContent xmlns:mc="http://schemas.openxmlformats.org/markup-compatibility/2006">
          <mc:Choice Requires="x14">
            <control shapeId="138270" r:id="rId33" name="Check Box 30">
              <controlPr defaultSize="0" autoFill="0" autoLine="0" autoPict="0">
                <anchor moveWithCells="1">
                  <from>
                    <xdr:col>3</xdr:col>
                    <xdr:colOff>257175</xdr:colOff>
                    <xdr:row>16</xdr:row>
                    <xdr:rowOff>9525</xdr:rowOff>
                  </from>
                  <to>
                    <xdr:col>3</xdr:col>
                    <xdr:colOff>561975</xdr:colOff>
                    <xdr:row>16</xdr:row>
                    <xdr:rowOff>228600</xdr:rowOff>
                  </to>
                </anchor>
              </controlPr>
            </control>
          </mc:Choice>
        </mc:AlternateContent>
        <mc:AlternateContent xmlns:mc="http://schemas.openxmlformats.org/markup-compatibility/2006">
          <mc:Choice Requires="x14">
            <control shapeId="138271" r:id="rId34" name="Check Box 31">
              <controlPr defaultSize="0" autoFill="0" autoLine="0" autoPict="0">
                <anchor moveWithCells="1">
                  <from>
                    <xdr:col>3</xdr:col>
                    <xdr:colOff>257175</xdr:colOff>
                    <xdr:row>17</xdr:row>
                    <xdr:rowOff>9525</xdr:rowOff>
                  </from>
                  <to>
                    <xdr:col>3</xdr:col>
                    <xdr:colOff>561975</xdr:colOff>
                    <xdr:row>17</xdr:row>
                    <xdr:rowOff>228600</xdr:rowOff>
                  </to>
                </anchor>
              </controlPr>
            </control>
          </mc:Choice>
        </mc:AlternateContent>
        <mc:AlternateContent xmlns:mc="http://schemas.openxmlformats.org/markup-compatibility/2006">
          <mc:Choice Requires="x14">
            <control shapeId="138272" r:id="rId35" name="Check Box 32">
              <controlPr defaultSize="0" autoFill="0" autoLine="0" autoPict="0">
                <anchor moveWithCells="1">
                  <from>
                    <xdr:col>3</xdr:col>
                    <xdr:colOff>257175</xdr:colOff>
                    <xdr:row>18</xdr:row>
                    <xdr:rowOff>9525</xdr:rowOff>
                  </from>
                  <to>
                    <xdr:col>3</xdr:col>
                    <xdr:colOff>561975</xdr:colOff>
                    <xdr:row>18</xdr:row>
                    <xdr:rowOff>228600</xdr:rowOff>
                  </to>
                </anchor>
              </controlPr>
            </control>
          </mc:Choice>
        </mc:AlternateContent>
        <mc:AlternateContent xmlns:mc="http://schemas.openxmlformats.org/markup-compatibility/2006">
          <mc:Choice Requires="x14">
            <control shapeId="138273" r:id="rId36" name="Check Box 33">
              <controlPr defaultSize="0" autoFill="0" autoLine="0" autoPict="0">
                <anchor moveWithCells="1">
                  <from>
                    <xdr:col>3</xdr:col>
                    <xdr:colOff>257175</xdr:colOff>
                    <xdr:row>19</xdr:row>
                    <xdr:rowOff>9525</xdr:rowOff>
                  </from>
                  <to>
                    <xdr:col>3</xdr:col>
                    <xdr:colOff>561975</xdr:colOff>
                    <xdr:row>19</xdr:row>
                    <xdr:rowOff>228600</xdr:rowOff>
                  </to>
                </anchor>
              </controlPr>
            </control>
          </mc:Choice>
        </mc:AlternateContent>
        <mc:AlternateContent xmlns:mc="http://schemas.openxmlformats.org/markup-compatibility/2006">
          <mc:Choice Requires="x14">
            <control shapeId="138274" r:id="rId37" name="Check Box 34">
              <controlPr defaultSize="0" autoFill="0" autoLine="0" autoPict="0">
                <anchor moveWithCells="1">
                  <from>
                    <xdr:col>3</xdr:col>
                    <xdr:colOff>257175</xdr:colOff>
                    <xdr:row>20</xdr:row>
                    <xdr:rowOff>9525</xdr:rowOff>
                  </from>
                  <to>
                    <xdr:col>3</xdr:col>
                    <xdr:colOff>561975</xdr:colOff>
                    <xdr:row>20</xdr:row>
                    <xdr:rowOff>228600</xdr:rowOff>
                  </to>
                </anchor>
              </controlPr>
            </control>
          </mc:Choice>
        </mc:AlternateContent>
        <mc:AlternateContent xmlns:mc="http://schemas.openxmlformats.org/markup-compatibility/2006">
          <mc:Choice Requires="x14">
            <control shapeId="138275" r:id="rId38" name="Check Box 35">
              <controlPr defaultSize="0" autoFill="0" autoLine="0" autoPict="0">
                <anchor moveWithCells="1">
                  <from>
                    <xdr:col>3</xdr:col>
                    <xdr:colOff>257175</xdr:colOff>
                    <xdr:row>21</xdr:row>
                    <xdr:rowOff>9525</xdr:rowOff>
                  </from>
                  <to>
                    <xdr:col>3</xdr:col>
                    <xdr:colOff>561975</xdr:colOff>
                    <xdr:row>21</xdr:row>
                    <xdr:rowOff>228600</xdr:rowOff>
                  </to>
                </anchor>
              </controlPr>
            </control>
          </mc:Choice>
        </mc:AlternateContent>
        <mc:AlternateContent xmlns:mc="http://schemas.openxmlformats.org/markup-compatibility/2006">
          <mc:Choice Requires="x14">
            <control shapeId="138276" r:id="rId39" name="Check Box 36">
              <controlPr defaultSize="0" autoFill="0" autoLine="0" autoPict="0">
                <anchor moveWithCells="1">
                  <from>
                    <xdr:col>3</xdr:col>
                    <xdr:colOff>257175</xdr:colOff>
                    <xdr:row>22</xdr:row>
                    <xdr:rowOff>9525</xdr:rowOff>
                  </from>
                  <to>
                    <xdr:col>3</xdr:col>
                    <xdr:colOff>561975</xdr:colOff>
                    <xdr:row>22</xdr:row>
                    <xdr:rowOff>228600</xdr:rowOff>
                  </to>
                </anchor>
              </controlPr>
            </control>
          </mc:Choice>
        </mc:AlternateContent>
        <mc:AlternateContent xmlns:mc="http://schemas.openxmlformats.org/markup-compatibility/2006">
          <mc:Choice Requires="x14">
            <control shapeId="138277" r:id="rId40" name="Check Box 37">
              <controlPr defaultSize="0" autoFill="0" autoLine="0" autoPict="0">
                <anchor moveWithCells="1">
                  <from>
                    <xdr:col>3</xdr:col>
                    <xdr:colOff>257175</xdr:colOff>
                    <xdr:row>23</xdr:row>
                    <xdr:rowOff>9525</xdr:rowOff>
                  </from>
                  <to>
                    <xdr:col>3</xdr:col>
                    <xdr:colOff>561975</xdr:colOff>
                    <xdr:row>23</xdr:row>
                    <xdr:rowOff>228600</xdr:rowOff>
                  </to>
                </anchor>
              </controlPr>
            </control>
          </mc:Choice>
        </mc:AlternateContent>
        <mc:AlternateContent xmlns:mc="http://schemas.openxmlformats.org/markup-compatibility/2006">
          <mc:Choice Requires="x14">
            <control shapeId="138278" r:id="rId41" name="Check Box 38">
              <controlPr defaultSize="0" autoFill="0" autoLine="0" autoPict="0">
                <anchor moveWithCells="1">
                  <from>
                    <xdr:col>3</xdr:col>
                    <xdr:colOff>257175</xdr:colOff>
                    <xdr:row>24</xdr:row>
                    <xdr:rowOff>9525</xdr:rowOff>
                  </from>
                  <to>
                    <xdr:col>3</xdr:col>
                    <xdr:colOff>561975</xdr:colOff>
                    <xdr:row>24</xdr:row>
                    <xdr:rowOff>228600</xdr:rowOff>
                  </to>
                </anchor>
              </controlPr>
            </control>
          </mc:Choice>
        </mc:AlternateContent>
        <mc:AlternateContent xmlns:mc="http://schemas.openxmlformats.org/markup-compatibility/2006">
          <mc:Choice Requires="x14">
            <control shapeId="138279" r:id="rId42" name="Check Box 39">
              <controlPr defaultSize="0" autoFill="0" autoLine="0" autoPict="0">
                <anchor moveWithCells="1">
                  <from>
                    <xdr:col>3</xdr:col>
                    <xdr:colOff>257175</xdr:colOff>
                    <xdr:row>25</xdr:row>
                    <xdr:rowOff>9525</xdr:rowOff>
                  </from>
                  <to>
                    <xdr:col>3</xdr:col>
                    <xdr:colOff>561975</xdr:colOff>
                    <xdr:row>25</xdr:row>
                    <xdr:rowOff>228600</xdr:rowOff>
                  </to>
                </anchor>
              </controlPr>
            </control>
          </mc:Choice>
        </mc:AlternateContent>
        <mc:AlternateContent xmlns:mc="http://schemas.openxmlformats.org/markup-compatibility/2006">
          <mc:Choice Requires="x14">
            <control shapeId="138280" r:id="rId43" name="Check Box 40">
              <controlPr defaultSize="0" autoFill="0" autoLine="0" autoPict="0">
                <anchor moveWithCells="1">
                  <from>
                    <xdr:col>3</xdr:col>
                    <xdr:colOff>257175</xdr:colOff>
                    <xdr:row>26</xdr:row>
                    <xdr:rowOff>9525</xdr:rowOff>
                  </from>
                  <to>
                    <xdr:col>3</xdr:col>
                    <xdr:colOff>561975</xdr:colOff>
                    <xdr:row>26</xdr:row>
                    <xdr:rowOff>228600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4">
    <pageSetUpPr fitToPage="1"/>
  </sheetPr>
  <dimension ref="A1:H29"/>
  <sheetViews>
    <sheetView showGridLines="0" zoomScaleNormal="100" zoomScaleSheetLayoutView="100" workbookViewId="0">
      <selection activeCell="B8" sqref="B8"/>
    </sheetView>
  </sheetViews>
  <sheetFormatPr baseColWidth="10" defaultColWidth="11.42578125" defaultRowHeight="12" x14ac:dyDescent="0.2"/>
  <cols>
    <col min="1" max="1" width="8.7109375" style="179" customWidth="1"/>
    <col min="2" max="2" width="90.7109375" style="179" customWidth="1"/>
    <col min="3" max="4" width="10.7109375" style="179" customWidth="1"/>
    <col min="5" max="5" width="20.7109375" style="179" customWidth="1"/>
    <col min="6" max="6" width="1.7109375" style="200" customWidth="1"/>
    <col min="7" max="7" width="20.7109375" style="200" customWidth="1"/>
    <col min="8" max="8" width="20.7109375" style="179" customWidth="1"/>
    <col min="9" max="16384" width="11.42578125" style="179"/>
  </cols>
  <sheetData>
    <row r="1" spans="1:8" s="178" customFormat="1" ht="15" customHeight="1" x14ac:dyDescent="0.2">
      <c r="A1" s="176" t="str">
        <f>'Seite 6'!Q17</f>
        <v/>
      </c>
      <c r="B1" s="421" t="str">
        <f>'Seite 6'!$A$8</f>
        <v>Kalkulation der Ausgabenposition:</v>
      </c>
      <c r="C1" s="421"/>
      <c r="D1" s="177" t="s">
        <v>34</v>
      </c>
      <c r="E1" s="375">
        <f>'Seite 1'!$O$21</f>
        <v>0</v>
      </c>
      <c r="F1" s="200"/>
      <c r="G1" s="200"/>
    </row>
    <row r="2" spans="1:8" s="178" customFormat="1" ht="15" customHeight="1" x14ac:dyDescent="0.2">
      <c r="A2" s="176"/>
      <c r="B2" s="422" t="str">
        <f>CONCATENATE('Seite 7'!A23," ",'Seite 7'!B23)</f>
        <v>3. Investitionsausgaben</v>
      </c>
      <c r="C2" s="422"/>
      <c r="E2" s="174" t="str">
        <f>'Seite 1'!$A$65</f>
        <v>Antrag Wissenstransfer und Informationsmaßnahmen</v>
      </c>
      <c r="F2" s="200"/>
      <c r="G2" s="200"/>
    </row>
    <row r="3" spans="1:8" ht="15" customHeight="1" x14ac:dyDescent="0.2">
      <c r="E3" s="175" t="str">
        <f>'Seite 1'!$A$66</f>
        <v>Formularversion: V 2.1 vom 17.01.23 - öffentlich -</v>
      </c>
      <c r="H3" s="178"/>
    </row>
    <row r="4" spans="1:8" ht="15" customHeight="1" x14ac:dyDescent="0.2">
      <c r="A4" s="952" t="s">
        <v>140</v>
      </c>
      <c r="B4" s="955" t="s">
        <v>349</v>
      </c>
      <c r="C4" s="958" t="s">
        <v>392</v>
      </c>
      <c r="D4" s="959"/>
      <c r="E4" s="950" t="s">
        <v>350</v>
      </c>
      <c r="H4" s="178"/>
    </row>
    <row r="5" spans="1:8" ht="15" customHeight="1" x14ac:dyDescent="0.2">
      <c r="A5" s="953"/>
      <c r="B5" s="956"/>
      <c r="C5" s="960"/>
      <c r="D5" s="961"/>
      <c r="E5" s="951"/>
      <c r="H5" s="178"/>
    </row>
    <row r="6" spans="1:8" ht="15" customHeight="1" x14ac:dyDescent="0.2">
      <c r="A6" s="953"/>
      <c r="B6" s="956"/>
      <c r="C6" s="962" t="s">
        <v>287</v>
      </c>
      <c r="D6" s="964" t="s">
        <v>288</v>
      </c>
      <c r="E6" s="951"/>
      <c r="H6" s="178"/>
    </row>
    <row r="7" spans="1:8" ht="15" customHeight="1" x14ac:dyDescent="0.2">
      <c r="A7" s="954"/>
      <c r="B7" s="957"/>
      <c r="C7" s="963"/>
      <c r="D7" s="965"/>
      <c r="E7" s="376" t="s">
        <v>139</v>
      </c>
    </row>
    <row r="8" spans="1:8" ht="20.100000000000001" customHeight="1" x14ac:dyDescent="0.2">
      <c r="A8" s="479">
        <v>1</v>
      </c>
      <c r="B8" s="304"/>
      <c r="C8" s="483"/>
      <c r="D8" s="484"/>
      <c r="E8" s="377"/>
    </row>
    <row r="9" spans="1:8" ht="20.100000000000001" customHeight="1" x14ac:dyDescent="0.2">
      <c r="A9" s="480">
        <v>2</v>
      </c>
      <c r="B9" s="291"/>
      <c r="C9" s="485"/>
      <c r="D9" s="486"/>
      <c r="E9" s="378"/>
    </row>
    <row r="10" spans="1:8" ht="20.100000000000001" customHeight="1" x14ac:dyDescent="0.2">
      <c r="A10" s="480">
        <v>3</v>
      </c>
      <c r="B10" s="291"/>
      <c r="C10" s="485"/>
      <c r="D10" s="486"/>
      <c r="E10" s="378"/>
    </row>
    <row r="11" spans="1:8" ht="20.100000000000001" customHeight="1" x14ac:dyDescent="0.2">
      <c r="A11" s="480">
        <v>4</v>
      </c>
      <c r="B11" s="291"/>
      <c r="C11" s="485"/>
      <c r="D11" s="486"/>
      <c r="E11" s="378"/>
    </row>
    <row r="12" spans="1:8" ht="20.100000000000001" customHeight="1" x14ac:dyDescent="0.2">
      <c r="A12" s="480">
        <v>5</v>
      </c>
      <c r="B12" s="291"/>
      <c r="C12" s="485"/>
      <c r="D12" s="486"/>
      <c r="E12" s="378"/>
    </row>
    <row r="13" spans="1:8" ht="20.100000000000001" customHeight="1" x14ac:dyDescent="0.2">
      <c r="A13" s="480">
        <v>6</v>
      </c>
      <c r="B13" s="291"/>
      <c r="C13" s="485"/>
      <c r="D13" s="486"/>
      <c r="E13" s="378"/>
    </row>
    <row r="14" spans="1:8" ht="20.100000000000001" customHeight="1" x14ac:dyDescent="0.2">
      <c r="A14" s="480">
        <v>7</v>
      </c>
      <c r="B14" s="291"/>
      <c r="C14" s="485"/>
      <c r="D14" s="486"/>
      <c r="E14" s="378"/>
    </row>
    <row r="15" spans="1:8" ht="20.100000000000001" customHeight="1" x14ac:dyDescent="0.2">
      <c r="A15" s="480">
        <v>8</v>
      </c>
      <c r="B15" s="291"/>
      <c r="C15" s="485"/>
      <c r="D15" s="486"/>
      <c r="E15" s="378"/>
    </row>
    <row r="16" spans="1:8" ht="20.100000000000001" customHeight="1" x14ac:dyDescent="0.2">
      <c r="A16" s="480">
        <v>9</v>
      </c>
      <c r="B16" s="291"/>
      <c r="C16" s="485"/>
      <c r="D16" s="486"/>
      <c r="E16" s="378"/>
    </row>
    <row r="17" spans="1:5" ht="20.100000000000001" customHeight="1" x14ac:dyDescent="0.2">
      <c r="A17" s="480">
        <v>10</v>
      </c>
      <c r="B17" s="291"/>
      <c r="C17" s="485"/>
      <c r="D17" s="486"/>
      <c r="E17" s="378"/>
    </row>
    <row r="18" spans="1:5" ht="20.100000000000001" customHeight="1" x14ac:dyDescent="0.2">
      <c r="A18" s="480">
        <v>11</v>
      </c>
      <c r="B18" s="291"/>
      <c r="C18" s="485"/>
      <c r="D18" s="486"/>
      <c r="E18" s="378"/>
    </row>
    <row r="19" spans="1:5" ht="20.100000000000001" customHeight="1" x14ac:dyDescent="0.2">
      <c r="A19" s="480">
        <v>12</v>
      </c>
      <c r="B19" s="291"/>
      <c r="C19" s="485"/>
      <c r="D19" s="486"/>
      <c r="E19" s="378"/>
    </row>
    <row r="20" spans="1:5" ht="20.100000000000001" customHeight="1" x14ac:dyDescent="0.2">
      <c r="A20" s="480">
        <v>13</v>
      </c>
      <c r="B20" s="291"/>
      <c r="C20" s="485"/>
      <c r="D20" s="486"/>
      <c r="E20" s="378"/>
    </row>
    <row r="21" spans="1:5" ht="20.100000000000001" customHeight="1" x14ac:dyDescent="0.2">
      <c r="A21" s="480">
        <v>14</v>
      </c>
      <c r="B21" s="291"/>
      <c r="C21" s="485"/>
      <c r="D21" s="486"/>
      <c r="E21" s="378"/>
    </row>
    <row r="22" spans="1:5" ht="20.100000000000001" customHeight="1" x14ac:dyDescent="0.2">
      <c r="A22" s="480">
        <v>15</v>
      </c>
      <c r="B22" s="291"/>
      <c r="C22" s="485"/>
      <c r="D22" s="486"/>
      <c r="E22" s="378"/>
    </row>
    <row r="23" spans="1:5" ht="20.100000000000001" customHeight="1" x14ac:dyDescent="0.2">
      <c r="A23" s="480">
        <v>16</v>
      </c>
      <c r="B23" s="291"/>
      <c r="C23" s="485"/>
      <c r="D23" s="486"/>
      <c r="E23" s="378"/>
    </row>
    <row r="24" spans="1:5" ht="20.100000000000001" customHeight="1" x14ac:dyDescent="0.2">
      <c r="A24" s="480">
        <v>17</v>
      </c>
      <c r="B24" s="291"/>
      <c r="C24" s="485"/>
      <c r="D24" s="486"/>
      <c r="E24" s="378"/>
    </row>
    <row r="25" spans="1:5" ht="20.100000000000001" customHeight="1" x14ac:dyDescent="0.2">
      <c r="A25" s="480">
        <v>18</v>
      </c>
      <c r="B25" s="291"/>
      <c r="C25" s="485"/>
      <c r="D25" s="486"/>
      <c r="E25" s="378"/>
    </row>
    <row r="26" spans="1:5" ht="20.100000000000001" customHeight="1" x14ac:dyDescent="0.2">
      <c r="A26" s="480">
        <v>19</v>
      </c>
      <c r="B26" s="291"/>
      <c r="C26" s="485"/>
      <c r="D26" s="486"/>
      <c r="E26" s="378"/>
    </row>
    <row r="27" spans="1:5" ht="20.100000000000001" customHeight="1" x14ac:dyDescent="0.2">
      <c r="A27" s="480">
        <v>20</v>
      </c>
      <c r="B27" s="291"/>
      <c r="C27" s="485"/>
      <c r="D27" s="486"/>
      <c r="E27" s="378"/>
    </row>
    <row r="28" spans="1:5" ht="18" customHeight="1" thickBot="1" x14ac:dyDescent="0.25">
      <c r="A28" s="247" t="s">
        <v>149</v>
      </c>
      <c r="B28" s="180"/>
      <c r="C28" s="180"/>
      <c r="D28" s="181"/>
      <c r="E28" s="379">
        <f>IF(A1="Anlage ",0,SUMPRODUCT(ROUND(E8:E27,2)))</f>
        <v>0</v>
      </c>
    </row>
    <row r="29" spans="1:5" ht="12.75" thickTop="1" x14ac:dyDescent="0.2"/>
  </sheetData>
  <sheetProtection password="E8E7" sheet="1" objects="1" scenarios="1" selectLockedCells="1" autoFilter="0"/>
  <mergeCells count="6">
    <mergeCell ref="A4:A7"/>
    <mergeCell ref="E4:E6"/>
    <mergeCell ref="B4:B7"/>
    <mergeCell ref="C4:D5"/>
    <mergeCell ref="C6:C7"/>
    <mergeCell ref="D6:D7"/>
  </mergeCells>
  <conditionalFormatting sqref="E1">
    <cfRule type="cellIs" dxfId="5" priority="4" stopIfTrue="1" operator="equal">
      <formula>0</formula>
    </cfRule>
  </conditionalFormatting>
  <conditionalFormatting sqref="A4:E28">
    <cfRule type="expression" dxfId="4" priority="5" stopIfTrue="1">
      <formula>$A$1=""</formula>
    </cfRule>
  </conditionalFormatting>
  <printOptions horizontalCentered="1"/>
  <pageMargins left="0.19685039370078741" right="0.19685039370078741" top="0.59055118110236227" bottom="0.19685039370078741" header="0.19685039370078741" footer="0.19685039370078741"/>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9265" r:id="rId4" name="Check Box 1">
              <controlPr defaultSize="0" autoFill="0" autoLine="0" autoPict="0">
                <anchor moveWithCells="1">
                  <from>
                    <xdr:col>2</xdr:col>
                    <xdr:colOff>257175</xdr:colOff>
                    <xdr:row>7</xdr:row>
                    <xdr:rowOff>9525</xdr:rowOff>
                  </from>
                  <to>
                    <xdr:col>2</xdr:col>
                    <xdr:colOff>561975</xdr:colOff>
                    <xdr:row>7</xdr:row>
                    <xdr:rowOff>228600</xdr:rowOff>
                  </to>
                </anchor>
              </controlPr>
            </control>
          </mc:Choice>
        </mc:AlternateContent>
        <mc:AlternateContent xmlns:mc="http://schemas.openxmlformats.org/markup-compatibility/2006">
          <mc:Choice Requires="x14">
            <control shapeId="139266" r:id="rId5" name="Check Box 2">
              <controlPr defaultSize="0" autoFill="0" autoLine="0" autoPict="0">
                <anchor moveWithCells="1">
                  <from>
                    <xdr:col>2</xdr:col>
                    <xdr:colOff>257175</xdr:colOff>
                    <xdr:row>8</xdr:row>
                    <xdr:rowOff>9525</xdr:rowOff>
                  </from>
                  <to>
                    <xdr:col>2</xdr:col>
                    <xdr:colOff>561975</xdr:colOff>
                    <xdr:row>8</xdr:row>
                    <xdr:rowOff>228600</xdr:rowOff>
                  </to>
                </anchor>
              </controlPr>
            </control>
          </mc:Choice>
        </mc:AlternateContent>
        <mc:AlternateContent xmlns:mc="http://schemas.openxmlformats.org/markup-compatibility/2006">
          <mc:Choice Requires="x14">
            <control shapeId="139267" r:id="rId6" name="Check Box 3">
              <controlPr defaultSize="0" autoFill="0" autoLine="0" autoPict="0">
                <anchor moveWithCells="1">
                  <from>
                    <xdr:col>2</xdr:col>
                    <xdr:colOff>257175</xdr:colOff>
                    <xdr:row>9</xdr:row>
                    <xdr:rowOff>9525</xdr:rowOff>
                  </from>
                  <to>
                    <xdr:col>2</xdr:col>
                    <xdr:colOff>561975</xdr:colOff>
                    <xdr:row>9</xdr:row>
                    <xdr:rowOff>228600</xdr:rowOff>
                  </to>
                </anchor>
              </controlPr>
            </control>
          </mc:Choice>
        </mc:AlternateContent>
        <mc:AlternateContent xmlns:mc="http://schemas.openxmlformats.org/markup-compatibility/2006">
          <mc:Choice Requires="x14">
            <control shapeId="139268" r:id="rId7" name="Check Box 4">
              <controlPr defaultSize="0" autoFill="0" autoLine="0" autoPict="0">
                <anchor moveWithCells="1">
                  <from>
                    <xdr:col>2</xdr:col>
                    <xdr:colOff>257175</xdr:colOff>
                    <xdr:row>10</xdr:row>
                    <xdr:rowOff>9525</xdr:rowOff>
                  </from>
                  <to>
                    <xdr:col>2</xdr:col>
                    <xdr:colOff>561975</xdr:colOff>
                    <xdr:row>10</xdr:row>
                    <xdr:rowOff>228600</xdr:rowOff>
                  </to>
                </anchor>
              </controlPr>
            </control>
          </mc:Choice>
        </mc:AlternateContent>
        <mc:AlternateContent xmlns:mc="http://schemas.openxmlformats.org/markup-compatibility/2006">
          <mc:Choice Requires="x14">
            <control shapeId="139269" r:id="rId8" name="Check Box 5">
              <controlPr defaultSize="0" autoFill="0" autoLine="0" autoPict="0">
                <anchor moveWithCells="1">
                  <from>
                    <xdr:col>2</xdr:col>
                    <xdr:colOff>257175</xdr:colOff>
                    <xdr:row>11</xdr:row>
                    <xdr:rowOff>9525</xdr:rowOff>
                  </from>
                  <to>
                    <xdr:col>2</xdr:col>
                    <xdr:colOff>561975</xdr:colOff>
                    <xdr:row>11</xdr:row>
                    <xdr:rowOff>228600</xdr:rowOff>
                  </to>
                </anchor>
              </controlPr>
            </control>
          </mc:Choice>
        </mc:AlternateContent>
        <mc:AlternateContent xmlns:mc="http://schemas.openxmlformats.org/markup-compatibility/2006">
          <mc:Choice Requires="x14">
            <control shapeId="139270" r:id="rId9" name="Check Box 6">
              <controlPr defaultSize="0" autoFill="0" autoLine="0" autoPict="0">
                <anchor moveWithCells="1">
                  <from>
                    <xdr:col>2</xdr:col>
                    <xdr:colOff>257175</xdr:colOff>
                    <xdr:row>12</xdr:row>
                    <xdr:rowOff>9525</xdr:rowOff>
                  </from>
                  <to>
                    <xdr:col>2</xdr:col>
                    <xdr:colOff>561975</xdr:colOff>
                    <xdr:row>12</xdr:row>
                    <xdr:rowOff>228600</xdr:rowOff>
                  </to>
                </anchor>
              </controlPr>
            </control>
          </mc:Choice>
        </mc:AlternateContent>
        <mc:AlternateContent xmlns:mc="http://schemas.openxmlformats.org/markup-compatibility/2006">
          <mc:Choice Requires="x14">
            <control shapeId="139271" r:id="rId10" name="Check Box 7">
              <controlPr defaultSize="0" autoFill="0" autoLine="0" autoPict="0">
                <anchor moveWithCells="1">
                  <from>
                    <xdr:col>2</xdr:col>
                    <xdr:colOff>257175</xdr:colOff>
                    <xdr:row>13</xdr:row>
                    <xdr:rowOff>9525</xdr:rowOff>
                  </from>
                  <to>
                    <xdr:col>2</xdr:col>
                    <xdr:colOff>561975</xdr:colOff>
                    <xdr:row>13</xdr:row>
                    <xdr:rowOff>228600</xdr:rowOff>
                  </to>
                </anchor>
              </controlPr>
            </control>
          </mc:Choice>
        </mc:AlternateContent>
        <mc:AlternateContent xmlns:mc="http://schemas.openxmlformats.org/markup-compatibility/2006">
          <mc:Choice Requires="x14">
            <control shapeId="139272" r:id="rId11" name="Check Box 8">
              <controlPr defaultSize="0" autoFill="0" autoLine="0" autoPict="0">
                <anchor moveWithCells="1">
                  <from>
                    <xdr:col>2</xdr:col>
                    <xdr:colOff>257175</xdr:colOff>
                    <xdr:row>14</xdr:row>
                    <xdr:rowOff>9525</xdr:rowOff>
                  </from>
                  <to>
                    <xdr:col>2</xdr:col>
                    <xdr:colOff>561975</xdr:colOff>
                    <xdr:row>14</xdr:row>
                    <xdr:rowOff>228600</xdr:rowOff>
                  </to>
                </anchor>
              </controlPr>
            </control>
          </mc:Choice>
        </mc:AlternateContent>
        <mc:AlternateContent xmlns:mc="http://schemas.openxmlformats.org/markup-compatibility/2006">
          <mc:Choice Requires="x14">
            <control shapeId="139273" r:id="rId12" name="Check Box 9">
              <controlPr defaultSize="0" autoFill="0" autoLine="0" autoPict="0">
                <anchor moveWithCells="1">
                  <from>
                    <xdr:col>2</xdr:col>
                    <xdr:colOff>257175</xdr:colOff>
                    <xdr:row>15</xdr:row>
                    <xdr:rowOff>9525</xdr:rowOff>
                  </from>
                  <to>
                    <xdr:col>2</xdr:col>
                    <xdr:colOff>561975</xdr:colOff>
                    <xdr:row>15</xdr:row>
                    <xdr:rowOff>228600</xdr:rowOff>
                  </to>
                </anchor>
              </controlPr>
            </control>
          </mc:Choice>
        </mc:AlternateContent>
        <mc:AlternateContent xmlns:mc="http://schemas.openxmlformats.org/markup-compatibility/2006">
          <mc:Choice Requires="x14">
            <control shapeId="139274" r:id="rId13" name="Check Box 10">
              <controlPr defaultSize="0" autoFill="0" autoLine="0" autoPict="0">
                <anchor moveWithCells="1">
                  <from>
                    <xdr:col>2</xdr:col>
                    <xdr:colOff>257175</xdr:colOff>
                    <xdr:row>16</xdr:row>
                    <xdr:rowOff>9525</xdr:rowOff>
                  </from>
                  <to>
                    <xdr:col>2</xdr:col>
                    <xdr:colOff>561975</xdr:colOff>
                    <xdr:row>16</xdr:row>
                    <xdr:rowOff>228600</xdr:rowOff>
                  </to>
                </anchor>
              </controlPr>
            </control>
          </mc:Choice>
        </mc:AlternateContent>
        <mc:AlternateContent xmlns:mc="http://schemas.openxmlformats.org/markup-compatibility/2006">
          <mc:Choice Requires="x14">
            <control shapeId="139275" r:id="rId14" name="Check Box 11">
              <controlPr defaultSize="0" autoFill="0" autoLine="0" autoPict="0">
                <anchor moveWithCells="1">
                  <from>
                    <xdr:col>2</xdr:col>
                    <xdr:colOff>257175</xdr:colOff>
                    <xdr:row>17</xdr:row>
                    <xdr:rowOff>9525</xdr:rowOff>
                  </from>
                  <to>
                    <xdr:col>2</xdr:col>
                    <xdr:colOff>561975</xdr:colOff>
                    <xdr:row>17</xdr:row>
                    <xdr:rowOff>228600</xdr:rowOff>
                  </to>
                </anchor>
              </controlPr>
            </control>
          </mc:Choice>
        </mc:AlternateContent>
        <mc:AlternateContent xmlns:mc="http://schemas.openxmlformats.org/markup-compatibility/2006">
          <mc:Choice Requires="x14">
            <control shapeId="139276" r:id="rId15" name="Check Box 12">
              <controlPr defaultSize="0" autoFill="0" autoLine="0" autoPict="0">
                <anchor moveWithCells="1">
                  <from>
                    <xdr:col>2</xdr:col>
                    <xdr:colOff>257175</xdr:colOff>
                    <xdr:row>18</xdr:row>
                    <xdr:rowOff>9525</xdr:rowOff>
                  </from>
                  <to>
                    <xdr:col>2</xdr:col>
                    <xdr:colOff>561975</xdr:colOff>
                    <xdr:row>18</xdr:row>
                    <xdr:rowOff>228600</xdr:rowOff>
                  </to>
                </anchor>
              </controlPr>
            </control>
          </mc:Choice>
        </mc:AlternateContent>
        <mc:AlternateContent xmlns:mc="http://schemas.openxmlformats.org/markup-compatibility/2006">
          <mc:Choice Requires="x14">
            <control shapeId="139277" r:id="rId16" name="Check Box 13">
              <controlPr defaultSize="0" autoFill="0" autoLine="0" autoPict="0">
                <anchor moveWithCells="1">
                  <from>
                    <xdr:col>2</xdr:col>
                    <xdr:colOff>257175</xdr:colOff>
                    <xdr:row>19</xdr:row>
                    <xdr:rowOff>9525</xdr:rowOff>
                  </from>
                  <to>
                    <xdr:col>2</xdr:col>
                    <xdr:colOff>561975</xdr:colOff>
                    <xdr:row>19</xdr:row>
                    <xdr:rowOff>228600</xdr:rowOff>
                  </to>
                </anchor>
              </controlPr>
            </control>
          </mc:Choice>
        </mc:AlternateContent>
        <mc:AlternateContent xmlns:mc="http://schemas.openxmlformats.org/markup-compatibility/2006">
          <mc:Choice Requires="x14">
            <control shapeId="139278" r:id="rId17" name="Check Box 14">
              <controlPr defaultSize="0" autoFill="0" autoLine="0" autoPict="0">
                <anchor moveWithCells="1">
                  <from>
                    <xdr:col>2</xdr:col>
                    <xdr:colOff>257175</xdr:colOff>
                    <xdr:row>20</xdr:row>
                    <xdr:rowOff>9525</xdr:rowOff>
                  </from>
                  <to>
                    <xdr:col>2</xdr:col>
                    <xdr:colOff>561975</xdr:colOff>
                    <xdr:row>20</xdr:row>
                    <xdr:rowOff>228600</xdr:rowOff>
                  </to>
                </anchor>
              </controlPr>
            </control>
          </mc:Choice>
        </mc:AlternateContent>
        <mc:AlternateContent xmlns:mc="http://schemas.openxmlformats.org/markup-compatibility/2006">
          <mc:Choice Requires="x14">
            <control shapeId="139279" r:id="rId18" name="Check Box 15">
              <controlPr defaultSize="0" autoFill="0" autoLine="0" autoPict="0">
                <anchor moveWithCells="1">
                  <from>
                    <xdr:col>2</xdr:col>
                    <xdr:colOff>257175</xdr:colOff>
                    <xdr:row>21</xdr:row>
                    <xdr:rowOff>9525</xdr:rowOff>
                  </from>
                  <to>
                    <xdr:col>2</xdr:col>
                    <xdr:colOff>561975</xdr:colOff>
                    <xdr:row>21</xdr:row>
                    <xdr:rowOff>228600</xdr:rowOff>
                  </to>
                </anchor>
              </controlPr>
            </control>
          </mc:Choice>
        </mc:AlternateContent>
        <mc:AlternateContent xmlns:mc="http://schemas.openxmlformats.org/markup-compatibility/2006">
          <mc:Choice Requires="x14">
            <control shapeId="139280" r:id="rId19" name="Check Box 16">
              <controlPr defaultSize="0" autoFill="0" autoLine="0" autoPict="0">
                <anchor moveWithCells="1">
                  <from>
                    <xdr:col>2</xdr:col>
                    <xdr:colOff>257175</xdr:colOff>
                    <xdr:row>22</xdr:row>
                    <xdr:rowOff>9525</xdr:rowOff>
                  </from>
                  <to>
                    <xdr:col>2</xdr:col>
                    <xdr:colOff>561975</xdr:colOff>
                    <xdr:row>22</xdr:row>
                    <xdr:rowOff>228600</xdr:rowOff>
                  </to>
                </anchor>
              </controlPr>
            </control>
          </mc:Choice>
        </mc:AlternateContent>
        <mc:AlternateContent xmlns:mc="http://schemas.openxmlformats.org/markup-compatibility/2006">
          <mc:Choice Requires="x14">
            <control shapeId="139281" r:id="rId20" name="Check Box 17">
              <controlPr defaultSize="0" autoFill="0" autoLine="0" autoPict="0">
                <anchor moveWithCells="1">
                  <from>
                    <xdr:col>2</xdr:col>
                    <xdr:colOff>257175</xdr:colOff>
                    <xdr:row>23</xdr:row>
                    <xdr:rowOff>9525</xdr:rowOff>
                  </from>
                  <to>
                    <xdr:col>2</xdr:col>
                    <xdr:colOff>561975</xdr:colOff>
                    <xdr:row>23</xdr:row>
                    <xdr:rowOff>228600</xdr:rowOff>
                  </to>
                </anchor>
              </controlPr>
            </control>
          </mc:Choice>
        </mc:AlternateContent>
        <mc:AlternateContent xmlns:mc="http://schemas.openxmlformats.org/markup-compatibility/2006">
          <mc:Choice Requires="x14">
            <control shapeId="139282" r:id="rId21" name="Check Box 18">
              <controlPr defaultSize="0" autoFill="0" autoLine="0" autoPict="0">
                <anchor moveWithCells="1">
                  <from>
                    <xdr:col>2</xdr:col>
                    <xdr:colOff>257175</xdr:colOff>
                    <xdr:row>24</xdr:row>
                    <xdr:rowOff>9525</xdr:rowOff>
                  </from>
                  <to>
                    <xdr:col>2</xdr:col>
                    <xdr:colOff>561975</xdr:colOff>
                    <xdr:row>24</xdr:row>
                    <xdr:rowOff>228600</xdr:rowOff>
                  </to>
                </anchor>
              </controlPr>
            </control>
          </mc:Choice>
        </mc:AlternateContent>
        <mc:AlternateContent xmlns:mc="http://schemas.openxmlformats.org/markup-compatibility/2006">
          <mc:Choice Requires="x14">
            <control shapeId="139283" r:id="rId22" name="Check Box 19">
              <controlPr defaultSize="0" autoFill="0" autoLine="0" autoPict="0">
                <anchor moveWithCells="1">
                  <from>
                    <xdr:col>2</xdr:col>
                    <xdr:colOff>257175</xdr:colOff>
                    <xdr:row>25</xdr:row>
                    <xdr:rowOff>9525</xdr:rowOff>
                  </from>
                  <to>
                    <xdr:col>2</xdr:col>
                    <xdr:colOff>561975</xdr:colOff>
                    <xdr:row>25</xdr:row>
                    <xdr:rowOff>228600</xdr:rowOff>
                  </to>
                </anchor>
              </controlPr>
            </control>
          </mc:Choice>
        </mc:AlternateContent>
        <mc:AlternateContent xmlns:mc="http://schemas.openxmlformats.org/markup-compatibility/2006">
          <mc:Choice Requires="x14">
            <control shapeId="139284" r:id="rId23" name="Check Box 20">
              <controlPr defaultSize="0" autoFill="0" autoLine="0" autoPict="0">
                <anchor moveWithCells="1">
                  <from>
                    <xdr:col>2</xdr:col>
                    <xdr:colOff>257175</xdr:colOff>
                    <xdr:row>26</xdr:row>
                    <xdr:rowOff>9525</xdr:rowOff>
                  </from>
                  <to>
                    <xdr:col>2</xdr:col>
                    <xdr:colOff>561975</xdr:colOff>
                    <xdr:row>26</xdr:row>
                    <xdr:rowOff>228600</xdr:rowOff>
                  </to>
                </anchor>
              </controlPr>
            </control>
          </mc:Choice>
        </mc:AlternateContent>
        <mc:AlternateContent xmlns:mc="http://schemas.openxmlformats.org/markup-compatibility/2006">
          <mc:Choice Requires="x14">
            <control shapeId="139285" r:id="rId24" name="Check Box 21">
              <controlPr defaultSize="0" autoFill="0" autoLine="0" autoPict="0">
                <anchor moveWithCells="1">
                  <from>
                    <xdr:col>3</xdr:col>
                    <xdr:colOff>257175</xdr:colOff>
                    <xdr:row>7</xdr:row>
                    <xdr:rowOff>9525</xdr:rowOff>
                  </from>
                  <to>
                    <xdr:col>3</xdr:col>
                    <xdr:colOff>561975</xdr:colOff>
                    <xdr:row>7</xdr:row>
                    <xdr:rowOff>228600</xdr:rowOff>
                  </to>
                </anchor>
              </controlPr>
            </control>
          </mc:Choice>
        </mc:AlternateContent>
        <mc:AlternateContent xmlns:mc="http://schemas.openxmlformats.org/markup-compatibility/2006">
          <mc:Choice Requires="x14">
            <control shapeId="139286" r:id="rId25" name="Check Box 22">
              <controlPr defaultSize="0" autoFill="0" autoLine="0" autoPict="0">
                <anchor moveWithCells="1">
                  <from>
                    <xdr:col>3</xdr:col>
                    <xdr:colOff>257175</xdr:colOff>
                    <xdr:row>8</xdr:row>
                    <xdr:rowOff>9525</xdr:rowOff>
                  </from>
                  <to>
                    <xdr:col>3</xdr:col>
                    <xdr:colOff>561975</xdr:colOff>
                    <xdr:row>8</xdr:row>
                    <xdr:rowOff>228600</xdr:rowOff>
                  </to>
                </anchor>
              </controlPr>
            </control>
          </mc:Choice>
        </mc:AlternateContent>
        <mc:AlternateContent xmlns:mc="http://schemas.openxmlformats.org/markup-compatibility/2006">
          <mc:Choice Requires="x14">
            <control shapeId="139287" r:id="rId26" name="Check Box 23">
              <controlPr defaultSize="0" autoFill="0" autoLine="0" autoPict="0">
                <anchor moveWithCells="1">
                  <from>
                    <xdr:col>3</xdr:col>
                    <xdr:colOff>257175</xdr:colOff>
                    <xdr:row>9</xdr:row>
                    <xdr:rowOff>9525</xdr:rowOff>
                  </from>
                  <to>
                    <xdr:col>3</xdr:col>
                    <xdr:colOff>561975</xdr:colOff>
                    <xdr:row>9</xdr:row>
                    <xdr:rowOff>228600</xdr:rowOff>
                  </to>
                </anchor>
              </controlPr>
            </control>
          </mc:Choice>
        </mc:AlternateContent>
        <mc:AlternateContent xmlns:mc="http://schemas.openxmlformats.org/markup-compatibility/2006">
          <mc:Choice Requires="x14">
            <control shapeId="139288" r:id="rId27" name="Check Box 24">
              <controlPr defaultSize="0" autoFill="0" autoLine="0" autoPict="0">
                <anchor moveWithCells="1">
                  <from>
                    <xdr:col>3</xdr:col>
                    <xdr:colOff>257175</xdr:colOff>
                    <xdr:row>10</xdr:row>
                    <xdr:rowOff>9525</xdr:rowOff>
                  </from>
                  <to>
                    <xdr:col>3</xdr:col>
                    <xdr:colOff>561975</xdr:colOff>
                    <xdr:row>10</xdr:row>
                    <xdr:rowOff>228600</xdr:rowOff>
                  </to>
                </anchor>
              </controlPr>
            </control>
          </mc:Choice>
        </mc:AlternateContent>
        <mc:AlternateContent xmlns:mc="http://schemas.openxmlformats.org/markup-compatibility/2006">
          <mc:Choice Requires="x14">
            <control shapeId="139289" r:id="rId28" name="Check Box 25">
              <controlPr defaultSize="0" autoFill="0" autoLine="0" autoPict="0">
                <anchor moveWithCells="1">
                  <from>
                    <xdr:col>3</xdr:col>
                    <xdr:colOff>257175</xdr:colOff>
                    <xdr:row>11</xdr:row>
                    <xdr:rowOff>9525</xdr:rowOff>
                  </from>
                  <to>
                    <xdr:col>3</xdr:col>
                    <xdr:colOff>561975</xdr:colOff>
                    <xdr:row>11</xdr:row>
                    <xdr:rowOff>228600</xdr:rowOff>
                  </to>
                </anchor>
              </controlPr>
            </control>
          </mc:Choice>
        </mc:AlternateContent>
        <mc:AlternateContent xmlns:mc="http://schemas.openxmlformats.org/markup-compatibility/2006">
          <mc:Choice Requires="x14">
            <control shapeId="139290" r:id="rId29" name="Check Box 26">
              <controlPr defaultSize="0" autoFill="0" autoLine="0" autoPict="0">
                <anchor moveWithCells="1">
                  <from>
                    <xdr:col>3</xdr:col>
                    <xdr:colOff>257175</xdr:colOff>
                    <xdr:row>12</xdr:row>
                    <xdr:rowOff>9525</xdr:rowOff>
                  </from>
                  <to>
                    <xdr:col>3</xdr:col>
                    <xdr:colOff>561975</xdr:colOff>
                    <xdr:row>12</xdr:row>
                    <xdr:rowOff>228600</xdr:rowOff>
                  </to>
                </anchor>
              </controlPr>
            </control>
          </mc:Choice>
        </mc:AlternateContent>
        <mc:AlternateContent xmlns:mc="http://schemas.openxmlformats.org/markup-compatibility/2006">
          <mc:Choice Requires="x14">
            <control shapeId="139291" r:id="rId30" name="Check Box 27">
              <controlPr defaultSize="0" autoFill="0" autoLine="0" autoPict="0">
                <anchor moveWithCells="1">
                  <from>
                    <xdr:col>3</xdr:col>
                    <xdr:colOff>257175</xdr:colOff>
                    <xdr:row>13</xdr:row>
                    <xdr:rowOff>9525</xdr:rowOff>
                  </from>
                  <to>
                    <xdr:col>3</xdr:col>
                    <xdr:colOff>561975</xdr:colOff>
                    <xdr:row>13</xdr:row>
                    <xdr:rowOff>228600</xdr:rowOff>
                  </to>
                </anchor>
              </controlPr>
            </control>
          </mc:Choice>
        </mc:AlternateContent>
        <mc:AlternateContent xmlns:mc="http://schemas.openxmlformats.org/markup-compatibility/2006">
          <mc:Choice Requires="x14">
            <control shapeId="139292" r:id="rId31" name="Check Box 28">
              <controlPr defaultSize="0" autoFill="0" autoLine="0" autoPict="0">
                <anchor moveWithCells="1">
                  <from>
                    <xdr:col>3</xdr:col>
                    <xdr:colOff>257175</xdr:colOff>
                    <xdr:row>14</xdr:row>
                    <xdr:rowOff>9525</xdr:rowOff>
                  </from>
                  <to>
                    <xdr:col>3</xdr:col>
                    <xdr:colOff>561975</xdr:colOff>
                    <xdr:row>14</xdr:row>
                    <xdr:rowOff>228600</xdr:rowOff>
                  </to>
                </anchor>
              </controlPr>
            </control>
          </mc:Choice>
        </mc:AlternateContent>
        <mc:AlternateContent xmlns:mc="http://schemas.openxmlformats.org/markup-compatibility/2006">
          <mc:Choice Requires="x14">
            <control shapeId="139293" r:id="rId32" name="Check Box 29">
              <controlPr defaultSize="0" autoFill="0" autoLine="0" autoPict="0">
                <anchor moveWithCells="1">
                  <from>
                    <xdr:col>3</xdr:col>
                    <xdr:colOff>257175</xdr:colOff>
                    <xdr:row>15</xdr:row>
                    <xdr:rowOff>9525</xdr:rowOff>
                  </from>
                  <to>
                    <xdr:col>3</xdr:col>
                    <xdr:colOff>561975</xdr:colOff>
                    <xdr:row>15</xdr:row>
                    <xdr:rowOff>228600</xdr:rowOff>
                  </to>
                </anchor>
              </controlPr>
            </control>
          </mc:Choice>
        </mc:AlternateContent>
        <mc:AlternateContent xmlns:mc="http://schemas.openxmlformats.org/markup-compatibility/2006">
          <mc:Choice Requires="x14">
            <control shapeId="139294" r:id="rId33" name="Check Box 30">
              <controlPr defaultSize="0" autoFill="0" autoLine="0" autoPict="0">
                <anchor moveWithCells="1">
                  <from>
                    <xdr:col>3</xdr:col>
                    <xdr:colOff>257175</xdr:colOff>
                    <xdr:row>16</xdr:row>
                    <xdr:rowOff>9525</xdr:rowOff>
                  </from>
                  <to>
                    <xdr:col>3</xdr:col>
                    <xdr:colOff>561975</xdr:colOff>
                    <xdr:row>16</xdr:row>
                    <xdr:rowOff>228600</xdr:rowOff>
                  </to>
                </anchor>
              </controlPr>
            </control>
          </mc:Choice>
        </mc:AlternateContent>
        <mc:AlternateContent xmlns:mc="http://schemas.openxmlformats.org/markup-compatibility/2006">
          <mc:Choice Requires="x14">
            <control shapeId="139295" r:id="rId34" name="Check Box 31">
              <controlPr defaultSize="0" autoFill="0" autoLine="0" autoPict="0">
                <anchor moveWithCells="1">
                  <from>
                    <xdr:col>3</xdr:col>
                    <xdr:colOff>257175</xdr:colOff>
                    <xdr:row>17</xdr:row>
                    <xdr:rowOff>9525</xdr:rowOff>
                  </from>
                  <to>
                    <xdr:col>3</xdr:col>
                    <xdr:colOff>561975</xdr:colOff>
                    <xdr:row>17</xdr:row>
                    <xdr:rowOff>228600</xdr:rowOff>
                  </to>
                </anchor>
              </controlPr>
            </control>
          </mc:Choice>
        </mc:AlternateContent>
        <mc:AlternateContent xmlns:mc="http://schemas.openxmlformats.org/markup-compatibility/2006">
          <mc:Choice Requires="x14">
            <control shapeId="139296" r:id="rId35" name="Check Box 32">
              <controlPr defaultSize="0" autoFill="0" autoLine="0" autoPict="0">
                <anchor moveWithCells="1">
                  <from>
                    <xdr:col>3</xdr:col>
                    <xdr:colOff>257175</xdr:colOff>
                    <xdr:row>18</xdr:row>
                    <xdr:rowOff>9525</xdr:rowOff>
                  </from>
                  <to>
                    <xdr:col>3</xdr:col>
                    <xdr:colOff>561975</xdr:colOff>
                    <xdr:row>18</xdr:row>
                    <xdr:rowOff>228600</xdr:rowOff>
                  </to>
                </anchor>
              </controlPr>
            </control>
          </mc:Choice>
        </mc:AlternateContent>
        <mc:AlternateContent xmlns:mc="http://schemas.openxmlformats.org/markup-compatibility/2006">
          <mc:Choice Requires="x14">
            <control shapeId="139297" r:id="rId36" name="Check Box 33">
              <controlPr defaultSize="0" autoFill="0" autoLine="0" autoPict="0">
                <anchor moveWithCells="1">
                  <from>
                    <xdr:col>3</xdr:col>
                    <xdr:colOff>257175</xdr:colOff>
                    <xdr:row>19</xdr:row>
                    <xdr:rowOff>9525</xdr:rowOff>
                  </from>
                  <to>
                    <xdr:col>3</xdr:col>
                    <xdr:colOff>561975</xdr:colOff>
                    <xdr:row>19</xdr:row>
                    <xdr:rowOff>228600</xdr:rowOff>
                  </to>
                </anchor>
              </controlPr>
            </control>
          </mc:Choice>
        </mc:AlternateContent>
        <mc:AlternateContent xmlns:mc="http://schemas.openxmlformats.org/markup-compatibility/2006">
          <mc:Choice Requires="x14">
            <control shapeId="139298" r:id="rId37" name="Check Box 34">
              <controlPr defaultSize="0" autoFill="0" autoLine="0" autoPict="0">
                <anchor moveWithCells="1">
                  <from>
                    <xdr:col>3</xdr:col>
                    <xdr:colOff>257175</xdr:colOff>
                    <xdr:row>20</xdr:row>
                    <xdr:rowOff>9525</xdr:rowOff>
                  </from>
                  <to>
                    <xdr:col>3</xdr:col>
                    <xdr:colOff>561975</xdr:colOff>
                    <xdr:row>20</xdr:row>
                    <xdr:rowOff>228600</xdr:rowOff>
                  </to>
                </anchor>
              </controlPr>
            </control>
          </mc:Choice>
        </mc:AlternateContent>
        <mc:AlternateContent xmlns:mc="http://schemas.openxmlformats.org/markup-compatibility/2006">
          <mc:Choice Requires="x14">
            <control shapeId="139299" r:id="rId38" name="Check Box 35">
              <controlPr defaultSize="0" autoFill="0" autoLine="0" autoPict="0">
                <anchor moveWithCells="1">
                  <from>
                    <xdr:col>3</xdr:col>
                    <xdr:colOff>257175</xdr:colOff>
                    <xdr:row>21</xdr:row>
                    <xdr:rowOff>9525</xdr:rowOff>
                  </from>
                  <to>
                    <xdr:col>3</xdr:col>
                    <xdr:colOff>561975</xdr:colOff>
                    <xdr:row>21</xdr:row>
                    <xdr:rowOff>228600</xdr:rowOff>
                  </to>
                </anchor>
              </controlPr>
            </control>
          </mc:Choice>
        </mc:AlternateContent>
        <mc:AlternateContent xmlns:mc="http://schemas.openxmlformats.org/markup-compatibility/2006">
          <mc:Choice Requires="x14">
            <control shapeId="139300" r:id="rId39" name="Check Box 36">
              <controlPr defaultSize="0" autoFill="0" autoLine="0" autoPict="0">
                <anchor moveWithCells="1">
                  <from>
                    <xdr:col>3</xdr:col>
                    <xdr:colOff>257175</xdr:colOff>
                    <xdr:row>22</xdr:row>
                    <xdr:rowOff>9525</xdr:rowOff>
                  </from>
                  <to>
                    <xdr:col>3</xdr:col>
                    <xdr:colOff>561975</xdr:colOff>
                    <xdr:row>22</xdr:row>
                    <xdr:rowOff>228600</xdr:rowOff>
                  </to>
                </anchor>
              </controlPr>
            </control>
          </mc:Choice>
        </mc:AlternateContent>
        <mc:AlternateContent xmlns:mc="http://schemas.openxmlformats.org/markup-compatibility/2006">
          <mc:Choice Requires="x14">
            <control shapeId="139301" r:id="rId40" name="Check Box 37">
              <controlPr defaultSize="0" autoFill="0" autoLine="0" autoPict="0">
                <anchor moveWithCells="1">
                  <from>
                    <xdr:col>3</xdr:col>
                    <xdr:colOff>257175</xdr:colOff>
                    <xdr:row>23</xdr:row>
                    <xdr:rowOff>9525</xdr:rowOff>
                  </from>
                  <to>
                    <xdr:col>3</xdr:col>
                    <xdr:colOff>561975</xdr:colOff>
                    <xdr:row>23</xdr:row>
                    <xdr:rowOff>228600</xdr:rowOff>
                  </to>
                </anchor>
              </controlPr>
            </control>
          </mc:Choice>
        </mc:AlternateContent>
        <mc:AlternateContent xmlns:mc="http://schemas.openxmlformats.org/markup-compatibility/2006">
          <mc:Choice Requires="x14">
            <control shapeId="139302" r:id="rId41" name="Check Box 38">
              <controlPr defaultSize="0" autoFill="0" autoLine="0" autoPict="0">
                <anchor moveWithCells="1">
                  <from>
                    <xdr:col>3</xdr:col>
                    <xdr:colOff>257175</xdr:colOff>
                    <xdr:row>24</xdr:row>
                    <xdr:rowOff>9525</xdr:rowOff>
                  </from>
                  <to>
                    <xdr:col>3</xdr:col>
                    <xdr:colOff>561975</xdr:colOff>
                    <xdr:row>24</xdr:row>
                    <xdr:rowOff>228600</xdr:rowOff>
                  </to>
                </anchor>
              </controlPr>
            </control>
          </mc:Choice>
        </mc:AlternateContent>
        <mc:AlternateContent xmlns:mc="http://schemas.openxmlformats.org/markup-compatibility/2006">
          <mc:Choice Requires="x14">
            <control shapeId="139303" r:id="rId42" name="Check Box 39">
              <controlPr defaultSize="0" autoFill="0" autoLine="0" autoPict="0">
                <anchor moveWithCells="1">
                  <from>
                    <xdr:col>3</xdr:col>
                    <xdr:colOff>257175</xdr:colOff>
                    <xdr:row>25</xdr:row>
                    <xdr:rowOff>9525</xdr:rowOff>
                  </from>
                  <to>
                    <xdr:col>3</xdr:col>
                    <xdr:colOff>561975</xdr:colOff>
                    <xdr:row>25</xdr:row>
                    <xdr:rowOff>228600</xdr:rowOff>
                  </to>
                </anchor>
              </controlPr>
            </control>
          </mc:Choice>
        </mc:AlternateContent>
        <mc:AlternateContent xmlns:mc="http://schemas.openxmlformats.org/markup-compatibility/2006">
          <mc:Choice Requires="x14">
            <control shapeId="139304" r:id="rId43" name="Check Box 40">
              <controlPr defaultSize="0" autoFill="0" autoLine="0" autoPict="0">
                <anchor moveWithCells="1">
                  <from>
                    <xdr:col>3</xdr:col>
                    <xdr:colOff>257175</xdr:colOff>
                    <xdr:row>26</xdr:row>
                    <xdr:rowOff>9525</xdr:rowOff>
                  </from>
                  <to>
                    <xdr:col>3</xdr:col>
                    <xdr:colOff>561975</xdr:colOff>
                    <xdr:row>26</xdr:row>
                    <xdr:rowOff>228600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Y51"/>
  <sheetViews>
    <sheetView showGridLines="0" zoomScaleNormal="100" zoomScaleSheetLayoutView="100" workbookViewId="0">
      <selection activeCell="G7" sqref="G7:S7"/>
    </sheetView>
  </sheetViews>
  <sheetFormatPr baseColWidth="10" defaultColWidth="11.42578125" defaultRowHeight="12" x14ac:dyDescent="0.2"/>
  <cols>
    <col min="1" max="6" width="5.140625" style="5" customWidth="1"/>
    <col min="7" max="19" width="5.140625" style="18" customWidth="1"/>
    <col min="20" max="20" width="1.7109375" style="200" customWidth="1"/>
    <col min="21" max="21" width="20.7109375" style="200" customWidth="1"/>
    <col min="22" max="22" width="20.7109375" style="179" customWidth="1"/>
    <col min="23" max="23" width="11.42578125" style="179"/>
    <col min="24" max="16384" width="11.42578125" style="18"/>
  </cols>
  <sheetData>
    <row r="1" spans="1:25" s="5" customFormat="1" ht="15" customHeight="1" x14ac:dyDescent="0.2">
      <c r="A1" s="5" t="str">
        <f>'Seite 6'!Q28</f>
        <v/>
      </c>
      <c r="C1" s="117" t="s">
        <v>317</v>
      </c>
      <c r="O1" s="190" t="s">
        <v>34</v>
      </c>
      <c r="P1" s="999">
        <f>'Seite 1'!$O$21</f>
        <v>0</v>
      </c>
      <c r="Q1" s="1000"/>
      <c r="R1" s="1000"/>
      <c r="S1" s="1001"/>
      <c r="T1" s="200"/>
      <c r="U1" s="200"/>
      <c r="V1" s="178"/>
      <c r="W1" s="178"/>
    </row>
    <row r="2" spans="1:25" s="5" customFormat="1" ht="15" customHeight="1" x14ac:dyDescent="0.2">
      <c r="B2" s="504"/>
      <c r="C2" s="506" t="s">
        <v>419</v>
      </c>
      <c r="D2" s="504"/>
      <c r="E2" s="504"/>
      <c r="F2" s="504"/>
      <c r="G2" s="504"/>
      <c r="H2" s="504"/>
      <c r="I2" s="504"/>
      <c r="J2" s="504"/>
      <c r="K2" s="504"/>
      <c r="S2" s="174" t="str">
        <f>'Seite 1'!$A$65</f>
        <v>Antrag Wissenstransfer und Informationsmaßnahmen</v>
      </c>
      <c r="T2" s="200"/>
      <c r="U2" s="200"/>
      <c r="V2" s="178"/>
      <c r="W2" s="178"/>
    </row>
    <row r="3" spans="1:25" s="5" customFormat="1" ht="15" customHeight="1" x14ac:dyDescent="0.2">
      <c r="A3" s="1008" t="s">
        <v>402</v>
      </c>
      <c r="B3" s="1008"/>
      <c r="C3" s="1008"/>
      <c r="D3" s="1008"/>
      <c r="E3" s="1008"/>
      <c r="F3" s="1008"/>
      <c r="G3" s="1008"/>
      <c r="H3" s="1008"/>
      <c r="I3" s="1008"/>
      <c r="J3" s="1008"/>
      <c r="K3" s="1008"/>
      <c r="S3" s="175" t="str">
        <f>'Seite 1'!$A$66</f>
        <v>Formularversion: V 2.1 vom 17.01.23 - öffentlich -</v>
      </c>
      <c r="T3" s="200"/>
      <c r="U3" s="200"/>
      <c r="V3" s="179"/>
      <c r="W3" s="179"/>
    </row>
    <row r="4" spans="1:25" s="5" customFormat="1" ht="12" customHeight="1" x14ac:dyDescent="0.2">
      <c r="A4" s="1009"/>
      <c r="B4" s="1009"/>
      <c r="C4" s="1009"/>
      <c r="D4" s="1009"/>
      <c r="E4" s="1009"/>
      <c r="F4" s="1009"/>
      <c r="G4" s="1009"/>
      <c r="H4" s="1009"/>
      <c r="I4" s="1009"/>
      <c r="J4" s="1009"/>
      <c r="K4" s="1009"/>
      <c r="T4" s="200"/>
      <c r="U4" s="200"/>
      <c r="V4" s="179"/>
      <c r="W4" s="179"/>
    </row>
    <row r="5" spans="1:25" s="33" customFormat="1" ht="18" customHeight="1" x14ac:dyDescent="0.2">
      <c r="A5" s="410" t="s">
        <v>142</v>
      </c>
      <c r="B5" s="407"/>
      <c r="C5" s="407"/>
      <c r="D5" s="408"/>
      <c r="E5" s="408"/>
      <c r="F5" s="408"/>
      <c r="G5" s="408"/>
      <c r="H5" s="408"/>
      <c r="I5" s="408"/>
      <c r="J5" s="408"/>
      <c r="K5" s="408"/>
      <c r="L5" s="408"/>
      <c r="M5" s="408"/>
      <c r="N5" s="408"/>
      <c r="O5" s="408"/>
      <c r="P5" s="408"/>
      <c r="Q5" s="408"/>
      <c r="R5" s="408"/>
      <c r="S5" s="409"/>
      <c r="T5" s="200"/>
      <c r="U5" s="200"/>
      <c r="V5" s="179"/>
      <c r="W5" s="179"/>
    </row>
    <row r="6" spans="1:25" s="33" customFormat="1" ht="5.0999999999999996" customHeight="1" x14ac:dyDescent="0.2">
      <c r="A6" s="113"/>
      <c r="B6" s="50"/>
      <c r="C6" s="50"/>
      <c r="D6" s="50"/>
      <c r="E6" s="50"/>
      <c r="F6" s="50"/>
      <c r="G6" s="411"/>
      <c r="H6" s="411"/>
      <c r="I6" s="411"/>
      <c r="J6" s="50"/>
      <c r="K6" s="50"/>
      <c r="L6" s="50"/>
      <c r="M6" s="50"/>
      <c r="N6" s="50"/>
      <c r="O6" s="50"/>
      <c r="P6" s="50"/>
      <c r="Q6" s="50"/>
      <c r="R6" s="50"/>
      <c r="S6" s="50"/>
      <c r="T6" s="200"/>
      <c r="U6" s="200"/>
      <c r="V6" s="179"/>
      <c r="W6" s="179"/>
    </row>
    <row r="7" spans="1:25" ht="18" customHeight="1" x14ac:dyDescent="0.2">
      <c r="A7" s="990" t="s">
        <v>12</v>
      </c>
      <c r="B7" s="991"/>
      <c r="C7" s="991"/>
      <c r="D7" s="991"/>
      <c r="E7" s="991"/>
      <c r="F7" s="992"/>
      <c r="G7" s="1010"/>
      <c r="H7" s="1011"/>
      <c r="I7" s="1011"/>
      <c r="J7" s="1011"/>
      <c r="K7" s="1011"/>
      <c r="L7" s="1011"/>
      <c r="M7" s="1011"/>
      <c r="N7" s="1011"/>
      <c r="O7" s="1011"/>
      <c r="P7" s="1011"/>
      <c r="Q7" s="1011"/>
      <c r="R7" s="1011"/>
      <c r="S7" s="1012"/>
    </row>
    <row r="8" spans="1:25" s="33" customFormat="1" ht="5.0999999999999996" customHeight="1" x14ac:dyDescent="0.2">
      <c r="A8" s="78"/>
      <c r="G8" s="192"/>
      <c r="H8" s="192"/>
      <c r="I8" s="192"/>
      <c r="T8" s="200"/>
      <c r="U8" s="200"/>
      <c r="V8" s="179"/>
      <c r="W8" s="179"/>
    </row>
    <row r="9" spans="1:25" ht="18" customHeight="1" x14ac:dyDescent="0.2">
      <c r="A9" s="990" t="s">
        <v>358</v>
      </c>
      <c r="B9" s="991"/>
      <c r="C9" s="991"/>
      <c r="D9" s="991"/>
      <c r="E9" s="991"/>
      <c r="F9" s="992"/>
      <c r="G9" s="1010"/>
      <c r="H9" s="1011"/>
      <c r="I9" s="1011"/>
      <c r="J9" s="1011"/>
      <c r="K9" s="1011"/>
      <c r="L9" s="1011"/>
      <c r="M9" s="1011"/>
      <c r="N9" s="1011"/>
      <c r="O9" s="1011"/>
      <c r="P9" s="1011"/>
      <c r="Q9" s="1011"/>
      <c r="R9" s="1011"/>
      <c r="S9" s="1012"/>
    </row>
    <row r="10" spans="1:25" s="33" customFormat="1" ht="5.0999999999999996" customHeight="1" x14ac:dyDescent="0.2">
      <c r="A10" s="78"/>
      <c r="G10" s="192"/>
      <c r="H10" s="192"/>
      <c r="I10" s="192"/>
      <c r="T10" s="200"/>
      <c r="U10" s="200"/>
      <c r="V10" s="179"/>
      <c r="W10" s="179"/>
    </row>
    <row r="11" spans="1:25" ht="18" customHeight="1" x14ac:dyDescent="0.2">
      <c r="A11" s="990" t="s">
        <v>143</v>
      </c>
      <c r="B11" s="991"/>
      <c r="C11" s="991"/>
      <c r="D11" s="991"/>
      <c r="E11" s="991"/>
      <c r="F11" s="992"/>
      <c r="G11" s="1010"/>
      <c r="H11" s="1011"/>
      <c r="I11" s="1011"/>
      <c r="J11" s="1011"/>
      <c r="K11" s="1011"/>
      <c r="L11" s="1011"/>
      <c r="M11" s="1011"/>
      <c r="N11" s="1011"/>
      <c r="O11" s="1011"/>
      <c r="P11" s="1011"/>
      <c r="Q11" s="1011"/>
      <c r="R11" s="1011"/>
      <c r="S11" s="1012"/>
    </row>
    <row r="12" spans="1:25" s="33" customFormat="1" ht="5.0999999999999996" customHeight="1" x14ac:dyDescent="0.2">
      <c r="A12" s="78"/>
      <c r="G12" s="192"/>
      <c r="H12" s="192"/>
      <c r="I12" s="192"/>
      <c r="T12" s="200"/>
      <c r="U12" s="200"/>
      <c r="V12" s="179"/>
      <c r="W12" s="179"/>
    </row>
    <row r="13" spans="1:25" ht="18" customHeight="1" x14ac:dyDescent="0.2">
      <c r="A13" s="990" t="s">
        <v>144</v>
      </c>
      <c r="B13" s="991"/>
      <c r="C13" s="991"/>
      <c r="D13" s="991"/>
      <c r="E13" s="991"/>
      <c r="F13" s="991"/>
      <c r="G13" s="991"/>
      <c r="H13" s="991"/>
      <c r="I13" s="991"/>
      <c r="J13" s="991"/>
      <c r="K13" s="991"/>
      <c r="L13" s="991"/>
      <c r="M13" s="991"/>
      <c r="N13" s="991"/>
      <c r="O13" s="991"/>
      <c r="P13" s="992"/>
      <c r="Q13" s="1005"/>
      <c r="R13" s="1006"/>
      <c r="S13" s="1007"/>
    </row>
    <row r="14" spans="1:25" s="33" customFormat="1" ht="5.0999999999999996" customHeight="1" x14ac:dyDescent="0.2">
      <c r="A14" s="78"/>
      <c r="Q14" s="192"/>
      <c r="R14" s="192"/>
      <c r="S14" s="191"/>
      <c r="T14" s="200"/>
      <c r="U14" s="200"/>
      <c r="V14" s="179"/>
      <c r="W14" s="179"/>
    </row>
    <row r="15" spans="1:25" ht="18" customHeight="1" x14ac:dyDescent="0.2">
      <c r="A15" s="990" t="s">
        <v>145</v>
      </c>
      <c r="B15" s="991"/>
      <c r="C15" s="991"/>
      <c r="D15" s="991"/>
      <c r="E15" s="991"/>
      <c r="F15" s="991"/>
      <c r="G15" s="991"/>
      <c r="H15" s="991"/>
      <c r="I15" s="991"/>
      <c r="J15" s="991"/>
      <c r="K15" s="991"/>
      <c r="L15" s="991"/>
      <c r="M15" s="991"/>
      <c r="N15" s="991"/>
      <c r="O15" s="991"/>
      <c r="P15" s="992"/>
      <c r="Q15" s="1005"/>
      <c r="R15" s="1006"/>
      <c r="S15" s="1007"/>
    </row>
    <row r="16" spans="1:25" s="33" customFormat="1" ht="5.0999999999999996" customHeight="1" x14ac:dyDescent="0.2">
      <c r="A16" s="78"/>
      <c r="G16" s="192"/>
      <c r="H16" s="192"/>
      <c r="I16" s="192"/>
      <c r="T16" s="200"/>
      <c r="U16" s="200"/>
      <c r="V16" s="179"/>
      <c r="W16" s="179"/>
      <c r="X16" s="18"/>
      <c r="Y16" s="18"/>
    </row>
    <row r="17" spans="1:25" ht="18" customHeight="1" x14ac:dyDescent="0.2">
      <c r="A17" s="508" t="s">
        <v>420</v>
      </c>
      <c r="B17" s="509"/>
      <c r="C17" s="509"/>
      <c r="D17" s="509"/>
      <c r="E17" s="509"/>
      <c r="F17" s="509"/>
      <c r="G17" s="1005"/>
      <c r="H17" s="1006"/>
      <c r="I17" s="1007"/>
      <c r="J17" s="509"/>
      <c r="K17" s="509"/>
      <c r="L17" s="509"/>
      <c r="M17" s="509"/>
      <c r="N17" s="509"/>
      <c r="O17" s="509"/>
      <c r="P17" s="510" t="s">
        <v>421</v>
      </c>
      <c r="Q17" s="1005"/>
      <c r="R17" s="1006"/>
      <c r="S17" s="1007"/>
    </row>
    <row r="18" spans="1:25" s="33" customFormat="1" ht="12" customHeight="1" x14ac:dyDescent="0.2">
      <c r="A18" s="590"/>
      <c r="G18" s="192"/>
      <c r="H18" s="192"/>
      <c r="I18" s="192"/>
      <c r="T18" s="200"/>
      <c r="U18" s="200"/>
      <c r="V18" s="179"/>
      <c r="W18" s="179"/>
      <c r="X18" s="18"/>
      <c r="Y18" s="18"/>
    </row>
    <row r="19" spans="1:25" s="33" customFormat="1" ht="18" customHeight="1" x14ac:dyDescent="0.2">
      <c r="A19" s="410" t="s">
        <v>359</v>
      </c>
      <c r="B19" s="407"/>
      <c r="C19" s="407"/>
      <c r="D19" s="408"/>
      <c r="E19" s="408"/>
      <c r="F19" s="408"/>
      <c r="G19" s="408"/>
      <c r="H19" s="408"/>
      <c r="I19" s="408"/>
      <c r="J19" s="408"/>
      <c r="K19" s="408"/>
      <c r="L19" s="408"/>
      <c r="M19" s="408"/>
      <c r="N19" s="408"/>
      <c r="O19" s="408"/>
      <c r="P19" s="408"/>
      <c r="Q19" s="408"/>
      <c r="R19" s="408"/>
      <c r="S19" s="409"/>
      <c r="T19" s="200"/>
      <c r="U19" s="200"/>
      <c r="V19" s="179"/>
      <c r="W19" s="179"/>
      <c r="X19" s="18"/>
      <c r="Y19" s="18"/>
    </row>
    <row r="20" spans="1:25" s="70" customFormat="1" ht="5.0999999999999996" customHeight="1" x14ac:dyDescent="0.2">
      <c r="B20" s="113"/>
      <c r="C20" s="113"/>
      <c r="D20" s="113"/>
      <c r="E20" s="113"/>
      <c r="F20" s="113"/>
      <c r="G20" s="113"/>
      <c r="H20" s="113"/>
      <c r="I20" s="113"/>
      <c r="J20" s="113"/>
      <c r="K20" s="113"/>
      <c r="L20" s="113"/>
      <c r="M20" s="113"/>
      <c r="N20" s="113"/>
      <c r="O20" s="113"/>
      <c r="P20" s="331"/>
      <c r="Q20" s="331"/>
      <c r="R20" s="331"/>
      <c r="S20" s="331"/>
      <c r="T20" s="200"/>
      <c r="U20" s="200"/>
      <c r="V20" s="179"/>
      <c r="W20" s="179"/>
      <c r="X20" s="18"/>
      <c r="Y20" s="18"/>
    </row>
    <row r="21" spans="1:25" s="33" customFormat="1" ht="18" customHeight="1" x14ac:dyDescent="0.2">
      <c r="A21" s="990" t="s">
        <v>406</v>
      </c>
      <c r="B21" s="991"/>
      <c r="C21" s="991"/>
      <c r="D21" s="991"/>
      <c r="E21" s="991"/>
      <c r="F21" s="991"/>
      <c r="G21" s="991"/>
      <c r="H21" s="991"/>
      <c r="I21" s="991"/>
      <c r="J21" s="991"/>
      <c r="K21" s="991"/>
      <c r="L21" s="991"/>
      <c r="M21" s="991"/>
      <c r="N21" s="991"/>
      <c r="O21" s="991"/>
      <c r="P21" s="992"/>
      <c r="Q21" s="1002"/>
      <c r="R21" s="1003"/>
      <c r="S21" s="1004"/>
      <c r="T21" s="200"/>
      <c r="U21" s="200"/>
      <c r="V21" s="179"/>
      <c r="W21" s="179"/>
      <c r="X21" s="18"/>
      <c r="Y21" s="18"/>
    </row>
    <row r="22" spans="1:25" s="33" customFormat="1" ht="5.0999999999999996" customHeight="1" x14ac:dyDescent="0.2">
      <c r="A22" s="78"/>
      <c r="B22" s="78"/>
      <c r="C22" s="78"/>
      <c r="D22" s="78"/>
      <c r="E22" s="78"/>
      <c r="F22" s="78"/>
      <c r="G22" s="78"/>
      <c r="H22" s="78"/>
      <c r="I22" s="78"/>
      <c r="J22" s="78"/>
      <c r="K22" s="78"/>
      <c r="L22" s="78"/>
      <c r="M22" s="78"/>
      <c r="N22" s="78"/>
      <c r="O22" s="78"/>
      <c r="Q22" s="321"/>
      <c r="R22" s="321"/>
      <c r="S22" s="321"/>
      <c r="T22" s="200"/>
      <c r="U22" s="200"/>
      <c r="V22" s="179"/>
      <c r="W22" s="179"/>
      <c r="X22" s="18"/>
      <c r="Y22" s="18"/>
    </row>
    <row r="23" spans="1:25" ht="18" customHeight="1" x14ac:dyDescent="0.2">
      <c r="A23" s="990" t="s">
        <v>365</v>
      </c>
      <c r="B23" s="991"/>
      <c r="C23" s="991"/>
      <c r="D23" s="991"/>
      <c r="E23" s="991"/>
      <c r="F23" s="991"/>
      <c r="G23" s="991"/>
      <c r="H23" s="991"/>
      <c r="I23" s="991"/>
      <c r="J23" s="991"/>
      <c r="K23" s="991"/>
      <c r="L23" s="991"/>
      <c r="M23" s="991"/>
      <c r="N23" s="991"/>
      <c r="O23" s="991"/>
      <c r="P23" s="992"/>
      <c r="Q23" s="1016">
        <f>Q21/40</f>
        <v>0</v>
      </c>
      <c r="R23" s="1017"/>
      <c r="S23" s="1018"/>
    </row>
    <row r="24" spans="1:25" s="33" customFormat="1" ht="5.0999999999999996" customHeight="1" x14ac:dyDescent="0.2">
      <c r="A24" s="78"/>
      <c r="B24" s="78"/>
      <c r="C24" s="78"/>
      <c r="D24" s="78"/>
      <c r="E24" s="78"/>
      <c r="F24" s="78"/>
      <c r="G24" s="78"/>
      <c r="H24" s="78"/>
      <c r="I24" s="78"/>
      <c r="J24" s="78"/>
      <c r="K24" s="78"/>
      <c r="L24" s="78"/>
      <c r="M24" s="78"/>
      <c r="N24" s="78"/>
      <c r="O24" s="78"/>
      <c r="Q24" s="321"/>
      <c r="R24" s="321"/>
      <c r="S24" s="321"/>
      <c r="T24" s="200"/>
      <c r="U24" s="200"/>
      <c r="V24" s="179"/>
      <c r="W24" s="179"/>
      <c r="X24" s="18"/>
      <c r="Y24" s="18"/>
    </row>
    <row r="25" spans="1:25" ht="18" customHeight="1" x14ac:dyDescent="0.2">
      <c r="A25" s="499" t="s">
        <v>403</v>
      </c>
      <c r="B25" s="500"/>
      <c r="C25" s="500"/>
      <c r="D25" s="500"/>
      <c r="E25" s="500"/>
      <c r="F25" s="500"/>
      <c r="G25" s="1013" t="s">
        <v>2</v>
      </c>
      <c r="H25" s="1014"/>
      <c r="I25" s="1014"/>
      <c r="J25" s="1015"/>
      <c r="K25" s="505" t="str">
        <f>IF(G25="Sonstiges","und zwar:","")</f>
        <v/>
      </c>
      <c r="M25" s="1010"/>
      <c r="N25" s="1011"/>
      <c r="O25" s="1011"/>
      <c r="P25" s="1011"/>
      <c r="Q25" s="1011"/>
      <c r="R25" s="1011"/>
      <c r="S25" s="1012"/>
      <c r="W25" s="18"/>
    </row>
    <row r="26" spans="1:25" s="33" customFormat="1" ht="5.0999999999999996" customHeight="1" x14ac:dyDescent="0.2">
      <c r="A26" s="78"/>
      <c r="B26" s="78"/>
      <c r="C26" s="78"/>
      <c r="D26" s="78"/>
      <c r="E26" s="78"/>
      <c r="F26" s="78"/>
      <c r="G26" s="78"/>
      <c r="H26" s="78"/>
      <c r="I26" s="78"/>
      <c r="J26" s="78"/>
      <c r="K26" s="78"/>
      <c r="L26" s="78"/>
      <c r="M26" s="78"/>
      <c r="N26" s="78"/>
      <c r="O26" s="78"/>
      <c r="Q26" s="321"/>
      <c r="R26" s="321"/>
      <c r="S26" s="321"/>
      <c r="T26" s="200"/>
      <c r="U26" s="200"/>
      <c r="V26" s="179"/>
      <c r="W26" s="179"/>
      <c r="X26" s="18"/>
      <c r="Y26" s="18"/>
    </row>
    <row r="27" spans="1:25" ht="18" customHeight="1" x14ac:dyDescent="0.2">
      <c r="A27" s="990" t="s">
        <v>404</v>
      </c>
      <c r="B27" s="991"/>
      <c r="C27" s="991"/>
      <c r="D27" s="991"/>
      <c r="E27" s="991"/>
      <c r="F27" s="991"/>
      <c r="G27" s="991"/>
      <c r="H27" s="991"/>
      <c r="I27" s="991"/>
      <c r="J27" s="991"/>
      <c r="K27" s="991"/>
      <c r="L27" s="991"/>
      <c r="M27" s="991"/>
      <c r="N27" s="991"/>
      <c r="O27" s="991"/>
      <c r="P27" s="992"/>
      <c r="Q27" s="1002"/>
      <c r="R27" s="1003"/>
      <c r="S27" s="1004"/>
    </row>
    <row r="28" spans="1:25" s="33" customFormat="1" ht="5.0999999999999996" customHeight="1" x14ac:dyDescent="0.2">
      <c r="A28" s="78"/>
      <c r="B28" s="78"/>
      <c r="C28" s="78"/>
      <c r="D28" s="78"/>
      <c r="E28" s="78"/>
      <c r="F28" s="78"/>
      <c r="G28" s="78"/>
      <c r="H28" s="78"/>
      <c r="I28" s="78"/>
      <c r="J28" s="78"/>
      <c r="K28" s="78"/>
      <c r="L28" s="78"/>
      <c r="M28" s="78"/>
      <c r="N28" s="78"/>
      <c r="O28" s="78"/>
      <c r="Q28" s="321"/>
      <c r="R28" s="321"/>
      <c r="S28" s="321"/>
      <c r="T28" s="200"/>
      <c r="U28" s="200"/>
      <c r="V28" s="179"/>
      <c r="W28" s="179"/>
      <c r="X28" s="18"/>
      <c r="Y28" s="18"/>
    </row>
    <row r="29" spans="1:25" ht="18" customHeight="1" x14ac:dyDescent="0.2">
      <c r="A29" s="990" t="s">
        <v>405</v>
      </c>
      <c r="B29" s="991"/>
      <c r="C29" s="991"/>
      <c r="D29" s="991"/>
      <c r="E29" s="991"/>
      <c r="F29" s="991"/>
      <c r="G29" s="991"/>
      <c r="H29" s="991"/>
      <c r="I29" s="991"/>
      <c r="J29" s="991"/>
      <c r="K29" s="991"/>
      <c r="L29" s="991"/>
      <c r="M29" s="991"/>
      <c r="N29" s="991"/>
      <c r="O29" s="991"/>
      <c r="P29" s="992"/>
      <c r="Q29" s="1002"/>
      <c r="R29" s="1003"/>
      <c r="S29" s="1004"/>
    </row>
    <row r="30" spans="1:25" s="33" customFormat="1" ht="5.0999999999999996" customHeight="1" x14ac:dyDescent="0.2">
      <c r="A30" s="78"/>
      <c r="B30" s="78"/>
      <c r="C30" s="78"/>
      <c r="D30" s="78"/>
      <c r="E30" s="78"/>
      <c r="F30" s="78"/>
      <c r="G30" s="78"/>
      <c r="H30" s="78"/>
      <c r="I30" s="78"/>
      <c r="J30" s="78"/>
      <c r="K30" s="78"/>
      <c r="L30" s="78"/>
      <c r="M30" s="78"/>
      <c r="N30" s="78"/>
      <c r="O30" s="78"/>
      <c r="Q30" s="321"/>
      <c r="R30" s="321"/>
      <c r="S30" s="321"/>
      <c r="T30" s="200"/>
      <c r="U30" s="200"/>
      <c r="V30" s="179"/>
      <c r="W30" s="179"/>
      <c r="X30" s="18"/>
      <c r="Y30" s="18"/>
    </row>
    <row r="31" spans="1:25" ht="18" customHeight="1" x14ac:dyDescent="0.2">
      <c r="A31" s="990" t="s">
        <v>408</v>
      </c>
      <c r="B31" s="991"/>
      <c r="C31" s="991"/>
      <c r="D31" s="991"/>
      <c r="E31" s="991"/>
      <c r="F31" s="991"/>
      <c r="G31" s="991"/>
      <c r="H31" s="991"/>
      <c r="I31" s="991"/>
      <c r="J31" s="991"/>
      <c r="K31" s="991"/>
      <c r="L31" s="991"/>
      <c r="M31" s="991"/>
      <c r="N31" s="991"/>
      <c r="O31" s="991"/>
      <c r="P31" s="992"/>
      <c r="Q31" s="1002"/>
      <c r="R31" s="1003"/>
      <c r="S31" s="1004"/>
    </row>
    <row r="32" spans="1:25" s="33" customFormat="1" ht="5.0999999999999996" customHeight="1" x14ac:dyDescent="0.2">
      <c r="A32" s="78"/>
      <c r="B32" s="78"/>
      <c r="C32" s="78"/>
      <c r="D32" s="78"/>
      <c r="E32" s="78"/>
      <c r="F32" s="78"/>
      <c r="G32" s="78"/>
      <c r="H32" s="78"/>
      <c r="I32" s="78"/>
      <c r="J32" s="78"/>
      <c r="K32" s="78"/>
      <c r="L32" s="78"/>
      <c r="M32" s="78"/>
      <c r="N32" s="78"/>
      <c r="O32" s="78"/>
      <c r="Q32" s="321"/>
      <c r="R32" s="321"/>
      <c r="S32" s="321"/>
      <c r="T32" s="200"/>
      <c r="U32" s="200"/>
      <c r="V32" s="179"/>
      <c r="W32" s="179"/>
      <c r="X32" s="18"/>
      <c r="Y32" s="18"/>
    </row>
    <row r="33" spans="1:25" ht="18" customHeight="1" x14ac:dyDescent="0.2">
      <c r="A33" s="990" t="s">
        <v>409</v>
      </c>
      <c r="B33" s="991"/>
      <c r="C33" s="991"/>
      <c r="D33" s="991"/>
      <c r="E33" s="991"/>
      <c r="F33" s="991"/>
      <c r="G33" s="991"/>
      <c r="H33" s="991"/>
      <c r="I33" s="991"/>
      <c r="J33" s="991"/>
      <c r="K33" s="991"/>
      <c r="L33" s="991"/>
      <c r="M33" s="991"/>
      <c r="N33" s="991"/>
      <c r="O33" s="991"/>
      <c r="P33" s="992"/>
      <c r="Q33" s="978">
        <f>(ROUND(Q27,2)+ROUND(Q29,2))*12+ROUND(Q31,2)</f>
        <v>0</v>
      </c>
      <c r="R33" s="979"/>
      <c r="S33" s="980"/>
    </row>
    <row r="34" spans="1:25" s="33" customFormat="1" ht="5.0999999999999996" customHeight="1" x14ac:dyDescent="0.2">
      <c r="A34" s="78"/>
      <c r="B34" s="78"/>
      <c r="C34" s="78"/>
      <c r="D34" s="78"/>
      <c r="E34" s="78"/>
      <c r="F34" s="78"/>
      <c r="G34" s="78"/>
      <c r="H34" s="78"/>
      <c r="I34" s="78"/>
      <c r="J34" s="78"/>
      <c r="K34" s="78"/>
      <c r="L34" s="78"/>
      <c r="M34" s="78"/>
      <c r="N34" s="78"/>
      <c r="O34" s="78"/>
      <c r="Q34" s="321"/>
      <c r="R34" s="321"/>
      <c r="S34" s="321"/>
      <c r="T34" s="200"/>
      <c r="U34" s="200"/>
      <c r="V34" s="179"/>
      <c r="W34" s="179"/>
      <c r="X34" s="18"/>
      <c r="Y34" s="18"/>
    </row>
    <row r="35" spans="1:25" ht="18" customHeight="1" x14ac:dyDescent="0.2">
      <c r="A35" s="990" t="s">
        <v>410</v>
      </c>
      <c r="B35" s="991"/>
      <c r="C35" s="991"/>
      <c r="D35" s="991"/>
      <c r="E35" s="991"/>
      <c r="F35" s="991"/>
      <c r="G35" s="991"/>
      <c r="H35" s="991"/>
      <c r="I35" s="991"/>
      <c r="J35" s="991"/>
      <c r="K35" s="991"/>
      <c r="L35" s="991"/>
      <c r="M35" s="991"/>
      <c r="N35" s="991"/>
      <c r="O35" s="991"/>
      <c r="P35" s="992"/>
      <c r="Q35" s="978">
        <f>Q33/12</f>
        <v>0</v>
      </c>
      <c r="R35" s="979"/>
      <c r="S35" s="980"/>
    </row>
    <row r="36" spans="1:25" s="33" customFormat="1" ht="12" customHeight="1" x14ac:dyDescent="0.2">
      <c r="A36" s="78"/>
      <c r="G36" s="192"/>
      <c r="H36" s="192"/>
      <c r="I36" s="192"/>
      <c r="T36" s="200"/>
      <c r="U36" s="200"/>
      <c r="V36" s="179"/>
      <c r="W36" s="179"/>
      <c r="X36" s="18"/>
      <c r="Y36" s="18"/>
    </row>
    <row r="37" spans="1:25" s="33" customFormat="1" ht="18" customHeight="1" x14ac:dyDescent="0.2">
      <c r="A37" s="410" t="s">
        <v>360</v>
      </c>
      <c r="B37" s="407"/>
      <c r="C37" s="407"/>
      <c r="D37" s="408"/>
      <c r="E37" s="408"/>
      <c r="F37" s="408"/>
      <c r="G37" s="408"/>
      <c r="H37" s="408"/>
      <c r="I37" s="408"/>
      <c r="J37" s="408"/>
      <c r="K37" s="408"/>
      <c r="L37" s="408"/>
      <c r="M37" s="408"/>
      <c r="N37" s="408"/>
      <c r="O37" s="408"/>
      <c r="P37" s="408"/>
      <c r="Q37" s="408"/>
      <c r="R37" s="408"/>
      <c r="S37" s="409"/>
      <c r="T37" s="200"/>
      <c r="U37" s="200"/>
      <c r="V37" s="179"/>
      <c r="W37" s="179"/>
      <c r="X37" s="18"/>
      <c r="Y37" s="18"/>
    </row>
    <row r="38" spans="1:25" s="33" customFormat="1" ht="5.0999999999999996" customHeight="1" x14ac:dyDescent="0.2">
      <c r="T38" s="200"/>
      <c r="U38" s="200"/>
      <c r="V38" s="179"/>
      <c r="W38" s="179"/>
      <c r="X38" s="18"/>
      <c r="Y38" s="18"/>
    </row>
    <row r="39" spans="1:25" s="70" customFormat="1" ht="15" customHeight="1" x14ac:dyDescent="0.2">
      <c r="A39" s="993" t="s">
        <v>394</v>
      </c>
      <c r="B39" s="994"/>
      <c r="C39" s="994"/>
      <c r="D39" s="994"/>
      <c r="E39" s="994"/>
      <c r="F39" s="994"/>
      <c r="G39" s="994"/>
      <c r="H39" s="994"/>
      <c r="I39" s="994"/>
      <c r="J39" s="994"/>
      <c r="K39" s="994"/>
      <c r="L39" s="994"/>
      <c r="M39" s="994"/>
      <c r="N39" s="994"/>
      <c r="O39" s="994"/>
      <c r="P39" s="994"/>
      <c r="Q39" s="994"/>
      <c r="R39" s="994"/>
      <c r="S39" s="995"/>
      <c r="T39" s="200"/>
      <c r="U39" s="200"/>
      <c r="V39" s="179"/>
      <c r="W39" s="179"/>
      <c r="X39" s="18"/>
      <c r="Y39" s="18"/>
    </row>
    <row r="40" spans="1:25" s="70" customFormat="1" ht="15" customHeight="1" x14ac:dyDescent="0.2">
      <c r="A40" s="996"/>
      <c r="B40" s="997"/>
      <c r="C40" s="997"/>
      <c r="D40" s="997"/>
      <c r="E40" s="997"/>
      <c r="F40" s="997"/>
      <c r="G40" s="997"/>
      <c r="H40" s="997"/>
      <c r="I40" s="997"/>
      <c r="J40" s="997"/>
      <c r="K40" s="997"/>
      <c r="L40" s="997"/>
      <c r="M40" s="997"/>
      <c r="N40" s="997"/>
      <c r="O40" s="997"/>
      <c r="P40" s="997"/>
      <c r="Q40" s="997"/>
      <c r="R40" s="997"/>
      <c r="S40" s="998"/>
      <c r="T40" s="200"/>
      <c r="U40" s="200"/>
      <c r="V40" s="179"/>
      <c r="W40" s="179"/>
    </row>
    <row r="41" spans="1:25" s="70" customFormat="1" ht="12" customHeight="1" x14ac:dyDescent="0.2">
      <c r="A41" s="981"/>
      <c r="B41" s="982"/>
      <c r="C41" s="982"/>
      <c r="D41" s="982"/>
      <c r="E41" s="982"/>
      <c r="F41" s="982"/>
      <c r="G41" s="982"/>
      <c r="H41" s="982"/>
      <c r="I41" s="982"/>
      <c r="J41" s="982"/>
      <c r="K41" s="982"/>
      <c r="L41" s="982"/>
      <c r="M41" s="982"/>
      <c r="N41" s="982"/>
      <c r="O41" s="982"/>
      <c r="P41" s="982"/>
      <c r="Q41" s="982"/>
      <c r="R41" s="982"/>
      <c r="S41" s="983"/>
      <c r="T41" s="200"/>
      <c r="U41" s="200"/>
      <c r="V41" s="179"/>
      <c r="W41" s="179"/>
    </row>
    <row r="42" spans="1:25" s="70" customFormat="1" ht="12" customHeight="1" x14ac:dyDescent="0.2">
      <c r="A42" s="984"/>
      <c r="B42" s="985"/>
      <c r="C42" s="985"/>
      <c r="D42" s="985"/>
      <c r="E42" s="985"/>
      <c r="F42" s="985"/>
      <c r="G42" s="985"/>
      <c r="H42" s="985"/>
      <c r="I42" s="985"/>
      <c r="J42" s="985"/>
      <c r="K42" s="985"/>
      <c r="L42" s="985"/>
      <c r="M42" s="985"/>
      <c r="N42" s="985"/>
      <c r="O42" s="985"/>
      <c r="P42" s="985"/>
      <c r="Q42" s="985"/>
      <c r="R42" s="985"/>
      <c r="S42" s="986"/>
      <c r="T42" s="200"/>
      <c r="U42" s="200"/>
      <c r="V42" s="179"/>
      <c r="W42" s="179"/>
    </row>
    <row r="43" spans="1:25" s="70" customFormat="1" ht="12" customHeight="1" x14ac:dyDescent="0.2">
      <c r="A43" s="984"/>
      <c r="B43" s="985"/>
      <c r="C43" s="985"/>
      <c r="D43" s="985"/>
      <c r="E43" s="985"/>
      <c r="F43" s="985"/>
      <c r="G43" s="985"/>
      <c r="H43" s="985"/>
      <c r="I43" s="985"/>
      <c r="J43" s="985"/>
      <c r="K43" s="985"/>
      <c r="L43" s="985"/>
      <c r="M43" s="985"/>
      <c r="N43" s="985"/>
      <c r="O43" s="985"/>
      <c r="P43" s="985"/>
      <c r="Q43" s="985"/>
      <c r="R43" s="985"/>
      <c r="S43" s="986"/>
      <c r="T43" s="200"/>
      <c r="U43" s="200"/>
      <c r="V43" s="179"/>
      <c r="W43" s="179"/>
    </row>
    <row r="44" spans="1:25" s="70" customFormat="1" ht="12" customHeight="1" x14ac:dyDescent="0.2">
      <c r="A44" s="984"/>
      <c r="B44" s="985"/>
      <c r="C44" s="985"/>
      <c r="D44" s="985"/>
      <c r="E44" s="985"/>
      <c r="F44" s="985"/>
      <c r="G44" s="985"/>
      <c r="H44" s="985"/>
      <c r="I44" s="985"/>
      <c r="J44" s="985"/>
      <c r="K44" s="985"/>
      <c r="L44" s="985"/>
      <c r="M44" s="985"/>
      <c r="N44" s="985"/>
      <c r="O44" s="985"/>
      <c r="P44" s="985"/>
      <c r="Q44" s="985"/>
      <c r="R44" s="985"/>
      <c r="S44" s="986"/>
      <c r="T44" s="200"/>
      <c r="U44" s="200"/>
      <c r="V44" s="179"/>
      <c r="W44" s="179"/>
    </row>
    <row r="45" spans="1:25" s="70" customFormat="1" ht="12" customHeight="1" x14ac:dyDescent="0.2">
      <c r="A45" s="984"/>
      <c r="B45" s="985"/>
      <c r="C45" s="985"/>
      <c r="D45" s="985"/>
      <c r="E45" s="985"/>
      <c r="F45" s="985"/>
      <c r="G45" s="985"/>
      <c r="H45" s="985"/>
      <c r="I45" s="985"/>
      <c r="J45" s="985"/>
      <c r="K45" s="985"/>
      <c r="L45" s="985"/>
      <c r="M45" s="985"/>
      <c r="N45" s="985"/>
      <c r="O45" s="985"/>
      <c r="P45" s="985"/>
      <c r="Q45" s="985"/>
      <c r="R45" s="985"/>
      <c r="S45" s="986"/>
      <c r="T45" s="200"/>
      <c r="U45" s="200"/>
      <c r="V45" s="179"/>
      <c r="W45" s="179"/>
    </row>
    <row r="46" spans="1:25" s="70" customFormat="1" ht="12" customHeight="1" x14ac:dyDescent="0.2">
      <c r="A46" s="984"/>
      <c r="B46" s="985"/>
      <c r="C46" s="985"/>
      <c r="D46" s="985"/>
      <c r="E46" s="985"/>
      <c r="F46" s="985"/>
      <c r="G46" s="985"/>
      <c r="H46" s="985"/>
      <c r="I46" s="985"/>
      <c r="J46" s="985"/>
      <c r="K46" s="985"/>
      <c r="L46" s="985"/>
      <c r="M46" s="985"/>
      <c r="N46" s="985"/>
      <c r="O46" s="985"/>
      <c r="P46" s="985"/>
      <c r="Q46" s="985"/>
      <c r="R46" s="985"/>
      <c r="S46" s="986"/>
      <c r="T46" s="200"/>
      <c r="U46" s="200"/>
      <c r="V46" s="179"/>
      <c r="W46" s="179"/>
    </row>
    <row r="47" spans="1:25" s="70" customFormat="1" ht="12" customHeight="1" x14ac:dyDescent="0.2">
      <c r="A47" s="984"/>
      <c r="B47" s="985"/>
      <c r="C47" s="985"/>
      <c r="D47" s="985"/>
      <c r="E47" s="985"/>
      <c r="F47" s="985"/>
      <c r="G47" s="985"/>
      <c r="H47" s="985"/>
      <c r="I47" s="985"/>
      <c r="J47" s="985"/>
      <c r="K47" s="985"/>
      <c r="L47" s="985"/>
      <c r="M47" s="985"/>
      <c r="N47" s="985"/>
      <c r="O47" s="985"/>
      <c r="P47" s="985"/>
      <c r="Q47" s="985"/>
      <c r="R47" s="985"/>
      <c r="S47" s="986"/>
      <c r="T47" s="200"/>
      <c r="U47" s="200"/>
      <c r="V47" s="179"/>
      <c r="W47" s="179"/>
    </row>
    <row r="48" spans="1:25" s="70" customFormat="1" ht="12" customHeight="1" x14ac:dyDescent="0.2">
      <c r="A48" s="984"/>
      <c r="B48" s="985"/>
      <c r="C48" s="985"/>
      <c r="D48" s="985"/>
      <c r="E48" s="985"/>
      <c r="F48" s="985"/>
      <c r="G48" s="985"/>
      <c r="H48" s="985"/>
      <c r="I48" s="985"/>
      <c r="J48" s="985"/>
      <c r="K48" s="985"/>
      <c r="L48" s="985"/>
      <c r="M48" s="985"/>
      <c r="N48" s="985"/>
      <c r="O48" s="985"/>
      <c r="P48" s="985"/>
      <c r="Q48" s="985"/>
      <c r="R48" s="985"/>
      <c r="S48" s="986"/>
      <c r="T48" s="200"/>
      <c r="U48" s="200"/>
      <c r="V48" s="179"/>
      <c r="W48" s="179"/>
    </row>
    <row r="49" spans="1:23" s="70" customFormat="1" ht="12" customHeight="1" x14ac:dyDescent="0.2">
      <c r="A49" s="984"/>
      <c r="B49" s="985"/>
      <c r="C49" s="985"/>
      <c r="D49" s="985"/>
      <c r="E49" s="985"/>
      <c r="F49" s="985"/>
      <c r="G49" s="985"/>
      <c r="H49" s="985"/>
      <c r="I49" s="985"/>
      <c r="J49" s="985"/>
      <c r="K49" s="985"/>
      <c r="L49" s="985"/>
      <c r="M49" s="985"/>
      <c r="N49" s="985"/>
      <c r="O49" s="985"/>
      <c r="P49" s="985"/>
      <c r="Q49" s="985"/>
      <c r="R49" s="985"/>
      <c r="S49" s="986"/>
      <c r="T49" s="200"/>
      <c r="U49" s="200"/>
      <c r="V49" s="179"/>
      <c r="W49" s="179"/>
    </row>
    <row r="50" spans="1:23" s="70" customFormat="1" ht="12" customHeight="1" x14ac:dyDescent="0.2">
      <c r="A50" s="984"/>
      <c r="B50" s="985"/>
      <c r="C50" s="985"/>
      <c r="D50" s="985"/>
      <c r="E50" s="985"/>
      <c r="F50" s="985"/>
      <c r="G50" s="985"/>
      <c r="H50" s="985"/>
      <c r="I50" s="985"/>
      <c r="J50" s="985"/>
      <c r="K50" s="985"/>
      <c r="L50" s="985"/>
      <c r="M50" s="985"/>
      <c r="N50" s="985"/>
      <c r="O50" s="985"/>
      <c r="P50" s="985"/>
      <c r="Q50" s="985"/>
      <c r="R50" s="985"/>
      <c r="S50" s="986"/>
      <c r="T50" s="200"/>
      <c r="U50" s="200"/>
      <c r="V50" s="179"/>
      <c r="W50" s="179"/>
    </row>
    <row r="51" spans="1:23" s="70" customFormat="1" ht="12" customHeight="1" x14ac:dyDescent="0.2">
      <c r="A51" s="987"/>
      <c r="B51" s="988"/>
      <c r="C51" s="988"/>
      <c r="D51" s="988"/>
      <c r="E51" s="988"/>
      <c r="F51" s="988"/>
      <c r="G51" s="988"/>
      <c r="H51" s="988"/>
      <c r="I51" s="988"/>
      <c r="J51" s="988"/>
      <c r="K51" s="988"/>
      <c r="L51" s="988"/>
      <c r="M51" s="988"/>
      <c r="N51" s="988"/>
      <c r="O51" s="988"/>
      <c r="P51" s="988"/>
      <c r="Q51" s="988"/>
      <c r="R51" s="988"/>
      <c r="S51" s="989"/>
      <c r="T51" s="200"/>
      <c r="U51" s="200"/>
      <c r="V51" s="179"/>
      <c r="W51" s="179"/>
    </row>
  </sheetData>
  <sheetProtection password="E8E7" sheet="1" objects="1" scenarios="1" selectLockedCells="1" autoFilter="0"/>
  <mergeCells count="32">
    <mergeCell ref="A23:P23"/>
    <mergeCell ref="A27:P27"/>
    <mergeCell ref="G25:J25"/>
    <mergeCell ref="A15:P15"/>
    <mergeCell ref="Q23:S23"/>
    <mergeCell ref="A13:P13"/>
    <mergeCell ref="G9:S9"/>
    <mergeCell ref="G7:S7"/>
    <mergeCell ref="G11:S11"/>
    <mergeCell ref="Q13:S13"/>
    <mergeCell ref="P1:S1"/>
    <mergeCell ref="Q21:S21"/>
    <mergeCell ref="Q15:S15"/>
    <mergeCell ref="A21:P21"/>
    <mergeCell ref="A31:P31"/>
    <mergeCell ref="Q31:S31"/>
    <mergeCell ref="A3:K4"/>
    <mergeCell ref="M25:S25"/>
    <mergeCell ref="A29:P29"/>
    <mergeCell ref="Q29:S29"/>
    <mergeCell ref="Q17:S17"/>
    <mergeCell ref="G17:I17"/>
    <mergeCell ref="Q27:S27"/>
    <mergeCell ref="A7:F7"/>
    <mergeCell ref="A9:F9"/>
    <mergeCell ref="A11:F11"/>
    <mergeCell ref="Q33:S33"/>
    <mergeCell ref="A41:S51"/>
    <mergeCell ref="A33:P33"/>
    <mergeCell ref="A35:P35"/>
    <mergeCell ref="Q35:S35"/>
    <mergeCell ref="A39:S40"/>
  </mergeCells>
  <conditionalFormatting sqref="P1">
    <cfRule type="cellIs" dxfId="3" priority="8" stopIfTrue="1" operator="equal">
      <formula>0</formula>
    </cfRule>
  </conditionalFormatting>
  <conditionalFormatting sqref="A3 A5:S16 A18:S51">
    <cfRule type="expression" dxfId="2" priority="10" stopIfTrue="1">
      <formula>$A$1=""</formula>
    </cfRule>
  </conditionalFormatting>
  <conditionalFormatting sqref="M25:S25">
    <cfRule type="expression" dxfId="1" priority="5" stopIfTrue="1">
      <formula>$G$25&lt;&gt;"Sonstiges"</formula>
    </cfRule>
  </conditionalFormatting>
  <conditionalFormatting sqref="A17:S17">
    <cfRule type="expression" dxfId="0" priority="1" stopIfTrue="1">
      <formula>$A$1=""</formula>
    </cfRule>
  </conditionalFormatting>
  <dataValidations count="1">
    <dataValidation type="list" allowBlank="1" showErrorMessage="1" errorTitle="Tarif" error="Bitte auswählen!" sqref="G25:J25">
      <formula1>"Bitte auswählen!,Haustarif,TV-L,TVöD,Sonstiges"</formula1>
    </dataValidation>
  </dataValidations>
  <pageMargins left="0.78740157480314965" right="0.19685039370078741" top="0.19685039370078741" bottom="0.19685039370078741" header="0.19685039370078741" footer="0.19685039370078741"/>
  <pageSetup paperSize="9" scale="96"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S427"/>
  <sheetViews>
    <sheetView showGridLines="0" zoomScaleNormal="100" workbookViewId="0"/>
  </sheetViews>
  <sheetFormatPr baseColWidth="10" defaultColWidth="11.42578125" defaultRowHeight="12" customHeight="1" x14ac:dyDescent="0.2"/>
  <cols>
    <col min="1" max="2" width="5.140625" style="239" customWidth="1"/>
    <col min="3" max="18" width="5.140625" style="240" customWidth="1"/>
    <col min="19" max="16384" width="11.42578125" style="240"/>
  </cols>
  <sheetData>
    <row r="1" spans="1:18" ht="12" customHeight="1" x14ac:dyDescent="0.2">
      <c r="A1" s="67"/>
      <c r="R1" s="68" t="s">
        <v>37</v>
      </c>
    </row>
    <row r="2" spans="1:18" ht="12" customHeight="1" x14ac:dyDescent="0.2">
      <c r="A2" s="67"/>
      <c r="R2" s="68"/>
    </row>
    <row r="3" spans="1:18" ht="12" customHeight="1" x14ac:dyDescent="0.2">
      <c r="A3" s="67"/>
      <c r="R3" s="68"/>
    </row>
    <row r="4" spans="1:18" ht="12" customHeight="1" x14ac:dyDescent="0.2">
      <c r="A4" s="266"/>
      <c r="B4" s="266"/>
      <c r="C4" s="266"/>
      <c r="D4" s="266"/>
      <c r="E4" s="266"/>
      <c r="F4" s="266"/>
      <c r="G4" s="266"/>
      <c r="H4" s="266"/>
      <c r="I4" s="266"/>
      <c r="J4" s="266"/>
      <c r="K4" s="266"/>
      <c r="L4" s="266"/>
      <c r="M4" s="266"/>
      <c r="N4" s="266"/>
      <c r="O4" s="266"/>
      <c r="P4" s="266"/>
      <c r="Q4" s="266"/>
      <c r="R4" s="266"/>
    </row>
    <row r="5" spans="1:18" ht="12" customHeight="1" x14ac:dyDescent="0.2">
      <c r="A5" s="266"/>
      <c r="B5" s="266"/>
      <c r="C5" s="266"/>
      <c r="D5" s="266"/>
      <c r="E5" s="266"/>
      <c r="F5" s="266"/>
      <c r="G5" s="266"/>
      <c r="H5" s="266"/>
      <c r="I5" s="266"/>
      <c r="J5" s="266"/>
      <c r="K5" s="266"/>
      <c r="L5" s="266"/>
      <c r="M5" s="266"/>
      <c r="N5" s="266"/>
      <c r="O5" s="266"/>
      <c r="P5" s="266"/>
      <c r="Q5" s="266"/>
      <c r="R5" s="266"/>
    </row>
    <row r="6" spans="1:18" ht="12" customHeight="1" x14ac:dyDescent="0.2">
      <c r="A6" s="266"/>
      <c r="B6" s="266"/>
      <c r="C6" s="266"/>
      <c r="D6" s="266"/>
      <c r="E6" s="266"/>
      <c r="F6" s="266"/>
      <c r="G6" s="266"/>
      <c r="H6" s="266"/>
      <c r="I6" s="266"/>
      <c r="J6" s="266"/>
      <c r="K6" s="266"/>
      <c r="L6" s="266"/>
      <c r="M6" s="266"/>
      <c r="N6" s="266"/>
      <c r="O6" s="266"/>
      <c r="P6" s="266"/>
      <c r="Q6" s="266"/>
      <c r="R6" s="266"/>
    </row>
    <row r="7" spans="1:18" ht="12" customHeight="1" x14ac:dyDescent="0.2">
      <c r="A7" s="261"/>
      <c r="B7" s="261"/>
      <c r="C7" s="262"/>
      <c r="D7" s="262"/>
      <c r="E7" s="262"/>
      <c r="F7" s="262"/>
      <c r="G7" s="262"/>
      <c r="H7" s="262"/>
      <c r="I7" s="262"/>
      <c r="J7" s="262"/>
      <c r="K7" s="262"/>
      <c r="L7" s="262"/>
      <c r="M7" s="262"/>
      <c r="N7" s="262"/>
      <c r="O7" s="262"/>
      <c r="P7" s="262"/>
      <c r="Q7" s="262"/>
      <c r="R7" s="262"/>
    </row>
    <row r="8" spans="1:18" ht="12" customHeight="1" x14ac:dyDescent="0.2">
      <c r="A8" s="261"/>
      <c r="B8" s="261"/>
      <c r="C8" s="262"/>
      <c r="D8" s="262"/>
      <c r="E8" s="262"/>
      <c r="F8" s="262"/>
      <c r="G8" s="262"/>
      <c r="H8" s="262"/>
      <c r="I8" s="262"/>
      <c r="J8" s="262"/>
      <c r="K8" s="262"/>
      <c r="L8" s="262"/>
      <c r="M8" s="262"/>
      <c r="N8" s="262"/>
      <c r="O8" s="262"/>
      <c r="P8" s="262"/>
      <c r="Q8" s="262"/>
      <c r="R8" s="262"/>
    </row>
    <row r="9" spans="1:18" ht="12" customHeight="1" x14ac:dyDescent="0.2">
      <c r="A9" s="261"/>
      <c r="B9" s="261"/>
      <c r="C9" s="262"/>
      <c r="D9" s="262"/>
      <c r="E9" s="262"/>
      <c r="F9" s="262"/>
      <c r="G9" s="262"/>
      <c r="H9" s="262"/>
      <c r="I9" s="262"/>
      <c r="J9" s="262"/>
      <c r="K9" s="262"/>
      <c r="L9" s="262"/>
      <c r="M9" s="262"/>
      <c r="N9" s="262"/>
      <c r="O9" s="262"/>
      <c r="P9" s="262"/>
      <c r="Q9" s="262"/>
      <c r="R9" s="262"/>
    </row>
    <row r="10" spans="1:18" ht="12" customHeight="1" x14ac:dyDescent="0.2">
      <c r="A10" s="263"/>
      <c r="B10" s="261"/>
      <c r="C10" s="262"/>
      <c r="D10" s="262"/>
      <c r="E10" s="262"/>
      <c r="F10" s="262"/>
      <c r="G10" s="262"/>
      <c r="H10" s="262"/>
      <c r="I10" s="262"/>
      <c r="J10" s="262"/>
      <c r="K10" s="262"/>
      <c r="L10" s="262"/>
      <c r="M10" s="262"/>
      <c r="N10" s="262"/>
      <c r="O10" s="262"/>
      <c r="P10" s="262"/>
      <c r="Q10" s="262"/>
      <c r="R10" s="262"/>
    </row>
    <row r="11" spans="1:18" ht="12" customHeight="1" x14ac:dyDescent="0.2">
      <c r="A11" s="261"/>
      <c r="B11" s="261"/>
      <c r="C11" s="262"/>
      <c r="D11" s="262"/>
      <c r="E11" s="262"/>
      <c r="F11" s="262"/>
      <c r="G11" s="262"/>
      <c r="H11" s="262"/>
      <c r="I11" s="262"/>
      <c r="J11" s="262"/>
      <c r="K11" s="262"/>
      <c r="L11" s="262"/>
      <c r="M11" s="262"/>
      <c r="N11" s="262"/>
      <c r="O11" s="262"/>
      <c r="P11" s="262"/>
      <c r="Q11" s="262"/>
      <c r="R11" s="262"/>
    </row>
    <row r="12" spans="1:18" ht="12" customHeight="1" x14ac:dyDescent="0.2">
      <c r="A12" s="264"/>
      <c r="B12" s="264"/>
      <c r="C12" s="262"/>
      <c r="D12" s="262"/>
      <c r="E12" s="262"/>
      <c r="F12" s="262"/>
      <c r="G12" s="262"/>
      <c r="H12" s="262"/>
      <c r="I12" s="262"/>
      <c r="J12" s="262"/>
      <c r="K12" s="262"/>
      <c r="L12" s="262"/>
      <c r="M12" s="262"/>
      <c r="N12" s="262"/>
      <c r="O12" s="262"/>
      <c r="P12" s="262"/>
      <c r="Q12" s="262"/>
      <c r="R12" s="262"/>
    </row>
    <row r="13" spans="1:18" ht="12" customHeight="1" x14ac:dyDescent="0.2">
      <c r="A13" s="261"/>
      <c r="B13" s="261"/>
      <c r="C13" s="262"/>
      <c r="D13" s="262"/>
      <c r="E13" s="262"/>
      <c r="F13" s="262"/>
      <c r="G13" s="262"/>
      <c r="H13" s="262"/>
      <c r="I13" s="262"/>
      <c r="J13" s="262"/>
      <c r="K13" s="262"/>
      <c r="L13" s="262"/>
      <c r="M13" s="262"/>
      <c r="N13" s="262"/>
      <c r="O13" s="262"/>
      <c r="P13" s="262"/>
      <c r="Q13" s="262"/>
      <c r="R13" s="262"/>
    </row>
    <row r="14" spans="1:18" ht="12" customHeight="1" x14ac:dyDescent="0.2">
      <c r="A14" s="261"/>
      <c r="B14" s="261"/>
      <c r="C14" s="262"/>
      <c r="D14" s="262"/>
      <c r="E14" s="262"/>
      <c r="F14" s="262"/>
      <c r="G14" s="262"/>
      <c r="H14" s="262"/>
      <c r="I14" s="262"/>
      <c r="J14" s="262"/>
      <c r="K14" s="262"/>
      <c r="L14" s="262"/>
      <c r="M14" s="262"/>
      <c r="N14" s="262"/>
      <c r="O14" s="262"/>
      <c r="P14" s="262"/>
      <c r="Q14" s="262"/>
      <c r="R14" s="262"/>
    </row>
    <row r="15" spans="1:18" ht="12" customHeight="1" x14ac:dyDescent="0.2">
      <c r="A15" s="261"/>
      <c r="B15" s="261"/>
      <c r="C15" s="262"/>
      <c r="D15" s="262"/>
      <c r="E15" s="262"/>
      <c r="F15" s="262"/>
      <c r="G15" s="262"/>
      <c r="H15" s="262"/>
      <c r="I15" s="262"/>
      <c r="J15" s="262"/>
      <c r="K15" s="262"/>
      <c r="L15" s="262"/>
      <c r="M15" s="262"/>
      <c r="N15" s="262"/>
      <c r="O15" s="262"/>
      <c r="P15" s="262"/>
      <c r="Q15" s="262"/>
      <c r="R15" s="262"/>
    </row>
    <row r="16" spans="1:18" ht="12" customHeight="1" x14ac:dyDescent="0.2">
      <c r="A16" s="261"/>
      <c r="B16" s="261"/>
      <c r="C16" s="262"/>
      <c r="D16" s="262"/>
      <c r="E16" s="262"/>
      <c r="F16" s="262"/>
      <c r="G16" s="262"/>
      <c r="H16" s="262"/>
      <c r="I16" s="262"/>
      <c r="J16" s="262"/>
      <c r="K16" s="262"/>
      <c r="L16" s="262"/>
      <c r="M16" s="262"/>
      <c r="N16" s="262"/>
      <c r="O16" s="262"/>
      <c r="P16" s="262"/>
      <c r="Q16" s="262"/>
      <c r="R16" s="262"/>
    </row>
    <row r="17" spans="1:19" ht="12" customHeight="1" x14ac:dyDescent="0.2">
      <c r="A17" s="261"/>
      <c r="B17" s="261"/>
      <c r="C17" s="262"/>
      <c r="D17" s="262"/>
      <c r="E17" s="262"/>
      <c r="F17" s="262"/>
      <c r="G17" s="262"/>
      <c r="H17" s="262"/>
      <c r="I17" s="262"/>
      <c r="J17" s="262"/>
      <c r="K17" s="262"/>
      <c r="L17" s="262"/>
      <c r="M17" s="262"/>
      <c r="N17" s="262"/>
      <c r="O17" s="262"/>
      <c r="P17" s="262"/>
      <c r="Q17" s="262"/>
      <c r="R17" s="262"/>
    </row>
    <row r="18" spans="1:19" ht="12" customHeight="1" x14ac:dyDescent="0.2">
      <c r="A18" s="261"/>
      <c r="B18" s="261"/>
      <c r="C18" s="262"/>
      <c r="D18" s="262"/>
      <c r="E18" s="262"/>
      <c r="F18" s="262"/>
      <c r="G18" s="262"/>
      <c r="H18" s="262"/>
      <c r="I18" s="262"/>
      <c r="J18" s="262"/>
      <c r="K18" s="262"/>
      <c r="L18" s="262"/>
      <c r="M18" s="262"/>
      <c r="N18" s="262"/>
      <c r="O18" s="262"/>
      <c r="P18" s="262"/>
      <c r="Q18" s="262"/>
      <c r="R18" s="262"/>
    </row>
    <row r="19" spans="1:19" ht="12" customHeight="1" x14ac:dyDescent="0.2">
      <c r="A19" s="261"/>
      <c r="B19" s="261"/>
      <c r="C19" s="262"/>
      <c r="D19" s="262"/>
      <c r="E19" s="262"/>
      <c r="F19" s="262"/>
      <c r="G19" s="262"/>
      <c r="H19" s="262"/>
      <c r="I19" s="262"/>
      <c r="J19" s="262"/>
      <c r="K19" s="262"/>
      <c r="L19" s="262"/>
      <c r="M19" s="262"/>
      <c r="N19" s="262"/>
      <c r="O19" s="262"/>
      <c r="P19" s="262"/>
      <c r="Q19" s="262"/>
      <c r="R19" s="262"/>
    </row>
    <row r="20" spans="1:19" ht="12" customHeight="1" x14ac:dyDescent="0.2">
      <c r="A20" s="261"/>
      <c r="B20" s="261"/>
      <c r="C20" s="262"/>
      <c r="D20" s="262"/>
      <c r="E20" s="262"/>
      <c r="F20" s="262"/>
      <c r="G20" s="262"/>
      <c r="H20" s="262"/>
      <c r="I20" s="262"/>
      <c r="J20" s="262"/>
      <c r="K20" s="262"/>
      <c r="L20" s="262"/>
      <c r="M20" s="262"/>
      <c r="N20" s="262"/>
      <c r="O20" s="262"/>
      <c r="P20" s="262"/>
      <c r="Q20" s="262"/>
      <c r="R20" s="262"/>
    </row>
    <row r="21" spans="1:19" ht="12" customHeight="1" x14ac:dyDescent="0.2">
      <c r="A21" s="261"/>
      <c r="B21" s="261"/>
      <c r="C21" s="262"/>
      <c r="D21" s="262"/>
      <c r="E21" s="262"/>
      <c r="F21" s="262"/>
      <c r="G21" s="262"/>
      <c r="H21" s="262"/>
      <c r="I21" s="262"/>
      <c r="J21" s="262"/>
      <c r="K21" s="262"/>
      <c r="L21" s="262"/>
      <c r="M21" s="262"/>
      <c r="N21" s="262"/>
      <c r="O21" s="262"/>
      <c r="P21" s="262"/>
      <c r="Q21" s="262"/>
      <c r="R21" s="262"/>
    </row>
    <row r="22" spans="1:19" ht="12" customHeight="1" x14ac:dyDescent="0.2">
      <c r="A22" s="261"/>
      <c r="B22" s="261"/>
      <c r="C22" s="262"/>
      <c r="D22" s="262"/>
      <c r="E22" s="262"/>
      <c r="F22" s="262"/>
      <c r="G22" s="262"/>
      <c r="H22" s="262"/>
      <c r="I22" s="262"/>
      <c r="J22" s="262"/>
      <c r="K22" s="262"/>
      <c r="L22" s="262"/>
      <c r="M22" s="262"/>
      <c r="N22" s="262"/>
      <c r="O22" s="262"/>
      <c r="P22" s="262"/>
      <c r="Q22" s="262"/>
      <c r="R22" s="262"/>
    </row>
    <row r="23" spans="1:19" ht="12" customHeight="1" x14ac:dyDescent="0.2">
      <c r="A23" s="265"/>
      <c r="B23" s="265"/>
      <c r="C23" s="262"/>
      <c r="D23" s="262"/>
      <c r="E23" s="262"/>
      <c r="F23" s="262"/>
      <c r="G23" s="262"/>
      <c r="H23" s="262"/>
      <c r="I23" s="262"/>
      <c r="J23" s="262"/>
      <c r="K23" s="262"/>
      <c r="L23" s="262"/>
      <c r="M23" s="262"/>
      <c r="N23" s="262"/>
      <c r="O23" s="262"/>
      <c r="P23" s="262"/>
      <c r="Q23" s="262"/>
      <c r="R23" s="262"/>
    </row>
    <row r="24" spans="1:19" ht="12" customHeight="1" x14ac:dyDescent="0.2">
      <c r="A24" s="261"/>
      <c r="B24" s="261"/>
      <c r="C24" s="262"/>
      <c r="D24" s="262"/>
      <c r="E24" s="262"/>
      <c r="F24" s="262"/>
      <c r="G24" s="262"/>
      <c r="H24" s="262"/>
      <c r="I24" s="262"/>
      <c r="J24" s="262"/>
      <c r="K24" s="262"/>
      <c r="L24" s="262"/>
      <c r="M24" s="262"/>
      <c r="N24" s="262"/>
      <c r="O24" s="262"/>
      <c r="P24" s="262"/>
      <c r="Q24" s="262"/>
      <c r="R24" s="262"/>
    </row>
    <row r="25" spans="1:19" ht="12" customHeight="1" x14ac:dyDescent="0.2">
      <c r="A25" s="261"/>
      <c r="B25" s="261"/>
      <c r="C25" s="262"/>
      <c r="D25" s="262"/>
      <c r="E25" s="262"/>
      <c r="F25" s="262"/>
      <c r="G25" s="262"/>
      <c r="H25" s="262"/>
      <c r="I25" s="262"/>
      <c r="J25" s="262"/>
      <c r="K25" s="262"/>
      <c r="L25" s="262"/>
      <c r="M25" s="262"/>
      <c r="N25" s="262"/>
      <c r="O25" s="262"/>
      <c r="P25" s="262"/>
      <c r="Q25" s="262"/>
      <c r="R25" s="262"/>
      <c r="S25" s="239"/>
    </row>
    <row r="26" spans="1:19" ht="12" customHeight="1" x14ac:dyDescent="0.2">
      <c r="A26" s="261"/>
      <c r="B26" s="261"/>
      <c r="C26" s="262"/>
      <c r="D26" s="262"/>
      <c r="E26" s="262"/>
      <c r="F26" s="262"/>
      <c r="G26" s="262"/>
      <c r="H26" s="262"/>
      <c r="I26" s="262"/>
      <c r="J26" s="262"/>
      <c r="K26" s="262"/>
      <c r="L26" s="262"/>
      <c r="M26" s="262"/>
      <c r="N26" s="262"/>
      <c r="O26" s="262"/>
      <c r="P26" s="262"/>
      <c r="Q26" s="262"/>
      <c r="R26" s="262"/>
    </row>
    <row r="27" spans="1:19" ht="12" customHeight="1" x14ac:dyDescent="0.2">
      <c r="A27" s="261"/>
      <c r="B27" s="261"/>
      <c r="C27" s="262"/>
      <c r="D27" s="262"/>
      <c r="E27" s="262"/>
      <c r="F27" s="262"/>
      <c r="G27" s="262"/>
      <c r="H27" s="262"/>
      <c r="I27" s="262"/>
      <c r="J27" s="262"/>
      <c r="K27" s="262"/>
      <c r="L27" s="262"/>
      <c r="M27" s="262"/>
      <c r="N27" s="262"/>
      <c r="O27" s="262"/>
      <c r="P27" s="262"/>
      <c r="Q27" s="262"/>
      <c r="R27" s="262"/>
    </row>
    <row r="28" spans="1:19" ht="12" customHeight="1" x14ac:dyDescent="0.2">
      <c r="A28" s="261"/>
      <c r="B28" s="261"/>
      <c r="C28" s="262"/>
      <c r="D28" s="262"/>
      <c r="E28" s="262"/>
      <c r="F28" s="262"/>
      <c r="G28" s="262"/>
      <c r="H28" s="262"/>
      <c r="I28" s="262"/>
      <c r="J28" s="262"/>
      <c r="K28" s="262"/>
      <c r="L28" s="262"/>
      <c r="M28" s="262"/>
      <c r="N28" s="262"/>
      <c r="O28" s="262"/>
      <c r="P28" s="262"/>
      <c r="Q28" s="262"/>
      <c r="R28" s="262"/>
    </row>
    <row r="29" spans="1:19" ht="12" customHeight="1" x14ac:dyDescent="0.2">
      <c r="A29" s="261"/>
      <c r="B29" s="261"/>
      <c r="C29" s="262"/>
      <c r="D29" s="262"/>
      <c r="E29" s="262"/>
      <c r="F29" s="262"/>
      <c r="G29" s="262"/>
      <c r="H29" s="262"/>
      <c r="I29" s="262"/>
      <c r="J29" s="262"/>
      <c r="K29" s="262"/>
      <c r="L29" s="262"/>
      <c r="M29" s="262"/>
      <c r="N29" s="262"/>
      <c r="O29" s="262"/>
      <c r="P29" s="262"/>
      <c r="Q29" s="262"/>
      <c r="R29" s="262"/>
    </row>
    <row r="30" spans="1:19" ht="12" customHeight="1" x14ac:dyDescent="0.2">
      <c r="A30" s="261"/>
      <c r="B30" s="261"/>
      <c r="C30" s="262"/>
      <c r="D30" s="262"/>
      <c r="E30" s="262"/>
      <c r="F30" s="262"/>
      <c r="G30" s="262"/>
      <c r="H30" s="262"/>
      <c r="I30" s="262"/>
      <c r="J30" s="262"/>
      <c r="K30" s="262"/>
      <c r="L30" s="262"/>
      <c r="M30" s="262"/>
      <c r="N30" s="262"/>
      <c r="O30" s="262"/>
      <c r="P30" s="262"/>
      <c r="Q30" s="262"/>
      <c r="R30" s="262"/>
    </row>
    <row r="31" spans="1:19" ht="12" customHeight="1" x14ac:dyDescent="0.2">
      <c r="A31" s="261"/>
      <c r="B31" s="261"/>
      <c r="C31" s="262"/>
      <c r="D31" s="262"/>
      <c r="E31" s="262"/>
      <c r="F31" s="262"/>
      <c r="G31" s="262"/>
      <c r="H31" s="262"/>
      <c r="I31" s="262"/>
      <c r="J31" s="262"/>
      <c r="K31" s="262"/>
      <c r="L31" s="262"/>
      <c r="M31" s="262"/>
      <c r="N31" s="262"/>
      <c r="O31" s="262"/>
      <c r="P31" s="262"/>
      <c r="Q31" s="262"/>
      <c r="R31" s="262"/>
    </row>
    <row r="32" spans="1:19" ht="12" customHeight="1" x14ac:dyDescent="0.2">
      <c r="A32" s="261"/>
      <c r="B32" s="261"/>
      <c r="C32" s="262"/>
      <c r="D32" s="262"/>
      <c r="E32" s="262"/>
      <c r="F32" s="262"/>
      <c r="G32" s="262"/>
      <c r="H32" s="262"/>
      <c r="I32" s="262"/>
      <c r="J32" s="262"/>
      <c r="K32" s="262"/>
      <c r="L32" s="262"/>
      <c r="M32" s="262"/>
      <c r="N32" s="262"/>
      <c r="O32" s="262"/>
      <c r="P32" s="262"/>
      <c r="Q32" s="262"/>
      <c r="R32" s="262"/>
    </row>
    <row r="33" spans="1:19" ht="12" customHeight="1" x14ac:dyDescent="0.2">
      <c r="A33" s="261"/>
      <c r="B33" s="261"/>
      <c r="C33" s="262"/>
      <c r="D33" s="262"/>
      <c r="E33" s="262"/>
      <c r="F33" s="262"/>
      <c r="G33" s="262"/>
      <c r="H33" s="262"/>
      <c r="I33" s="262"/>
      <c r="J33" s="262"/>
      <c r="K33" s="262"/>
      <c r="L33" s="262"/>
      <c r="M33" s="262"/>
      <c r="N33" s="262"/>
      <c r="O33" s="262"/>
      <c r="P33" s="262"/>
      <c r="Q33" s="262"/>
      <c r="R33" s="262"/>
    </row>
    <row r="34" spans="1:19" ht="12" customHeight="1" x14ac:dyDescent="0.2">
      <c r="A34" s="261"/>
      <c r="B34" s="261"/>
      <c r="C34" s="262"/>
      <c r="D34" s="262"/>
      <c r="E34" s="262"/>
      <c r="F34" s="262"/>
      <c r="G34" s="262"/>
      <c r="H34" s="262"/>
      <c r="I34" s="262"/>
      <c r="J34" s="262"/>
      <c r="K34" s="262"/>
      <c r="L34" s="262"/>
      <c r="M34" s="262"/>
      <c r="N34" s="262"/>
      <c r="O34" s="262"/>
      <c r="P34" s="262"/>
      <c r="Q34" s="262"/>
      <c r="R34" s="262"/>
    </row>
    <row r="35" spans="1:19" ht="12" customHeight="1" x14ac:dyDescent="0.2">
      <c r="A35" s="261"/>
      <c r="B35" s="261"/>
      <c r="C35" s="262"/>
      <c r="D35" s="262"/>
      <c r="E35" s="262"/>
      <c r="F35" s="262"/>
      <c r="G35" s="262"/>
      <c r="H35" s="262"/>
      <c r="I35" s="262"/>
      <c r="J35" s="262"/>
      <c r="K35" s="262"/>
      <c r="L35" s="262"/>
      <c r="M35" s="262"/>
      <c r="N35" s="262"/>
      <c r="O35" s="262"/>
      <c r="P35" s="262"/>
      <c r="Q35" s="262"/>
      <c r="R35" s="262"/>
    </row>
    <row r="36" spans="1:19" ht="12" customHeight="1" x14ac:dyDescent="0.2">
      <c r="A36" s="261"/>
      <c r="B36" s="261"/>
      <c r="C36" s="262"/>
      <c r="D36" s="262"/>
      <c r="E36" s="262"/>
      <c r="F36" s="262"/>
      <c r="G36" s="262"/>
      <c r="H36" s="262"/>
      <c r="I36" s="262"/>
      <c r="J36" s="262"/>
      <c r="K36" s="262"/>
      <c r="L36" s="262"/>
      <c r="M36" s="262"/>
      <c r="N36" s="262"/>
      <c r="O36" s="262"/>
      <c r="P36" s="262"/>
      <c r="Q36" s="262"/>
      <c r="R36" s="262"/>
      <c r="S36" s="239"/>
    </row>
    <row r="37" spans="1:19" ht="12" customHeight="1" x14ac:dyDescent="0.2">
      <c r="A37" s="261"/>
      <c r="B37" s="261"/>
      <c r="C37" s="262"/>
      <c r="D37" s="262"/>
      <c r="E37" s="262"/>
      <c r="F37" s="262"/>
      <c r="G37" s="262"/>
      <c r="H37" s="262"/>
      <c r="I37" s="262"/>
      <c r="J37" s="262"/>
      <c r="K37" s="262"/>
      <c r="L37" s="262"/>
      <c r="M37" s="262"/>
      <c r="N37" s="262"/>
      <c r="O37" s="262"/>
      <c r="P37" s="262"/>
      <c r="Q37" s="262"/>
      <c r="R37" s="262"/>
    </row>
    <row r="38" spans="1:19" ht="12" customHeight="1" x14ac:dyDescent="0.2">
      <c r="A38" s="261"/>
      <c r="B38" s="261"/>
      <c r="C38" s="262"/>
      <c r="D38" s="262"/>
      <c r="E38" s="262"/>
      <c r="F38" s="262"/>
      <c r="G38" s="262"/>
      <c r="H38" s="262"/>
      <c r="I38" s="262"/>
      <c r="J38" s="262"/>
      <c r="K38" s="262"/>
      <c r="L38" s="262"/>
      <c r="M38" s="262"/>
      <c r="N38" s="262"/>
      <c r="O38" s="262"/>
      <c r="P38" s="262"/>
      <c r="Q38" s="262"/>
      <c r="R38" s="262"/>
    </row>
    <row r="39" spans="1:19" ht="12" customHeight="1" x14ac:dyDescent="0.2">
      <c r="A39" s="261"/>
      <c r="B39" s="261"/>
      <c r="C39" s="262"/>
      <c r="D39" s="262"/>
      <c r="E39" s="262"/>
      <c r="F39" s="262"/>
      <c r="G39" s="262"/>
      <c r="H39" s="262"/>
      <c r="I39" s="262"/>
      <c r="J39" s="262"/>
      <c r="K39" s="262"/>
      <c r="L39" s="262"/>
      <c r="M39" s="262"/>
      <c r="N39" s="262"/>
      <c r="O39" s="262"/>
      <c r="P39" s="262"/>
      <c r="Q39" s="262"/>
      <c r="R39" s="262"/>
    </row>
    <row r="40" spans="1:19" ht="12" customHeight="1" x14ac:dyDescent="0.2">
      <c r="A40" s="261"/>
      <c r="B40" s="261"/>
      <c r="C40" s="262"/>
      <c r="D40" s="262"/>
      <c r="E40" s="262"/>
      <c r="F40" s="262"/>
      <c r="G40" s="262"/>
      <c r="H40" s="262"/>
      <c r="I40" s="262"/>
      <c r="J40" s="262"/>
      <c r="K40" s="262"/>
      <c r="L40" s="262"/>
      <c r="M40" s="262"/>
      <c r="N40" s="262"/>
      <c r="O40" s="262"/>
      <c r="P40" s="262"/>
      <c r="Q40" s="262"/>
      <c r="R40" s="262"/>
    </row>
    <row r="41" spans="1:19" ht="12" customHeight="1" x14ac:dyDescent="0.2">
      <c r="A41" s="261"/>
      <c r="B41" s="261"/>
      <c r="C41" s="262"/>
      <c r="D41" s="262"/>
      <c r="E41" s="262"/>
      <c r="F41" s="262"/>
      <c r="G41" s="262"/>
      <c r="H41" s="262"/>
      <c r="I41" s="262"/>
      <c r="J41" s="262"/>
      <c r="K41" s="262"/>
      <c r="L41" s="262"/>
      <c r="M41" s="262"/>
      <c r="N41" s="262"/>
      <c r="O41" s="262"/>
      <c r="P41" s="262"/>
      <c r="Q41" s="262"/>
      <c r="R41" s="262"/>
    </row>
    <row r="42" spans="1:19" ht="12" customHeight="1" x14ac:dyDescent="0.2">
      <c r="A42" s="261"/>
      <c r="B42" s="261"/>
      <c r="C42" s="262"/>
      <c r="D42" s="262"/>
      <c r="E42" s="262"/>
      <c r="F42" s="262"/>
      <c r="G42" s="262"/>
      <c r="H42" s="262"/>
      <c r="I42" s="262"/>
      <c r="J42" s="262"/>
      <c r="K42" s="262"/>
      <c r="L42" s="262"/>
      <c r="M42" s="262"/>
      <c r="N42" s="262"/>
      <c r="O42" s="262"/>
      <c r="P42" s="262"/>
      <c r="Q42" s="262"/>
      <c r="R42" s="262"/>
    </row>
    <row r="43" spans="1:19" ht="12" customHeight="1" x14ac:dyDescent="0.2">
      <c r="A43" s="261"/>
      <c r="B43" s="261"/>
      <c r="C43" s="262"/>
      <c r="D43" s="262"/>
      <c r="E43" s="262"/>
      <c r="F43" s="262"/>
      <c r="G43" s="262"/>
      <c r="H43" s="262"/>
      <c r="I43" s="262"/>
      <c r="J43" s="262"/>
      <c r="K43" s="262"/>
      <c r="L43" s="262"/>
      <c r="M43" s="262"/>
      <c r="N43" s="262"/>
      <c r="O43" s="262"/>
      <c r="P43" s="262"/>
      <c r="Q43" s="262"/>
      <c r="R43" s="262"/>
      <c r="S43" s="239"/>
    </row>
    <row r="44" spans="1:19" ht="12" customHeight="1" x14ac:dyDescent="0.2">
      <c r="A44" s="261"/>
      <c r="B44" s="261"/>
      <c r="C44" s="262"/>
      <c r="D44" s="262"/>
      <c r="E44" s="262"/>
      <c r="F44" s="262"/>
      <c r="G44" s="262"/>
      <c r="H44" s="262"/>
      <c r="I44" s="262"/>
      <c r="J44" s="262"/>
      <c r="K44" s="262"/>
      <c r="L44" s="262"/>
      <c r="M44" s="262"/>
      <c r="N44" s="262"/>
      <c r="O44" s="262"/>
      <c r="P44" s="262"/>
      <c r="Q44" s="262"/>
      <c r="R44" s="262"/>
    </row>
    <row r="45" spans="1:19" ht="12" customHeight="1" x14ac:dyDescent="0.2">
      <c r="A45" s="262"/>
      <c r="B45" s="261"/>
      <c r="C45" s="262"/>
      <c r="D45" s="262"/>
      <c r="E45" s="262"/>
      <c r="F45" s="262"/>
      <c r="G45" s="262"/>
      <c r="H45" s="262"/>
      <c r="I45" s="262"/>
      <c r="J45" s="262"/>
      <c r="K45" s="262"/>
      <c r="L45" s="262"/>
      <c r="M45" s="262"/>
      <c r="N45" s="262"/>
      <c r="O45" s="262"/>
      <c r="P45" s="262"/>
      <c r="Q45" s="262"/>
      <c r="R45" s="262"/>
    </row>
    <row r="46" spans="1:19" ht="12" customHeight="1" x14ac:dyDescent="0.2">
      <c r="A46" s="262"/>
      <c r="B46" s="261"/>
      <c r="C46" s="262"/>
      <c r="D46" s="262"/>
      <c r="E46" s="262"/>
      <c r="F46" s="262"/>
      <c r="G46" s="262"/>
      <c r="H46" s="262"/>
      <c r="I46" s="262"/>
      <c r="J46" s="262"/>
      <c r="K46" s="262"/>
      <c r="L46" s="262"/>
      <c r="M46" s="262"/>
      <c r="N46" s="262"/>
      <c r="O46" s="262"/>
      <c r="P46" s="262"/>
      <c r="Q46" s="262"/>
      <c r="R46" s="262"/>
    </row>
    <row r="47" spans="1:19" ht="12" customHeight="1" x14ac:dyDescent="0.2">
      <c r="A47" s="261"/>
      <c r="B47" s="261"/>
      <c r="C47" s="262"/>
      <c r="D47" s="262"/>
      <c r="E47" s="262"/>
      <c r="F47" s="262"/>
      <c r="G47" s="262"/>
      <c r="H47" s="262"/>
      <c r="I47" s="262"/>
      <c r="J47" s="262"/>
      <c r="K47" s="262"/>
      <c r="L47" s="262"/>
      <c r="M47" s="262"/>
      <c r="N47" s="262"/>
      <c r="O47" s="262"/>
      <c r="P47" s="262"/>
      <c r="Q47" s="262"/>
      <c r="R47" s="262"/>
    </row>
    <row r="48" spans="1:19" ht="12" customHeight="1" x14ac:dyDescent="0.2">
      <c r="A48" s="261"/>
      <c r="B48" s="261"/>
      <c r="C48" s="262"/>
      <c r="D48" s="262"/>
      <c r="E48" s="262"/>
      <c r="F48" s="262"/>
      <c r="G48" s="262"/>
      <c r="H48" s="262"/>
      <c r="I48" s="262"/>
      <c r="J48" s="262"/>
      <c r="K48" s="262"/>
      <c r="L48" s="262"/>
      <c r="M48" s="262"/>
      <c r="N48" s="262"/>
      <c r="O48" s="262"/>
      <c r="P48" s="262"/>
      <c r="Q48" s="262"/>
      <c r="R48" s="262"/>
      <c r="S48" s="239"/>
    </row>
    <row r="49" spans="1:18" ht="12" customHeight="1" x14ac:dyDescent="0.2">
      <c r="A49" s="261"/>
      <c r="B49" s="261"/>
      <c r="C49" s="262"/>
      <c r="D49" s="262"/>
      <c r="E49" s="262"/>
      <c r="F49" s="262"/>
      <c r="G49" s="262"/>
      <c r="H49" s="262"/>
      <c r="I49" s="262"/>
      <c r="J49" s="262"/>
      <c r="K49" s="262"/>
      <c r="L49" s="262"/>
      <c r="M49" s="262"/>
      <c r="N49" s="262"/>
      <c r="O49" s="262"/>
      <c r="P49" s="262"/>
      <c r="Q49" s="262"/>
      <c r="R49" s="262"/>
    </row>
    <row r="50" spans="1:18" ht="12" customHeight="1" x14ac:dyDescent="0.2">
      <c r="A50" s="261"/>
      <c r="B50" s="261"/>
      <c r="C50" s="262"/>
      <c r="D50" s="262"/>
      <c r="E50" s="262"/>
      <c r="F50" s="262"/>
      <c r="G50" s="262"/>
      <c r="H50" s="262"/>
      <c r="I50" s="262"/>
      <c r="J50" s="262"/>
      <c r="K50" s="262"/>
      <c r="L50" s="262"/>
      <c r="M50" s="262"/>
      <c r="N50" s="262"/>
      <c r="O50" s="262"/>
      <c r="P50" s="262"/>
      <c r="Q50" s="262"/>
      <c r="R50" s="262"/>
    </row>
    <row r="51" spans="1:18" ht="12" customHeight="1" x14ac:dyDescent="0.2">
      <c r="A51" s="261"/>
      <c r="B51" s="261"/>
      <c r="C51" s="262"/>
      <c r="D51" s="262"/>
      <c r="E51" s="262"/>
      <c r="F51" s="262"/>
      <c r="G51" s="262"/>
      <c r="H51" s="262"/>
      <c r="I51" s="262"/>
      <c r="J51" s="262"/>
      <c r="K51" s="262"/>
      <c r="L51" s="262"/>
      <c r="M51" s="262"/>
      <c r="N51" s="262"/>
      <c r="O51" s="262"/>
      <c r="P51" s="262"/>
      <c r="Q51" s="262"/>
      <c r="R51" s="262"/>
    </row>
    <row r="52" spans="1:18" ht="12" customHeight="1" x14ac:dyDescent="0.2">
      <c r="A52" s="261"/>
      <c r="B52" s="261"/>
      <c r="C52" s="262"/>
      <c r="D52" s="262"/>
      <c r="E52" s="262"/>
      <c r="F52" s="262"/>
      <c r="G52" s="262"/>
      <c r="H52" s="262"/>
      <c r="I52" s="262"/>
      <c r="J52" s="262"/>
      <c r="K52" s="262"/>
      <c r="L52" s="262"/>
      <c r="M52" s="262"/>
      <c r="N52" s="262"/>
      <c r="O52" s="262"/>
      <c r="P52" s="262"/>
      <c r="Q52" s="262"/>
      <c r="R52" s="262"/>
    </row>
    <row r="53" spans="1:18" ht="12" customHeight="1" x14ac:dyDescent="0.2">
      <c r="A53" s="261"/>
      <c r="B53" s="261"/>
      <c r="C53" s="262"/>
      <c r="D53" s="262"/>
      <c r="E53" s="262"/>
      <c r="F53" s="262"/>
      <c r="G53" s="262"/>
      <c r="H53" s="262"/>
      <c r="I53" s="262"/>
      <c r="J53" s="262"/>
      <c r="K53" s="262"/>
      <c r="L53" s="262"/>
      <c r="M53" s="262"/>
      <c r="N53" s="262"/>
      <c r="O53" s="262"/>
      <c r="P53" s="262"/>
      <c r="Q53" s="262"/>
      <c r="R53" s="262"/>
    </row>
    <row r="54" spans="1:18" ht="12" customHeight="1" x14ac:dyDescent="0.2">
      <c r="A54" s="261"/>
      <c r="B54" s="261"/>
      <c r="C54" s="262"/>
      <c r="D54" s="262"/>
      <c r="E54" s="262"/>
      <c r="F54" s="262"/>
      <c r="G54" s="262"/>
      <c r="H54" s="262"/>
      <c r="I54" s="262"/>
      <c r="J54" s="262"/>
      <c r="K54" s="262"/>
      <c r="L54" s="262"/>
      <c r="M54" s="262"/>
      <c r="N54" s="262"/>
      <c r="O54" s="262"/>
      <c r="P54" s="262"/>
      <c r="Q54" s="262"/>
      <c r="R54" s="262"/>
    </row>
    <row r="55" spans="1:18" ht="12" customHeight="1" x14ac:dyDescent="0.2">
      <c r="A55" s="261"/>
      <c r="B55" s="261"/>
      <c r="C55" s="262"/>
      <c r="D55" s="262"/>
      <c r="E55" s="262"/>
      <c r="F55" s="262"/>
      <c r="G55" s="262"/>
      <c r="H55" s="262"/>
      <c r="I55" s="262"/>
      <c r="J55" s="262"/>
      <c r="K55" s="262"/>
      <c r="L55" s="262"/>
      <c r="M55" s="262"/>
      <c r="N55" s="262"/>
      <c r="O55" s="262"/>
      <c r="P55" s="262"/>
      <c r="Q55" s="262"/>
      <c r="R55" s="262"/>
    </row>
    <row r="56" spans="1:18" ht="12" customHeight="1" x14ac:dyDescent="0.2">
      <c r="A56" s="261"/>
      <c r="B56" s="261"/>
      <c r="C56" s="262"/>
      <c r="D56" s="262"/>
      <c r="E56" s="262"/>
      <c r="F56" s="262"/>
      <c r="G56" s="262"/>
      <c r="H56" s="262"/>
      <c r="I56" s="262"/>
      <c r="J56" s="262"/>
      <c r="K56" s="262"/>
      <c r="L56" s="262"/>
      <c r="M56" s="262"/>
      <c r="N56" s="262"/>
      <c r="O56" s="262"/>
      <c r="P56" s="262"/>
      <c r="Q56" s="262"/>
      <c r="R56" s="262"/>
    </row>
    <row r="57" spans="1:18" ht="12" customHeight="1" x14ac:dyDescent="0.2">
      <c r="A57" s="261"/>
      <c r="B57" s="261"/>
      <c r="C57" s="262"/>
      <c r="D57" s="262"/>
      <c r="E57" s="262"/>
      <c r="F57" s="262"/>
      <c r="G57" s="262"/>
      <c r="H57" s="262"/>
      <c r="I57" s="262"/>
      <c r="J57" s="262"/>
      <c r="K57" s="262"/>
      <c r="L57" s="262"/>
      <c r="M57" s="262"/>
      <c r="N57" s="262"/>
      <c r="O57" s="262"/>
      <c r="P57" s="262"/>
      <c r="Q57" s="262"/>
      <c r="R57" s="262"/>
    </row>
    <row r="58" spans="1:18" ht="12" customHeight="1" x14ac:dyDescent="0.2">
      <c r="A58" s="261"/>
      <c r="B58" s="261"/>
      <c r="C58" s="262"/>
      <c r="D58" s="262"/>
      <c r="E58" s="262"/>
      <c r="F58" s="262"/>
      <c r="G58" s="262"/>
      <c r="H58" s="262"/>
      <c r="I58" s="262"/>
      <c r="J58" s="262"/>
      <c r="K58" s="262"/>
      <c r="L58" s="262"/>
      <c r="M58" s="262"/>
      <c r="N58" s="262"/>
      <c r="O58" s="262"/>
      <c r="P58" s="262"/>
      <c r="Q58" s="262"/>
      <c r="R58" s="262"/>
    </row>
    <row r="59" spans="1:18" ht="12" customHeight="1" x14ac:dyDescent="0.2">
      <c r="A59" s="261"/>
      <c r="B59" s="261"/>
      <c r="C59" s="262"/>
      <c r="D59" s="262"/>
      <c r="E59" s="262"/>
      <c r="F59" s="262"/>
      <c r="G59" s="262"/>
      <c r="H59" s="262"/>
      <c r="I59" s="262"/>
      <c r="J59" s="262"/>
      <c r="K59" s="262"/>
      <c r="L59" s="262"/>
      <c r="M59" s="262"/>
      <c r="N59" s="262"/>
      <c r="O59" s="262"/>
      <c r="P59" s="262"/>
      <c r="Q59" s="262"/>
      <c r="R59" s="262"/>
    </row>
    <row r="60" spans="1:18" ht="12" customHeight="1" x14ac:dyDescent="0.2">
      <c r="A60" s="261"/>
      <c r="B60" s="261"/>
      <c r="C60" s="262"/>
      <c r="D60" s="262"/>
      <c r="E60" s="262"/>
      <c r="F60" s="262"/>
      <c r="G60" s="262"/>
      <c r="H60" s="262"/>
      <c r="I60" s="262"/>
      <c r="J60" s="262"/>
      <c r="K60" s="262"/>
      <c r="L60" s="262"/>
      <c r="M60" s="262"/>
      <c r="N60" s="262"/>
      <c r="O60" s="262"/>
      <c r="P60" s="262"/>
      <c r="Q60" s="262"/>
      <c r="R60" s="262"/>
    </row>
    <row r="61" spans="1:18" ht="12" customHeight="1" x14ac:dyDescent="0.2">
      <c r="A61" s="261"/>
      <c r="B61" s="261"/>
      <c r="C61" s="262"/>
      <c r="D61" s="262"/>
      <c r="E61" s="262"/>
      <c r="F61" s="262"/>
      <c r="G61" s="262"/>
      <c r="H61" s="262"/>
      <c r="I61" s="262"/>
      <c r="J61" s="262"/>
      <c r="K61" s="262"/>
      <c r="L61" s="262"/>
      <c r="M61" s="262"/>
      <c r="N61" s="262"/>
      <c r="O61" s="262"/>
      <c r="P61" s="262"/>
      <c r="Q61" s="262"/>
      <c r="R61" s="262"/>
    </row>
    <row r="62" spans="1:18" ht="12" customHeight="1" x14ac:dyDescent="0.2">
      <c r="A62" s="261"/>
      <c r="B62" s="261"/>
      <c r="C62" s="262"/>
      <c r="D62" s="262"/>
      <c r="E62" s="262"/>
      <c r="F62" s="262"/>
      <c r="G62" s="262"/>
      <c r="H62" s="262"/>
      <c r="I62" s="262"/>
      <c r="J62" s="262"/>
      <c r="K62" s="262"/>
      <c r="L62" s="262"/>
      <c r="M62" s="262"/>
      <c r="N62" s="262"/>
      <c r="O62" s="262"/>
      <c r="P62" s="262"/>
      <c r="Q62" s="262"/>
      <c r="R62" s="262"/>
    </row>
    <row r="63" spans="1:18" ht="12" customHeight="1" x14ac:dyDescent="0.2">
      <c r="A63" s="261"/>
      <c r="B63" s="261"/>
      <c r="C63" s="262"/>
      <c r="D63" s="262"/>
      <c r="E63" s="262"/>
      <c r="F63" s="262"/>
      <c r="G63" s="262"/>
      <c r="H63" s="262"/>
      <c r="I63" s="262"/>
      <c r="J63" s="262"/>
      <c r="K63" s="262"/>
      <c r="L63" s="262"/>
      <c r="M63" s="262"/>
      <c r="N63" s="262"/>
      <c r="O63" s="262"/>
      <c r="P63" s="262"/>
      <c r="Q63" s="262"/>
      <c r="R63" s="262"/>
    </row>
    <row r="64" spans="1:18" ht="12" customHeight="1" x14ac:dyDescent="0.2">
      <c r="A64" s="261"/>
      <c r="B64" s="261"/>
      <c r="C64" s="262"/>
      <c r="D64" s="262"/>
      <c r="E64" s="262"/>
      <c r="F64" s="262"/>
      <c r="G64" s="262"/>
      <c r="H64" s="262"/>
      <c r="I64" s="262"/>
      <c r="J64" s="262"/>
      <c r="K64" s="262"/>
      <c r="L64" s="262"/>
      <c r="M64" s="262"/>
      <c r="N64" s="262"/>
      <c r="O64" s="262"/>
      <c r="P64" s="262"/>
      <c r="Q64" s="262"/>
      <c r="R64" s="262"/>
    </row>
    <row r="65" spans="1:18" ht="12" customHeight="1" x14ac:dyDescent="0.2">
      <c r="A65" s="261"/>
      <c r="B65" s="261"/>
      <c r="C65" s="262"/>
      <c r="D65" s="262"/>
      <c r="E65" s="262"/>
      <c r="F65" s="262"/>
      <c r="G65" s="262"/>
      <c r="H65" s="262"/>
      <c r="I65" s="262"/>
      <c r="J65" s="262"/>
      <c r="K65" s="262"/>
      <c r="L65" s="262"/>
      <c r="M65" s="262"/>
      <c r="N65" s="262"/>
      <c r="O65" s="262"/>
      <c r="P65" s="262"/>
      <c r="Q65" s="262"/>
      <c r="R65" s="262"/>
    </row>
    <row r="66" spans="1:18" ht="12" customHeight="1" x14ac:dyDescent="0.2">
      <c r="A66" s="261"/>
      <c r="B66" s="261"/>
      <c r="C66" s="262"/>
      <c r="D66" s="262"/>
      <c r="E66" s="262"/>
      <c r="F66" s="262"/>
      <c r="G66" s="262"/>
      <c r="H66" s="262"/>
      <c r="I66" s="262"/>
      <c r="J66" s="262"/>
      <c r="K66" s="262"/>
      <c r="L66" s="262"/>
      <c r="M66" s="262"/>
      <c r="N66" s="262"/>
      <c r="O66" s="262"/>
      <c r="P66" s="262"/>
      <c r="Q66" s="262"/>
      <c r="R66" s="262"/>
    </row>
    <row r="67" spans="1:18" ht="12" customHeight="1" x14ac:dyDescent="0.2">
      <c r="A67" s="261"/>
      <c r="B67" s="261"/>
      <c r="C67" s="262"/>
      <c r="D67" s="262"/>
      <c r="E67" s="262"/>
      <c r="F67" s="262"/>
      <c r="G67" s="262"/>
      <c r="H67" s="262"/>
      <c r="I67" s="262"/>
      <c r="J67" s="262"/>
      <c r="K67" s="262"/>
      <c r="L67" s="262"/>
      <c r="M67" s="262"/>
      <c r="N67" s="262"/>
      <c r="O67" s="262"/>
      <c r="P67" s="262"/>
      <c r="Q67" s="262"/>
      <c r="R67" s="262"/>
    </row>
    <row r="68" spans="1:18" ht="12" customHeight="1" x14ac:dyDescent="0.2">
      <c r="A68" s="261"/>
      <c r="B68" s="261"/>
      <c r="C68" s="262"/>
      <c r="D68" s="262"/>
      <c r="E68" s="262"/>
      <c r="F68" s="262"/>
      <c r="G68" s="262"/>
      <c r="H68" s="262"/>
      <c r="I68" s="262"/>
      <c r="J68" s="262"/>
      <c r="K68" s="262"/>
      <c r="L68" s="262"/>
      <c r="M68" s="262"/>
      <c r="N68" s="262"/>
      <c r="O68" s="262"/>
      <c r="P68" s="262"/>
      <c r="Q68" s="262"/>
      <c r="R68" s="262"/>
    </row>
    <row r="69" spans="1:18" ht="12" customHeight="1" x14ac:dyDescent="0.2">
      <c r="A69" s="261"/>
      <c r="B69" s="261"/>
      <c r="C69" s="262"/>
      <c r="D69" s="262"/>
      <c r="E69" s="262"/>
      <c r="F69" s="262"/>
      <c r="G69" s="262"/>
      <c r="H69" s="262"/>
      <c r="I69" s="262"/>
      <c r="J69" s="262"/>
      <c r="K69" s="262"/>
      <c r="L69" s="262"/>
      <c r="M69" s="262"/>
      <c r="N69" s="262"/>
      <c r="O69" s="262"/>
      <c r="P69" s="262"/>
      <c r="Q69" s="262"/>
      <c r="R69" s="262"/>
    </row>
    <row r="70" spans="1:18" ht="12" customHeight="1" x14ac:dyDescent="0.2">
      <c r="A70" s="261"/>
      <c r="B70" s="261"/>
      <c r="C70" s="262"/>
      <c r="D70" s="262"/>
      <c r="E70" s="262"/>
      <c r="F70" s="262"/>
      <c r="G70" s="262"/>
      <c r="H70" s="262"/>
      <c r="I70" s="262"/>
      <c r="J70" s="262"/>
      <c r="K70" s="262"/>
      <c r="L70" s="262"/>
      <c r="M70" s="262"/>
      <c r="N70" s="262"/>
      <c r="O70" s="262"/>
      <c r="P70" s="262"/>
      <c r="Q70" s="262"/>
      <c r="R70" s="262"/>
    </row>
    <row r="71" spans="1:18" ht="12" customHeight="1" x14ac:dyDescent="0.2">
      <c r="A71" s="261"/>
      <c r="B71" s="261"/>
      <c r="C71" s="262"/>
      <c r="D71" s="262"/>
      <c r="E71" s="262"/>
      <c r="F71" s="262"/>
      <c r="G71" s="262"/>
      <c r="H71" s="262"/>
      <c r="I71" s="262"/>
      <c r="J71" s="262"/>
      <c r="K71" s="262"/>
      <c r="L71" s="262"/>
      <c r="M71" s="262"/>
      <c r="N71" s="262"/>
      <c r="O71" s="262"/>
      <c r="P71" s="262"/>
      <c r="Q71" s="262"/>
      <c r="R71" s="262"/>
    </row>
    <row r="72" spans="1:18" ht="12" customHeight="1" x14ac:dyDescent="0.2">
      <c r="A72" s="261"/>
      <c r="B72" s="261"/>
      <c r="C72" s="262"/>
      <c r="D72" s="262"/>
      <c r="E72" s="262"/>
      <c r="F72" s="262"/>
      <c r="G72" s="262"/>
      <c r="H72" s="262"/>
      <c r="I72" s="262"/>
      <c r="J72" s="262"/>
      <c r="K72" s="262"/>
      <c r="L72" s="262"/>
      <c r="M72" s="262"/>
      <c r="N72" s="262"/>
      <c r="O72" s="262"/>
      <c r="P72" s="262"/>
      <c r="Q72" s="262"/>
      <c r="R72" s="262"/>
    </row>
    <row r="73" spans="1:18" ht="12" customHeight="1" x14ac:dyDescent="0.2">
      <c r="A73" s="261"/>
      <c r="B73" s="261"/>
      <c r="C73" s="262"/>
      <c r="D73" s="262"/>
      <c r="E73" s="262"/>
      <c r="F73" s="262"/>
      <c r="G73" s="262"/>
      <c r="H73" s="262"/>
      <c r="I73" s="262"/>
      <c r="J73" s="262"/>
      <c r="K73" s="262"/>
      <c r="L73" s="262"/>
      <c r="M73" s="262"/>
      <c r="N73" s="262"/>
      <c r="O73" s="262"/>
      <c r="P73" s="262"/>
      <c r="Q73" s="262"/>
      <c r="R73" s="262"/>
    </row>
    <row r="74" spans="1:18" ht="12" customHeight="1" x14ac:dyDescent="0.2">
      <c r="A74" s="261"/>
      <c r="B74" s="261"/>
      <c r="C74" s="262"/>
      <c r="D74" s="262"/>
      <c r="E74" s="262"/>
      <c r="F74" s="262"/>
      <c r="G74" s="262"/>
      <c r="H74" s="262"/>
      <c r="I74" s="262"/>
      <c r="J74" s="262"/>
      <c r="K74" s="262"/>
      <c r="L74" s="262"/>
      <c r="M74" s="262"/>
      <c r="N74" s="262"/>
      <c r="O74" s="262"/>
      <c r="P74" s="262"/>
      <c r="Q74" s="262"/>
      <c r="R74" s="262"/>
    </row>
    <row r="75" spans="1:18" ht="12" customHeight="1" x14ac:dyDescent="0.2">
      <c r="A75" s="261"/>
      <c r="B75" s="261"/>
      <c r="C75" s="262"/>
      <c r="D75" s="262"/>
      <c r="E75" s="262"/>
      <c r="F75" s="262"/>
      <c r="G75" s="262"/>
      <c r="H75" s="262"/>
      <c r="I75" s="262"/>
      <c r="J75" s="262"/>
      <c r="K75" s="262"/>
      <c r="L75" s="262"/>
      <c r="M75" s="262"/>
      <c r="N75" s="262"/>
      <c r="O75" s="262"/>
      <c r="P75" s="262"/>
      <c r="Q75" s="262"/>
      <c r="R75" s="262"/>
    </row>
    <row r="76" spans="1:18" ht="12" customHeight="1" x14ac:dyDescent="0.2">
      <c r="A76" s="261"/>
      <c r="B76" s="261"/>
      <c r="C76" s="262"/>
      <c r="D76" s="262"/>
      <c r="E76" s="262"/>
      <c r="F76" s="262"/>
      <c r="G76" s="262"/>
      <c r="H76" s="262"/>
      <c r="I76" s="262"/>
      <c r="J76" s="262"/>
      <c r="K76" s="262"/>
      <c r="L76" s="262"/>
      <c r="M76" s="262"/>
      <c r="N76" s="262"/>
      <c r="O76" s="262"/>
      <c r="P76" s="262"/>
      <c r="Q76" s="262"/>
      <c r="R76" s="262"/>
    </row>
    <row r="77" spans="1:18" ht="12" customHeight="1" x14ac:dyDescent="0.2">
      <c r="A77" s="261"/>
      <c r="B77" s="261"/>
      <c r="C77" s="262"/>
      <c r="D77" s="262"/>
      <c r="E77" s="262"/>
      <c r="F77" s="262"/>
      <c r="G77" s="262"/>
      <c r="H77" s="262"/>
      <c r="I77" s="262"/>
      <c r="J77" s="262"/>
      <c r="K77" s="262"/>
      <c r="L77" s="262"/>
      <c r="M77" s="262"/>
      <c r="N77" s="262"/>
      <c r="O77" s="262"/>
      <c r="P77" s="262"/>
      <c r="Q77" s="262"/>
      <c r="R77" s="262"/>
    </row>
    <row r="78" spans="1:18" ht="12" customHeight="1" x14ac:dyDescent="0.2">
      <c r="A78" s="261"/>
      <c r="B78" s="261"/>
      <c r="C78" s="262"/>
      <c r="D78" s="262"/>
      <c r="E78" s="262"/>
      <c r="F78" s="262"/>
      <c r="G78" s="262"/>
      <c r="H78" s="262"/>
      <c r="I78" s="262"/>
      <c r="J78" s="262"/>
      <c r="K78" s="262"/>
      <c r="L78" s="262"/>
      <c r="M78" s="262"/>
      <c r="N78" s="262"/>
      <c r="O78" s="262"/>
      <c r="P78" s="262"/>
      <c r="Q78" s="262"/>
      <c r="R78" s="262"/>
    </row>
    <row r="79" spans="1:18" ht="12" customHeight="1" x14ac:dyDescent="0.2">
      <c r="A79" s="261"/>
      <c r="B79" s="261"/>
      <c r="C79" s="262"/>
      <c r="D79" s="262"/>
      <c r="E79" s="262"/>
      <c r="F79" s="262"/>
      <c r="G79" s="262"/>
      <c r="H79" s="262"/>
      <c r="I79" s="262"/>
      <c r="J79" s="262"/>
      <c r="K79" s="262"/>
      <c r="L79" s="262"/>
      <c r="M79" s="262"/>
      <c r="N79" s="262"/>
      <c r="O79" s="262"/>
      <c r="P79" s="262"/>
      <c r="Q79" s="262"/>
      <c r="R79" s="262"/>
    </row>
    <row r="80" spans="1:18" ht="12" customHeight="1" x14ac:dyDescent="0.2">
      <c r="A80" s="261"/>
      <c r="B80" s="261"/>
      <c r="C80" s="262"/>
      <c r="D80" s="262"/>
      <c r="E80" s="262"/>
      <c r="F80" s="262"/>
      <c r="G80" s="262"/>
      <c r="H80" s="262"/>
      <c r="I80" s="262"/>
      <c r="J80" s="262"/>
      <c r="K80" s="262"/>
      <c r="L80" s="262"/>
      <c r="M80" s="262"/>
      <c r="N80" s="262"/>
      <c r="O80" s="262"/>
      <c r="P80" s="262"/>
      <c r="Q80" s="262"/>
      <c r="R80" s="262"/>
    </row>
    <row r="81" spans="1:18" ht="12" customHeight="1" x14ac:dyDescent="0.2">
      <c r="A81" s="261"/>
      <c r="B81" s="261"/>
      <c r="C81" s="262"/>
      <c r="D81" s="262"/>
      <c r="E81" s="262"/>
      <c r="F81" s="262"/>
      <c r="G81" s="262"/>
      <c r="H81" s="262"/>
      <c r="I81" s="262"/>
      <c r="J81" s="262"/>
      <c r="K81" s="262"/>
      <c r="L81" s="262"/>
      <c r="M81" s="262"/>
      <c r="N81" s="262"/>
      <c r="O81" s="262"/>
      <c r="P81" s="262"/>
      <c r="Q81" s="262"/>
      <c r="R81" s="262"/>
    </row>
    <row r="82" spans="1:18" ht="12" customHeight="1" x14ac:dyDescent="0.2">
      <c r="A82" s="261"/>
      <c r="B82" s="261"/>
      <c r="C82" s="262"/>
      <c r="D82" s="262"/>
      <c r="E82" s="262"/>
      <c r="F82" s="262"/>
      <c r="G82" s="262"/>
      <c r="H82" s="262"/>
      <c r="I82" s="262"/>
      <c r="J82" s="262"/>
      <c r="K82" s="262"/>
      <c r="L82" s="262"/>
      <c r="M82" s="262"/>
      <c r="N82" s="262"/>
      <c r="O82" s="262"/>
      <c r="P82" s="262"/>
      <c r="Q82" s="262"/>
      <c r="R82" s="262"/>
    </row>
    <row r="83" spans="1:18" ht="12" customHeight="1" x14ac:dyDescent="0.2">
      <c r="A83" s="261"/>
      <c r="B83" s="261"/>
      <c r="C83" s="262"/>
      <c r="D83" s="262"/>
      <c r="E83" s="262"/>
      <c r="F83" s="262"/>
      <c r="G83" s="262"/>
      <c r="H83" s="262"/>
      <c r="I83" s="262"/>
      <c r="J83" s="262"/>
      <c r="K83" s="262"/>
      <c r="L83" s="262"/>
      <c r="M83" s="262"/>
      <c r="N83" s="262"/>
      <c r="O83" s="262"/>
      <c r="P83" s="262"/>
      <c r="Q83" s="262"/>
      <c r="R83" s="262"/>
    </row>
    <row r="84" spans="1:18" ht="12" customHeight="1" x14ac:dyDescent="0.2">
      <c r="A84" s="261"/>
      <c r="B84" s="261"/>
      <c r="C84" s="262"/>
      <c r="D84" s="262"/>
      <c r="E84" s="262"/>
      <c r="F84" s="262"/>
      <c r="G84" s="262"/>
      <c r="H84" s="262"/>
      <c r="I84" s="262"/>
      <c r="J84" s="262"/>
      <c r="K84" s="262"/>
      <c r="L84" s="262"/>
      <c r="M84" s="262"/>
      <c r="N84" s="262"/>
      <c r="O84" s="262"/>
      <c r="P84" s="262"/>
      <c r="Q84" s="262"/>
      <c r="R84" s="262"/>
    </row>
    <row r="85" spans="1:18" ht="12" customHeight="1" x14ac:dyDescent="0.2">
      <c r="A85" s="265"/>
      <c r="B85" s="265"/>
      <c r="C85" s="262"/>
      <c r="D85" s="262"/>
      <c r="E85" s="262"/>
      <c r="F85" s="262"/>
      <c r="G85" s="262"/>
      <c r="H85" s="262"/>
      <c r="I85" s="262"/>
      <c r="J85" s="262"/>
      <c r="K85" s="262"/>
      <c r="L85" s="262"/>
      <c r="M85" s="262"/>
      <c r="N85" s="262"/>
      <c r="O85" s="262"/>
      <c r="P85" s="262"/>
      <c r="Q85" s="262"/>
      <c r="R85" s="262"/>
    </row>
    <row r="86" spans="1:18" ht="12" customHeight="1" x14ac:dyDescent="0.2">
      <c r="A86" s="261"/>
      <c r="B86" s="261"/>
      <c r="C86" s="262"/>
      <c r="D86" s="262"/>
      <c r="E86" s="262"/>
      <c r="F86" s="262"/>
      <c r="G86" s="262"/>
      <c r="H86" s="262"/>
      <c r="I86" s="262"/>
      <c r="J86" s="262"/>
      <c r="K86" s="262"/>
      <c r="L86" s="262"/>
      <c r="M86" s="262"/>
      <c r="N86" s="262"/>
      <c r="O86" s="262"/>
      <c r="P86" s="262"/>
      <c r="Q86" s="262"/>
      <c r="R86" s="262"/>
    </row>
    <row r="87" spans="1:18" ht="12" customHeight="1" x14ac:dyDescent="0.2">
      <c r="A87" s="261"/>
      <c r="B87" s="261"/>
      <c r="C87" s="262"/>
      <c r="D87" s="262"/>
      <c r="E87" s="262"/>
      <c r="F87" s="262"/>
      <c r="G87" s="262"/>
      <c r="H87" s="262"/>
      <c r="I87" s="262"/>
      <c r="J87" s="262"/>
      <c r="K87" s="262"/>
      <c r="L87" s="262"/>
      <c r="M87" s="262"/>
      <c r="N87" s="262"/>
      <c r="O87" s="262"/>
      <c r="P87" s="262"/>
      <c r="Q87" s="262"/>
      <c r="R87" s="262"/>
    </row>
    <row r="88" spans="1:18" ht="12" customHeight="1" x14ac:dyDescent="0.2">
      <c r="A88" s="261"/>
      <c r="B88" s="261"/>
      <c r="C88" s="262"/>
      <c r="D88" s="262"/>
      <c r="E88" s="262"/>
      <c r="F88" s="262"/>
      <c r="G88" s="262"/>
      <c r="H88" s="262"/>
      <c r="I88" s="262"/>
      <c r="J88" s="262"/>
      <c r="K88" s="262"/>
      <c r="L88" s="262"/>
      <c r="M88" s="262"/>
      <c r="N88" s="262"/>
      <c r="O88" s="262"/>
      <c r="P88" s="262"/>
      <c r="Q88" s="262"/>
      <c r="R88" s="262"/>
    </row>
    <row r="89" spans="1:18" ht="12" customHeight="1" x14ac:dyDescent="0.2">
      <c r="A89" s="261"/>
      <c r="B89" s="261"/>
      <c r="C89" s="262"/>
      <c r="D89" s="262"/>
      <c r="E89" s="262"/>
      <c r="F89" s="262"/>
      <c r="G89" s="262"/>
      <c r="H89" s="262"/>
      <c r="I89" s="262"/>
      <c r="J89" s="262"/>
      <c r="K89" s="262"/>
      <c r="L89" s="262"/>
      <c r="M89" s="262"/>
      <c r="N89" s="262"/>
      <c r="O89" s="262"/>
      <c r="P89" s="262"/>
      <c r="Q89" s="262"/>
      <c r="R89" s="262"/>
    </row>
    <row r="90" spans="1:18" ht="12" customHeight="1" x14ac:dyDescent="0.2">
      <c r="A90" s="265"/>
      <c r="B90" s="265"/>
      <c r="C90" s="262"/>
      <c r="D90" s="262"/>
      <c r="E90" s="262"/>
      <c r="F90" s="262"/>
      <c r="G90" s="262"/>
      <c r="H90" s="262"/>
      <c r="I90" s="262"/>
      <c r="J90" s="262"/>
      <c r="K90" s="262"/>
      <c r="L90" s="262"/>
      <c r="M90" s="262"/>
      <c r="N90" s="262"/>
      <c r="O90" s="262"/>
      <c r="P90" s="262"/>
      <c r="Q90" s="262"/>
      <c r="R90" s="262"/>
    </row>
    <row r="91" spans="1:18" ht="12" customHeight="1" x14ac:dyDescent="0.2">
      <c r="A91" s="261"/>
      <c r="B91" s="261"/>
      <c r="C91" s="262"/>
      <c r="D91" s="262"/>
      <c r="E91" s="262"/>
      <c r="F91" s="262"/>
      <c r="G91" s="262"/>
      <c r="H91" s="262"/>
      <c r="I91" s="262"/>
      <c r="J91" s="262"/>
      <c r="K91" s="262"/>
      <c r="L91" s="262"/>
      <c r="M91" s="262"/>
      <c r="N91" s="262"/>
      <c r="O91" s="262"/>
      <c r="P91" s="262"/>
      <c r="Q91" s="262"/>
      <c r="R91" s="262"/>
    </row>
    <row r="92" spans="1:18" ht="12" customHeight="1" x14ac:dyDescent="0.2">
      <c r="A92" s="261"/>
      <c r="B92" s="261"/>
      <c r="C92" s="262"/>
      <c r="D92" s="262"/>
      <c r="E92" s="262"/>
      <c r="F92" s="262"/>
      <c r="G92" s="262"/>
      <c r="H92" s="262"/>
      <c r="I92" s="262"/>
      <c r="J92" s="262"/>
      <c r="K92" s="262"/>
      <c r="L92" s="262"/>
      <c r="M92" s="262"/>
      <c r="N92" s="262"/>
      <c r="O92" s="262"/>
      <c r="P92" s="262"/>
      <c r="Q92" s="262"/>
      <c r="R92" s="262"/>
    </row>
    <row r="93" spans="1:18" ht="12" customHeight="1" x14ac:dyDescent="0.2">
      <c r="A93" s="261"/>
      <c r="B93" s="261"/>
      <c r="C93" s="262"/>
      <c r="D93" s="262"/>
      <c r="E93" s="262"/>
      <c r="F93" s="262"/>
      <c r="G93" s="262"/>
      <c r="H93" s="262"/>
      <c r="I93" s="262"/>
      <c r="J93" s="262"/>
      <c r="K93" s="262"/>
      <c r="L93" s="262"/>
      <c r="M93" s="262"/>
      <c r="N93" s="262"/>
      <c r="O93" s="262"/>
      <c r="P93" s="262"/>
      <c r="Q93" s="262"/>
      <c r="R93" s="262"/>
    </row>
    <row r="94" spans="1:18" ht="12" customHeight="1" x14ac:dyDescent="0.2">
      <c r="A94" s="261"/>
      <c r="B94" s="261"/>
      <c r="C94" s="262"/>
      <c r="D94" s="262"/>
      <c r="E94" s="262"/>
      <c r="F94" s="262"/>
      <c r="G94" s="262"/>
      <c r="H94" s="262"/>
      <c r="I94" s="262"/>
      <c r="J94" s="262"/>
      <c r="K94" s="262"/>
      <c r="L94" s="262"/>
      <c r="M94" s="262"/>
      <c r="N94" s="262"/>
      <c r="O94" s="262"/>
      <c r="P94" s="262"/>
      <c r="Q94" s="262"/>
      <c r="R94" s="262"/>
    </row>
    <row r="95" spans="1:18" ht="12" customHeight="1" x14ac:dyDescent="0.2">
      <c r="A95" s="261"/>
      <c r="B95" s="261"/>
      <c r="C95" s="262"/>
      <c r="D95" s="262"/>
      <c r="E95" s="262"/>
      <c r="F95" s="262"/>
      <c r="G95" s="262"/>
      <c r="H95" s="262"/>
      <c r="I95" s="262"/>
      <c r="J95" s="262"/>
      <c r="K95" s="262"/>
      <c r="L95" s="262"/>
      <c r="M95" s="262"/>
      <c r="N95" s="262"/>
      <c r="O95" s="262"/>
      <c r="P95" s="262"/>
      <c r="Q95" s="262"/>
      <c r="R95" s="262"/>
    </row>
    <row r="96" spans="1:18" ht="12" customHeight="1" x14ac:dyDescent="0.2">
      <c r="A96" s="261"/>
      <c r="B96" s="261"/>
      <c r="C96" s="262"/>
      <c r="D96" s="262"/>
      <c r="E96" s="262"/>
      <c r="F96" s="262"/>
      <c r="G96" s="262"/>
      <c r="H96" s="262"/>
      <c r="I96" s="262"/>
      <c r="J96" s="262"/>
      <c r="K96" s="262"/>
      <c r="L96" s="262"/>
      <c r="M96" s="262"/>
      <c r="N96" s="262"/>
      <c r="O96" s="262"/>
      <c r="P96" s="262"/>
      <c r="Q96" s="262"/>
      <c r="R96" s="262"/>
    </row>
    <row r="97" spans="1:18" ht="12" customHeight="1" x14ac:dyDescent="0.2">
      <c r="A97" s="261"/>
      <c r="B97" s="261"/>
      <c r="C97" s="262"/>
      <c r="D97" s="262"/>
      <c r="E97" s="262"/>
      <c r="F97" s="262"/>
      <c r="G97" s="262"/>
      <c r="H97" s="262"/>
      <c r="I97" s="262"/>
      <c r="J97" s="262"/>
      <c r="K97" s="262"/>
      <c r="L97" s="262"/>
      <c r="M97" s="262"/>
      <c r="N97" s="262"/>
      <c r="O97" s="262"/>
      <c r="P97" s="262"/>
      <c r="Q97" s="262"/>
      <c r="R97" s="262"/>
    </row>
    <row r="98" spans="1:18" ht="12" customHeight="1" x14ac:dyDescent="0.2">
      <c r="A98" s="261"/>
      <c r="B98" s="261"/>
      <c r="C98" s="262"/>
      <c r="D98" s="262"/>
      <c r="E98" s="262"/>
      <c r="F98" s="262"/>
      <c r="G98" s="262"/>
      <c r="H98" s="262"/>
      <c r="I98" s="262"/>
      <c r="J98" s="262"/>
      <c r="K98" s="262"/>
      <c r="L98" s="262"/>
      <c r="M98" s="262"/>
      <c r="N98" s="262"/>
      <c r="O98" s="262"/>
      <c r="P98" s="262"/>
      <c r="Q98" s="262"/>
      <c r="R98" s="262"/>
    </row>
    <row r="99" spans="1:18" ht="12" customHeight="1" x14ac:dyDescent="0.2">
      <c r="A99" s="261"/>
      <c r="B99" s="261"/>
      <c r="C99" s="262"/>
      <c r="D99" s="262"/>
      <c r="E99" s="262"/>
      <c r="F99" s="262"/>
      <c r="G99" s="262"/>
      <c r="H99" s="262"/>
      <c r="I99" s="262"/>
      <c r="J99" s="262"/>
      <c r="K99" s="262"/>
      <c r="L99" s="262"/>
      <c r="M99" s="262"/>
      <c r="N99" s="262"/>
      <c r="O99" s="262"/>
      <c r="P99" s="262"/>
      <c r="Q99" s="262"/>
      <c r="R99" s="262"/>
    </row>
    <row r="100" spans="1:18" ht="12" customHeight="1" x14ac:dyDescent="0.2">
      <c r="A100" s="261"/>
      <c r="B100" s="261"/>
      <c r="C100" s="262"/>
      <c r="D100" s="262"/>
      <c r="E100" s="262"/>
      <c r="F100" s="262"/>
      <c r="G100" s="262"/>
      <c r="H100" s="262"/>
      <c r="I100" s="262"/>
      <c r="J100" s="262"/>
      <c r="K100" s="262"/>
      <c r="L100" s="262"/>
      <c r="M100" s="262"/>
      <c r="N100" s="262"/>
      <c r="O100" s="262"/>
      <c r="P100" s="262"/>
      <c r="Q100" s="262"/>
      <c r="R100" s="262"/>
    </row>
    <row r="101" spans="1:18" ht="12" customHeight="1" x14ac:dyDescent="0.2">
      <c r="A101" s="261"/>
      <c r="B101" s="261"/>
      <c r="C101" s="262"/>
      <c r="D101" s="262"/>
      <c r="E101" s="262"/>
      <c r="F101" s="262"/>
      <c r="G101" s="262"/>
      <c r="H101" s="262"/>
      <c r="I101" s="262"/>
      <c r="J101" s="262"/>
      <c r="K101" s="262"/>
      <c r="L101" s="262"/>
      <c r="M101" s="262"/>
      <c r="N101" s="262"/>
      <c r="O101" s="262"/>
      <c r="P101" s="262"/>
      <c r="Q101" s="262"/>
      <c r="R101" s="262"/>
    </row>
    <row r="102" spans="1:18" ht="12" customHeight="1" x14ac:dyDescent="0.2">
      <c r="A102" s="261"/>
      <c r="B102" s="261"/>
      <c r="C102" s="262"/>
      <c r="D102" s="262"/>
      <c r="E102" s="262"/>
      <c r="F102" s="262"/>
      <c r="G102" s="262"/>
      <c r="H102" s="262"/>
      <c r="I102" s="262"/>
      <c r="J102" s="262"/>
      <c r="K102" s="262"/>
      <c r="L102" s="262"/>
      <c r="M102" s="262"/>
      <c r="N102" s="262"/>
      <c r="O102" s="262"/>
      <c r="P102" s="262"/>
      <c r="Q102" s="262"/>
      <c r="R102" s="262"/>
    </row>
    <row r="103" spans="1:18" ht="12" customHeight="1" x14ac:dyDescent="0.2">
      <c r="A103" s="261"/>
      <c r="B103" s="261"/>
      <c r="C103" s="262"/>
      <c r="D103" s="262"/>
      <c r="E103" s="262"/>
      <c r="F103" s="262"/>
      <c r="G103" s="262"/>
      <c r="H103" s="262"/>
      <c r="I103" s="262"/>
      <c r="J103" s="262"/>
      <c r="K103" s="262"/>
      <c r="L103" s="262"/>
      <c r="M103" s="262"/>
      <c r="N103" s="262"/>
      <c r="O103" s="262"/>
      <c r="P103" s="262"/>
      <c r="Q103" s="262"/>
      <c r="R103" s="262"/>
    </row>
    <row r="104" spans="1:18" ht="12" customHeight="1" x14ac:dyDescent="0.2">
      <c r="A104" s="261"/>
      <c r="B104" s="261"/>
      <c r="C104" s="262"/>
      <c r="D104" s="262"/>
      <c r="E104" s="262"/>
      <c r="F104" s="262"/>
      <c r="G104" s="262"/>
      <c r="H104" s="262"/>
      <c r="I104" s="262"/>
      <c r="J104" s="262"/>
      <c r="K104" s="262"/>
      <c r="L104" s="262"/>
      <c r="M104" s="262"/>
      <c r="N104" s="262"/>
      <c r="O104" s="262"/>
      <c r="P104" s="262"/>
      <c r="Q104" s="262"/>
      <c r="R104" s="262"/>
    </row>
    <row r="105" spans="1:18" ht="12" customHeight="1" x14ac:dyDescent="0.2">
      <c r="A105" s="261"/>
      <c r="B105" s="261"/>
      <c r="C105" s="262"/>
      <c r="D105" s="262"/>
      <c r="E105" s="262"/>
      <c r="F105" s="262"/>
      <c r="G105" s="262"/>
      <c r="H105" s="262"/>
      <c r="I105" s="262"/>
      <c r="J105" s="262"/>
      <c r="K105" s="262"/>
      <c r="L105" s="262"/>
      <c r="M105" s="262"/>
      <c r="N105" s="262"/>
      <c r="O105" s="262"/>
      <c r="P105" s="262"/>
      <c r="Q105" s="262"/>
      <c r="R105" s="262"/>
    </row>
    <row r="106" spans="1:18" ht="12" customHeight="1" x14ac:dyDescent="0.2">
      <c r="A106" s="261"/>
      <c r="B106" s="261"/>
      <c r="C106" s="262"/>
      <c r="D106" s="262"/>
      <c r="E106" s="262"/>
      <c r="F106" s="262"/>
      <c r="G106" s="262"/>
      <c r="H106" s="262"/>
      <c r="I106" s="262"/>
      <c r="J106" s="262"/>
      <c r="K106" s="262"/>
      <c r="L106" s="262"/>
      <c r="M106" s="262"/>
      <c r="N106" s="262"/>
      <c r="O106" s="262"/>
      <c r="P106" s="262"/>
      <c r="Q106" s="262"/>
      <c r="R106" s="262"/>
    </row>
    <row r="107" spans="1:18" ht="12" customHeight="1" x14ac:dyDescent="0.2">
      <c r="A107" s="261"/>
      <c r="B107" s="261"/>
      <c r="C107" s="262"/>
      <c r="D107" s="262"/>
      <c r="E107" s="262"/>
      <c r="F107" s="262"/>
      <c r="G107" s="262"/>
      <c r="H107" s="262"/>
      <c r="I107" s="262"/>
      <c r="J107" s="262"/>
      <c r="K107" s="262"/>
      <c r="L107" s="262"/>
      <c r="M107" s="262"/>
      <c r="N107" s="262"/>
      <c r="O107" s="262"/>
      <c r="P107" s="262"/>
      <c r="Q107" s="262"/>
      <c r="R107" s="262"/>
    </row>
    <row r="108" spans="1:18" ht="12" customHeight="1" x14ac:dyDescent="0.2">
      <c r="A108" s="261"/>
      <c r="B108" s="261"/>
      <c r="C108" s="262"/>
      <c r="D108" s="262"/>
      <c r="E108" s="262"/>
      <c r="F108" s="262"/>
      <c r="G108" s="262"/>
      <c r="H108" s="262"/>
      <c r="I108" s="262"/>
      <c r="J108" s="262"/>
      <c r="K108" s="262"/>
      <c r="L108" s="262"/>
      <c r="M108" s="262"/>
      <c r="N108" s="262"/>
      <c r="O108" s="262"/>
      <c r="P108" s="262"/>
      <c r="Q108" s="262"/>
      <c r="R108" s="262"/>
    </row>
    <row r="109" spans="1:18" ht="12" customHeight="1" x14ac:dyDescent="0.2">
      <c r="A109" s="261"/>
      <c r="B109" s="261"/>
      <c r="C109" s="262"/>
      <c r="D109" s="262"/>
      <c r="E109" s="262"/>
      <c r="F109" s="262"/>
      <c r="G109" s="262"/>
      <c r="H109" s="262"/>
      <c r="I109" s="262"/>
      <c r="J109" s="262"/>
      <c r="K109" s="262"/>
      <c r="L109" s="262"/>
      <c r="M109" s="262"/>
      <c r="N109" s="262"/>
      <c r="O109" s="262"/>
      <c r="P109" s="262"/>
      <c r="Q109" s="262"/>
      <c r="R109" s="262"/>
    </row>
    <row r="110" spans="1:18" ht="12" customHeight="1" x14ac:dyDescent="0.2">
      <c r="A110" s="261"/>
      <c r="B110" s="261"/>
      <c r="C110" s="262"/>
      <c r="D110" s="262"/>
      <c r="E110" s="262"/>
      <c r="F110" s="262"/>
      <c r="G110" s="262"/>
      <c r="H110" s="262"/>
      <c r="I110" s="262"/>
      <c r="J110" s="262"/>
      <c r="K110" s="262"/>
      <c r="L110" s="262"/>
      <c r="M110" s="262"/>
      <c r="N110" s="262"/>
      <c r="O110" s="262"/>
      <c r="P110" s="262"/>
      <c r="Q110" s="262"/>
      <c r="R110" s="262"/>
    </row>
    <row r="111" spans="1:18" ht="12" customHeight="1" x14ac:dyDescent="0.2">
      <c r="A111" s="261"/>
      <c r="B111" s="261"/>
      <c r="C111" s="262"/>
      <c r="D111" s="262"/>
      <c r="E111" s="262"/>
      <c r="F111" s="262"/>
      <c r="G111" s="262"/>
      <c r="H111" s="262"/>
      <c r="I111" s="262"/>
      <c r="J111" s="262"/>
      <c r="K111" s="262"/>
      <c r="L111" s="262"/>
      <c r="M111" s="262"/>
      <c r="N111" s="262"/>
      <c r="O111" s="262"/>
      <c r="P111" s="262"/>
      <c r="Q111" s="262"/>
      <c r="R111" s="262"/>
    </row>
    <row r="112" spans="1:18" ht="12" customHeight="1" x14ac:dyDescent="0.2">
      <c r="A112" s="261"/>
      <c r="B112" s="261"/>
      <c r="C112" s="262"/>
      <c r="D112" s="262"/>
      <c r="E112" s="262"/>
      <c r="F112" s="262"/>
      <c r="G112" s="262"/>
      <c r="H112" s="262"/>
      <c r="I112" s="262"/>
      <c r="J112" s="262"/>
      <c r="K112" s="262"/>
      <c r="L112" s="262"/>
      <c r="M112" s="262"/>
      <c r="N112" s="262"/>
      <c r="O112" s="262"/>
      <c r="P112" s="262"/>
      <c r="Q112" s="262"/>
      <c r="R112" s="262"/>
    </row>
    <row r="113" spans="1:18" ht="12" customHeight="1" x14ac:dyDescent="0.2">
      <c r="A113" s="261"/>
      <c r="B113" s="261"/>
      <c r="C113" s="262"/>
      <c r="D113" s="262"/>
      <c r="E113" s="262"/>
      <c r="F113" s="262"/>
      <c r="G113" s="262"/>
      <c r="H113" s="262"/>
      <c r="I113" s="262"/>
      <c r="J113" s="262"/>
      <c r="K113" s="262"/>
      <c r="L113" s="262"/>
      <c r="M113" s="262"/>
      <c r="N113" s="262"/>
      <c r="O113" s="262"/>
      <c r="P113" s="262"/>
      <c r="Q113" s="262"/>
      <c r="R113" s="262"/>
    </row>
    <row r="114" spans="1:18" ht="12" customHeight="1" x14ac:dyDescent="0.2">
      <c r="A114" s="261"/>
      <c r="B114" s="261"/>
      <c r="C114" s="262"/>
      <c r="D114" s="262"/>
      <c r="E114" s="262"/>
      <c r="F114" s="262"/>
      <c r="G114" s="262"/>
      <c r="H114" s="262"/>
      <c r="I114" s="262"/>
      <c r="J114" s="262"/>
      <c r="K114" s="262"/>
      <c r="L114" s="262"/>
      <c r="M114" s="262"/>
      <c r="N114" s="262"/>
      <c r="O114" s="262"/>
      <c r="P114" s="262"/>
      <c r="Q114" s="262"/>
      <c r="R114" s="262"/>
    </row>
    <row r="115" spans="1:18" ht="12" customHeight="1" x14ac:dyDescent="0.2">
      <c r="A115" s="261"/>
      <c r="B115" s="261"/>
      <c r="C115" s="262"/>
      <c r="D115" s="262"/>
      <c r="E115" s="262"/>
      <c r="F115" s="262"/>
      <c r="G115" s="262"/>
      <c r="H115" s="262"/>
      <c r="I115" s="262"/>
      <c r="J115" s="262"/>
      <c r="K115" s="262"/>
      <c r="L115" s="262"/>
      <c r="M115" s="262"/>
      <c r="N115" s="262"/>
      <c r="O115" s="262"/>
      <c r="P115" s="262"/>
      <c r="Q115" s="262"/>
      <c r="R115" s="262"/>
    </row>
    <row r="116" spans="1:18" ht="12" customHeight="1" x14ac:dyDescent="0.2">
      <c r="A116" s="261"/>
      <c r="B116" s="261"/>
      <c r="C116" s="262"/>
      <c r="D116" s="262"/>
      <c r="E116" s="262"/>
      <c r="F116" s="262"/>
      <c r="G116" s="262"/>
      <c r="H116" s="262"/>
      <c r="I116" s="262"/>
      <c r="J116" s="262"/>
      <c r="K116" s="262"/>
      <c r="L116" s="262"/>
      <c r="M116" s="262"/>
      <c r="N116" s="262"/>
      <c r="O116" s="262"/>
      <c r="P116" s="262"/>
      <c r="Q116" s="262"/>
      <c r="R116" s="262"/>
    </row>
    <row r="117" spans="1:18" ht="12" customHeight="1" x14ac:dyDescent="0.2">
      <c r="A117" s="261"/>
      <c r="B117" s="261"/>
      <c r="C117" s="262"/>
      <c r="D117" s="262"/>
      <c r="E117" s="262"/>
      <c r="F117" s="262"/>
      <c r="G117" s="262"/>
      <c r="H117" s="262"/>
      <c r="I117" s="262"/>
      <c r="J117" s="262"/>
      <c r="K117" s="262"/>
      <c r="L117" s="262"/>
      <c r="M117" s="262"/>
      <c r="N117" s="262"/>
      <c r="O117" s="262"/>
      <c r="P117" s="262"/>
      <c r="Q117" s="262"/>
      <c r="R117" s="262"/>
    </row>
    <row r="118" spans="1:18" ht="12" customHeight="1" x14ac:dyDescent="0.2">
      <c r="A118" s="261"/>
      <c r="B118" s="261"/>
      <c r="C118" s="262"/>
      <c r="D118" s="262"/>
      <c r="E118" s="262"/>
      <c r="F118" s="262"/>
      <c r="G118" s="262"/>
      <c r="H118" s="262"/>
      <c r="I118" s="262"/>
      <c r="J118" s="262"/>
      <c r="K118" s="262"/>
      <c r="L118" s="262"/>
      <c r="M118" s="262"/>
      <c r="N118" s="262"/>
      <c r="O118" s="262"/>
      <c r="P118" s="262"/>
      <c r="Q118" s="262"/>
      <c r="R118" s="262"/>
    </row>
    <row r="119" spans="1:18" ht="12" customHeight="1" x14ac:dyDescent="0.2">
      <c r="A119" s="261"/>
      <c r="B119" s="261"/>
      <c r="C119" s="262"/>
      <c r="D119" s="262"/>
      <c r="E119" s="262"/>
      <c r="F119" s="262"/>
      <c r="G119" s="262"/>
      <c r="H119" s="262"/>
      <c r="I119" s="262"/>
      <c r="J119" s="262"/>
      <c r="K119" s="262"/>
      <c r="L119" s="262"/>
      <c r="M119" s="262"/>
      <c r="N119" s="262"/>
      <c r="O119" s="262"/>
      <c r="P119" s="262"/>
      <c r="Q119" s="262"/>
      <c r="R119" s="262"/>
    </row>
    <row r="120" spans="1:18" ht="12" customHeight="1" x14ac:dyDescent="0.2">
      <c r="A120" s="261"/>
      <c r="B120" s="261"/>
      <c r="C120" s="262"/>
      <c r="D120" s="262"/>
      <c r="E120" s="262"/>
      <c r="F120" s="262"/>
      <c r="G120" s="262"/>
      <c r="H120" s="262"/>
      <c r="I120" s="262"/>
      <c r="J120" s="262"/>
      <c r="K120" s="262"/>
      <c r="L120" s="262"/>
      <c r="M120" s="262"/>
      <c r="N120" s="262"/>
      <c r="O120" s="262"/>
      <c r="P120" s="262"/>
      <c r="Q120" s="262"/>
      <c r="R120" s="262"/>
    </row>
    <row r="121" spans="1:18" ht="12" customHeight="1" x14ac:dyDescent="0.2">
      <c r="A121" s="261"/>
      <c r="B121" s="261"/>
      <c r="C121" s="262"/>
      <c r="D121" s="262"/>
      <c r="E121" s="262"/>
      <c r="F121" s="262"/>
      <c r="G121" s="262"/>
      <c r="H121" s="262"/>
      <c r="I121" s="262"/>
      <c r="J121" s="262"/>
      <c r="K121" s="262"/>
      <c r="L121" s="262"/>
      <c r="M121" s="262"/>
      <c r="N121" s="262"/>
      <c r="O121" s="262"/>
      <c r="P121" s="262"/>
      <c r="Q121" s="262"/>
      <c r="R121" s="262"/>
    </row>
    <row r="122" spans="1:18" ht="12" customHeight="1" x14ac:dyDescent="0.2">
      <c r="A122" s="261"/>
      <c r="B122" s="261"/>
      <c r="C122" s="262"/>
      <c r="D122" s="262"/>
      <c r="E122" s="262"/>
      <c r="F122" s="262"/>
      <c r="G122" s="262"/>
      <c r="H122" s="262"/>
      <c r="I122" s="262"/>
      <c r="J122" s="262"/>
      <c r="K122" s="262"/>
      <c r="L122" s="262"/>
      <c r="M122" s="262"/>
      <c r="N122" s="262"/>
      <c r="O122" s="262"/>
      <c r="P122" s="262"/>
      <c r="Q122" s="262"/>
      <c r="R122" s="262"/>
    </row>
    <row r="123" spans="1:18" ht="12" customHeight="1" x14ac:dyDescent="0.2">
      <c r="A123" s="261"/>
      <c r="B123" s="261"/>
      <c r="C123" s="262"/>
      <c r="D123" s="262"/>
      <c r="E123" s="262"/>
      <c r="F123" s="262"/>
      <c r="G123" s="262"/>
      <c r="H123" s="262"/>
      <c r="I123" s="262"/>
      <c r="J123" s="262"/>
      <c r="K123" s="262"/>
      <c r="L123" s="262"/>
      <c r="M123" s="262"/>
      <c r="N123" s="262"/>
      <c r="O123" s="262"/>
      <c r="P123" s="262"/>
      <c r="Q123" s="262"/>
      <c r="R123" s="262"/>
    </row>
    <row r="124" spans="1:18" ht="12" customHeight="1" x14ac:dyDescent="0.2">
      <c r="A124" s="265"/>
      <c r="B124" s="265"/>
      <c r="C124" s="262"/>
      <c r="D124" s="262"/>
      <c r="E124" s="262"/>
      <c r="F124" s="262"/>
      <c r="G124" s="262"/>
      <c r="H124" s="262"/>
      <c r="I124" s="262"/>
      <c r="J124" s="262"/>
      <c r="K124" s="262"/>
      <c r="L124" s="262"/>
      <c r="M124" s="262"/>
      <c r="N124" s="262"/>
      <c r="O124" s="262"/>
      <c r="P124" s="262"/>
      <c r="Q124" s="262"/>
      <c r="R124" s="262"/>
    </row>
    <row r="125" spans="1:18" ht="12" customHeight="1" x14ac:dyDescent="0.2">
      <c r="A125" s="261"/>
      <c r="B125" s="261"/>
      <c r="C125" s="262"/>
      <c r="D125" s="262"/>
      <c r="E125" s="262"/>
      <c r="F125" s="262"/>
      <c r="G125" s="262"/>
      <c r="H125" s="262"/>
      <c r="I125" s="262"/>
      <c r="J125" s="262"/>
      <c r="K125" s="262"/>
      <c r="L125" s="262"/>
      <c r="M125" s="262"/>
      <c r="N125" s="262"/>
      <c r="O125" s="262"/>
      <c r="P125" s="262"/>
      <c r="Q125" s="262"/>
      <c r="R125" s="262"/>
    </row>
    <row r="126" spans="1:18" ht="12" customHeight="1" x14ac:dyDescent="0.2">
      <c r="A126" s="261"/>
      <c r="B126" s="261"/>
      <c r="C126" s="262"/>
      <c r="D126" s="262"/>
      <c r="E126" s="262"/>
      <c r="F126" s="262"/>
      <c r="G126" s="262"/>
      <c r="H126" s="262"/>
      <c r="I126" s="262"/>
      <c r="J126" s="262"/>
      <c r="K126" s="262"/>
      <c r="L126" s="262"/>
      <c r="M126" s="262"/>
      <c r="N126" s="262"/>
      <c r="O126" s="262"/>
      <c r="P126" s="262"/>
      <c r="Q126" s="262"/>
      <c r="R126" s="262"/>
    </row>
    <row r="127" spans="1:18" ht="12" customHeight="1" x14ac:dyDescent="0.2">
      <c r="A127" s="261"/>
      <c r="B127" s="261"/>
      <c r="C127" s="262"/>
      <c r="D127" s="262"/>
      <c r="E127" s="262"/>
      <c r="F127" s="262"/>
      <c r="G127" s="262"/>
      <c r="H127" s="262"/>
      <c r="I127" s="262"/>
      <c r="J127" s="262"/>
      <c r="K127" s="262"/>
      <c r="L127" s="262"/>
      <c r="M127" s="262"/>
      <c r="N127" s="262"/>
      <c r="O127" s="262"/>
      <c r="P127" s="262"/>
      <c r="Q127" s="262"/>
      <c r="R127" s="262"/>
    </row>
    <row r="128" spans="1:18" ht="12" customHeight="1" x14ac:dyDescent="0.2">
      <c r="A128" s="261"/>
      <c r="B128" s="261"/>
      <c r="C128" s="262"/>
      <c r="D128" s="262"/>
      <c r="E128" s="262"/>
      <c r="F128" s="262"/>
      <c r="G128" s="262"/>
      <c r="H128" s="262"/>
      <c r="I128" s="262"/>
      <c r="J128" s="262"/>
      <c r="K128" s="262"/>
      <c r="L128" s="262"/>
      <c r="M128" s="262"/>
      <c r="N128" s="262"/>
      <c r="O128" s="262"/>
      <c r="P128" s="262"/>
      <c r="Q128" s="262"/>
      <c r="R128" s="262"/>
    </row>
    <row r="129" spans="1:18" ht="12" customHeight="1" x14ac:dyDescent="0.2">
      <c r="A129" s="261"/>
      <c r="B129" s="261"/>
      <c r="C129" s="262"/>
      <c r="D129" s="262"/>
      <c r="E129" s="262"/>
      <c r="F129" s="262"/>
      <c r="G129" s="262"/>
      <c r="H129" s="262"/>
      <c r="I129" s="262"/>
      <c r="J129" s="262"/>
      <c r="K129" s="262"/>
      <c r="L129" s="262"/>
      <c r="M129" s="262"/>
      <c r="N129" s="262"/>
      <c r="O129" s="262"/>
      <c r="P129" s="262"/>
      <c r="Q129" s="262"/>
      <c r="R129" s="262"/>
    </row>
    <row r="130" spans="1:18" ht="18" customHeight="1" x14ac:dyDescent="0.2">
      <c r="A130" s="1019" t="s">
        <v>275</v>
      </c>
      <c r="B130" s="1019"/>
      <c r="C130" s="1019"/>
      <c r="D130" s="1019"/>
      <c r="E130" s="1019"/>
      <c r="F130" s="1019"/>
      <c r="G130" s="1019"/>
      <c r="H130" s="1019"/>
      <c r="I130" s="1019"/>
      <c r="J130" s="1019"/>
      <c r="K130" s="1019"/>
      <c r="L130" s="1019"/>
      <c r="M130" s="1019"/>
      <c r="N130" s="1019"/>
      <c r="O130" s="1019"/>
      <c r="P130" s="1019"/>
      <c r="Q130" s="1019"/>
      <c r="R130" s="1019"/>
    </row>
    <row r="131" spans="1:18" ht="12" customHeight="1" x14ac:dyDescent="0.2">
      <c r="A131" s="261"/>
      <c r="B131" s="261"/>
      <c r="C131" s="262"/>
      <c r="D131" s="262"/>
      <c r="E131" s="262"/>
      <c r="F131" s="262"/>
      <c r="G131" s="262"/>
      <c r="H131" s="262"/>
      <c r="I131" s="262"/>
      <c r="J131" s="262"/>
      <c r="K131" s="262"/>
      <c r="L131" s="262"/>
      <c r="M131" s="262"/>
      <c r="N131" s="262"/>
      <c r="O131" s="262"/>
      <c r="P131" s="262"/>
      <c r="Q131" s="262"/>
      <c r="R131" s="262"/>
    </row>
    <row r="132" spans="1:18" ht="12" customHeight="1" x14ac:dyDescent="0.2">
      <c r="A132" s="261"/>
      <c r="B132" s="261"/>
      <c r="C132" s="262"/>
      <c r="D132" s="262"/>
      <c r="E132" s="262"/>
      <c r="F132" s="262"/>
      <c r="G132" s="262"/>
      <c r="H132" s="262"/>
      <c r="I132" s="262"/>
      <c r="J132" s="262"/>
      <c r="K132" s="262"/>
      <c r="L132" s="262"/>
      <c r="M132" s="262"/>
      <c r="N132" s="262"/>
      <c r="O132" s="262"/>
      <c r="P132" s="262"/>
      <c r="Q132" s="262"/>
      <c r="R132" s="262"/>
    </row>
    <row r="133" spans="1:18" ht="12" customHeight="1" x14ac:dyDescent="0.2">
      <c r="A133" s="261"/>
      <c r="B133" s="261"/>
      <c r="C133" s="262"/>
      <c r="D133" s="262"/>
      <c r="E133" s="262"/>
      <c r="F133" s="262"/>
      <c r="G133" s="262"/>
      <c r="H133" s="262"/>
      <c r="I133" s="262"/>
      <c r="J133" s="262"/>
      <c r="K133" s="262"/>
      <c r="L133" s="262"/>
      <c r="M133" s="262"/>
      <c r="N133" s="262"/>
      <c r="O133" s="262"/>
      <c r="P133" s="262"/>
      <c r="Q133" s="262"/>
      <c r="R133" s="262"/>
    </row>
    <row r="134" spans="1:18" ht="12" customHeight="1" x14ac:dyDescent="0.2">
      <c r="A134" s="261"/>
      <c r="B134" s="261"/>
      <c r="C134" s="262"/>
      <c r="D134" s="262"/>
      <c r="E134" s="262"/>
      <c r="F134" s="262"/>
      <c r="G134" s="262"/>
      <c r="H134" s="262"/>
      <c r="I134" s="262"/>
      <c r="J134" s="262"/>
      <c r="K134" s="262"/>
      <c r="L134" s="262"/>
      <c r="M134" s="262"/>
      <c r="N134" s="262"/>
      <c r="O134" s="262"/>
      <c r="P134" s="262"/>
      <c r="Q134" s="262"/>
      <c r="R134" s="262"/>
    </row>
    <row r="135" spans="1:18" ht="12" customHeight="1" x14ac:dyDescent="0.2">
      <c r="A135" s="261"/>
      <c r="B135" s="261"/>
      <c r="C135" s="262"/>
      <c r="D135" s="262"/>
      <c r="E135" s="262"/>
      <c r="F135" s="262"/>
      <c r="G135" s="262"/>
      <c r="H135" s="262"/>
      <c r="I135" s="262"/>
      <c r="J135" s="262"/>
      <c r="K135" s="262"/>
      <c r="L135" s="262"/>
      <c r="M135" s="262"/>
      <c r="N135" s="262"/>
      <c r="O135" s="262"/>
      <c r="P135" s="262"/>
      <c r="Q135" s="262"/>
      <c r="R135" s="262"/>
    </row>
    <row r="136" spans="1:18" ht="12" customHeight="1" x14ac:dyDescent="0.2">
      <c r="A136" s="261"/>
      <c r="B136" s="261"/>
      <c r="C136" s="262"/>
      <c r="D136" s="262"/>
      <c r="E136" s="262"/>
      <c r="F136" s="262"/>
      <c r="G136" s="262"/>
      <c r="H136" s="262"/>
      <c r="I136" s="262"/>
      <c r="J136" s="262"/>
      <c r="K136" s="262"/>
      <c r="L136" s="262"/>
      <c r="M136" s="262"/>
      <c r="N136" s="262"/>
      <c r="O136" s="262"/>
      <c r="P136" s="262"/>
      <c r="Q136" s="262"/>
      <c r="R136" s="262"/>
    </row>
    <row r="137" spans="1:18" ht="12" customHeight="1" x14ac:dyDescent="0.2">
      <c r="A137" s="261"/>
      <c r="B137" s="261"/>
      <c r="C137" s="262"/>
      <c r="D137" s="262"/>
      <c r="E137" s="262"/>
      <c r="F137" s="262"/>
      <c r="G137" s="262"/>
      <c r="H137" s="262"/>
      <c r="I137" s="262"/>
      <c r="J137" s="262"/>
      <c r="K137" s="262"/>
      <c r="L137" s="262"/>
      <c r="M137" s="262"/>
      <c r="N137" s="262"/>
      <c r="O137" s="262"/>
      <c r="P137" s="262"/>
      <c r="Q137" s="262"/>
      <c r="R137" s="262"/>
    </row>
    <row r="138" spans="1:18" ht="12" customHeight="1" x14ac:dyDescent="0.2">
      <c r="A138" s="261"/>
      <c r="B138" s="261"/>
      <c r="C138" s="262"/>
      <c r="D138" s="262"/>
      <c r="E138" s="262"/>
      <c r="F138" s="262"/>
      <c r="G138" s="262"/>
      <c r="H138" s="262"/>
      <c r="I138" s="262"/>
      <c r="J138" s="262"/>
      <c r="K138" s="262"/>
      <c r="L138" s="262"/>
      <c r="M138" s="262"/>
      <c r="N138" s="262"/>
      <c r="O138" s="262"/>
      <c r="P138" s="262"/>
      <c r="Q138" s="262"/>
      <c r="R138" s="262"/>
    </row>
    <row r="139" spans="1:18" ht="12" customHeight="1" x14ac:dyDescent="0.2">
      <c r="A139" s="261"/>
      <c r="B139" s="261"/>
      <c r="C139" s="262"/>
      <c r="D139" s="262"/>
      <c r="E139" s="262"/>
      <c r="F139" s="262"/>
      <c r="G139" s="262"/>
      <c r="H139" s="262"/>
      <c r="I139" s="262"/>
      <c r="J139" s="262"/>
      <c r="K139" s="262"/>
      <c r="L139" s="262"/>
      <c r="M139" s="262"/>
      <c r="N139" s="262"/>
      <c r="O139" s="262"/>
      <c r="P139" s="262"/>
      <c r="Q139" s="262"/>
      <c r="R139" s="262"/>
    </row>
    <row r="140" spans="1:18" ht="12" customHeight="1" x14ac:dyDescent="0.2">
      <c r="A140" s="261"/>
      <c r="B140" s="261"/>
      <c r="C140" s="262"/>
      <c r="D140" s="262"/>
      <c r="E140" s="262"/>
      <c r="F140" s="262"/>
      <c r="G140" s="262"/>
      <c r="H140" s="262"/>
      <c r="I140" s="262"/>
      <c r="J140" s="262"/>
      <c r="K140" s="262"/>
      <c r="L140" s="262"/>
      <c r="M140" s="262"/>
      <c r="N140" s="262"/>
      <c r="O140" s="262"/>
      <c r="P140" s="262"/>
      <c r="Q140" s="262"/>
      <c r="R140" s="262"/>
    </row>
    <row r="141" spans="1:18" ht="12" customHeight="1" x14ac:dyDescent="0.2">
      <c r="A141" s="261"/>
      <c r="B141" s="261"/>
      <c r="C141" s="262"/>
      <c r="D141" s="262"/>
      <c r="E141" s="262"/>
      <c r="F141" s="262"/>
      <c r="G141" s="262"/>
      <c r="H141" s="262"/>
      <c r="I141" s="262"/>
      <c r="J141" s="262"/>
      <c r="K141" s="262"/>
      <c r="L141" s="262"/>
      <c r="M141" s="262"/>
      <c r="N141" s="262"/>
      <c r="O141" s="262"/>
      <c r="P141" s="262"/>
      <c r="Q141" s="262"/>
      <c r="R141" s="262"/>
    </row>
    <row r="142" spans="1:18" ht="12" customHeight="1" x14ac:dyDescent="0.2">
      <c r="A142" s="261"/>
      <c r="B142" s="261"/>
      <c r="C142" s="262"/>
      <c r="D142" s="262"/>
      <c r="E142" s="262"/>
      <c r="F142" s="262"/>
      <c r="G142" s="262"/>
      <c r="H142" s="262"/>
      <c r="I142" s="262"/>
      <c r="J142" s="262"/>
      <c r="K142" s="262"/>
      <c r="L142" s="262"/>
      <c r="M142" s="262"/>
      <c r="N142" s="262"/>
      <c r="O142" s="262"/>
      <c r="P142" s="262"/>
      <c r="Q142" s="262"/>
      <c r="R142" s="262"/>
    </row>
    <row r="143" spans="1:18" ht="12" customHeight="1" x14ac:dyDescent="0.2">
      <c r="A143" s="261"/>
      <c r="B143" s="261"/>
      <c r="C143" s="262"/>
      <c r="D143" s="262"/>
      <c r="E143" s="262"/>
      <c r="F143" s="262"/>
      <c r="G143" s="262"/>
      <c r="H143" s="262"/>
      <c r="I143" s="262"/>
      <c r="J143" s="262"/>
      <c r="K143" s="262"/>
      <c r="L143" s="262"/>
      <c r="M143" s="262"/>
      <c r="N143" s="262"/>
      <c r="O143" s="262"/>
      <c r="P143" s="262"/>
      <c r="Q143" s="262"/>
      <c r="R143" s="262"/>
    </row>
    <row r="144" spans="1:18" ht="12" customHeight="1" x14ac:dyDescent="0.2">
      <c r="A144" s="261"/>
      <c r="B144" s="261"/>
      <c r="C144" s="262"/>
      <c r="D144" s="262"/>
      <c r="E144" s="262"/>
      <c r="F144" s="262"/>
      <c r="G144" s="262"/>
      <c r="H144" s="262"/>
      <c r="I144" s="262"/>
      <c r="J144" s="262"/>
      <c r="K144" s="262"/>
      <c r="L144" s="262"/>
      <c r="M144" s="262"/>
      <c r="N144" s="262"/>
      <c r="O144" s="262"/>
      <c r="P144" s="262"/>
      <c r="Q144" s="262"/>
      <c r="R144" s="262"/>
    </row>
    <row r="145" spans="1:18" ht="12" customHeight="1" x14ac:dyDescent="0.2">
      <c r="A145" s="261"/>
      <c r="B145" s="261"/>
      <c r="C145" s="262"/>
      <c r="D145" s="262"/>
      <c r="E145" s="262"/>
      <c r="F145" s="262"/>
      <c r="G145" s="262"/>
      <c r="H145" s="262"/>
      <c r="I145" s="262"/>
      <c r="J145" s="262"/>
      <c r="K145" s="262"/>
      <c r="L145" s="262"/>
      <c r="M145" s="262"/>
      <c r="N145" s="262"/>
      <c r="O145" s="262"/>
      <c r="P145" s="262"/>
      <c r="Q145" s="262"/>
      <c r="R145" s="262"/>
    </row>
    <row r="146" spans="1:18" ht="12" customHeight="1" x14ac:dyDescent="0.2">
      <c r="A146" s="261"/>
      <c r="B146" s="261"/>
      <c r="C146" s="262"/>
      <c r="D146" s="262"/>
      <c r="E146" s="262"/>
      <c r="F146" s="262"/>
      <c r="G146" s="262"/>
      <c r="H146" s="262"/>
      <c r="I146" s="262"/>
      <c r="J146" s="262"/>
      <c r="K146" s="262"/>
      <c r="L146" s="262"/>
      <c r="M146" s="262"/>
      <c r="N146" s="262"/>
      <c r="O146" s="262"/>
      <c r="P146" s="262"/>
      <c r="Q146" s="262"/>
      <c r="R146" s="262"/>
    </row>
    <row r="147" spans="1:18" ht="12" customHeight="1" x14ac:dyDescent="0.2">
      <c r="A147" s="261"/>
      <c r="B147" s="261"/>
      <c r="C147" s="262"/>
      <c r="D147" s="262"/>
      <c r="E147" s="262"/>
      <c r="F147" s="262"/>
      <c r="G147" s="262"/>
      <c r="H147" s="262"/>
      <c r="I147" s="262"/>
      <c r="J147" s="262"/>
      <c r="K147" s="262"/>
      <c r="L147" s="262"/>
      <c r="M147" s="262"/>
      <c r="N147" s="262"/>
      <c r="O147" s="262"/>
      <c r="P147" s="262"/>
      <c r="Q147" s="262"/>
      <c r="R147" s="262"/>
    </row>
    <row r="148" spans="1:18" ht="18" customHeight="1" x14ac:dyDescent="0.2">
      <c r="A148" s="1019" t="s">
        <v>523</v>
      </c>
      <c r="B148" s="1019"/>
      <c r="C148" s="1019"/>
      <c r="D148" s="1019"/>
      <c r="E148" s="1019"/>
      <c r="F148" s="1019"/>
      <c r="G148" s="1019"/>
      <c r="H148" s="1019"/>
      <c r="I148" s="1019"/>
      <c r="J148" s="1019"/>
      <c r="K148" s="1019"/>
      <c r="L148" s="1019"/>
      <c r="M148" s="1019"/>
      <c r="N148" s="1019"/>
      <c r="O148" s="1019"/>
      <c r="P148" s="1019"/>
      <c r="Q148" s="1019"/>
      <c r="R148" s="1019"/>
    </row>
    <row r="149" spans="1:18" ht="12" customHeight="1" x14ac:dyDescent="0.2">
      <c r="A149" s="261"/>
      <c r="B149" s="261"/>
      <c r="C149" s="262"/>
      <c r="D149" s="262"/>
      <c r="E149" s="262"/>
      <c r="F149" s="262"/>
      <c r="G149" s="262"/>
      <c r="H149" s="262"/>
      <c r="I149" s="262"/>
      <c r="J149" s="262"/>
      <c r="K149" s="262"/>
      <c r="L149" s="262"/>
      <c r="M149" s="262"/>
      <c r="N149" s="262"/>
      <c r="O149" s="262"/>
      <c r="P149" s="262"/>
      <c r="Q149" s="262"/>
      <c r="R149" s="262"/>
    </row>
    <row r="150" spans="1:18" ht="12" customHeight="1" x14ac:dyDescent="0.2">
      <c r="A150" s="261"/>
      <c r="B150" s="261"/>
      <c r="C150" s="262"/>
      <c r="D150" s="262"/>
      <c r="E150" s="262"/>
      <c r="F150" s="262"/>
      <c r="G150" s="262"/>
      <c r="H150" s="262"/>
      <c r="I150" s="262"/>
      <c r="J150" s="262"/>
      <c r="K150" s="262"/>
      <c r="L150" s="262"/>
      <c r="M150" s="262"/>
      <c r="N150" s="262"/>
      <c r="O150" s="262"/>
      <c r="P150" s="262"/>
      <c r="Q150" s="262"/>
      <c r="R150" s="262"/>
    </row>
    <row r="151" spans="1:18" ht="12" customHeight="1" x14ac:dyDescent="0.2">
      <c r="A151" s="261"/>
      <c r="B151" s="261"/>
      <c r="C151" s="262"/>
      <c r="D151" s="262"/>
      <c r="E151" s="262"/>
      <c r="F151" s="262"/>
      <c r="G151" s="262"/>
      <c r="H151" s="262"/>
      <c r="I151" s="262"/>
      <c r="J151" s="262"/>
      <c r="K151" s="262"/>
      <c r="L151" s="262"/>
      <c r="M151" s="262"/>
      <c r="N151" s="262"/>
      <c r="O151" s="262"/>
      <c r="P151" s="262"/>
      <c r="Q151" s="262"/>
      <c r="R151" s="262"/>
    </row>
    <row r="152" spans="1:18" ht="12" customHeight="1" x14ac:dyDescent="0.2">
      <c r="A152" s="261"/>
      <c r="B152" s="261"/>
      <c r="C152" s="262"/>
      <c r="D152" s="262"/>
      <c r="E152" s="262"/>
      <c r="F152" s="262"/>
      <c r="G152" s="262"/>
      <c r="H152" s="262"/>
      <c r="I152" s="262"/>
      <c r="J152" s="262"/>
      <c r="K152" s="262"/>
      <c r="L152" s="262"/>
      <c r="M152" s="262"/>
      <c r="N152" s="262"/>
      <c r="O152" s="262"/>
      <c r="P152" s="262"/>
      <c r="Q152" s="262"/>
      <c r="R152" s="262"/>
    </row>
    <row r="153" spans="1:18" ht="12" customHeight="1" x14ac:dyDescent="0.2">
      <c r="A153" s="261"/>
      <c r="B153" s="261"/>
      <c r="C153" s="262"/>
      <c r="D153" s="262"/>
      <c r="E153" s="262"/>
      <c r="F153" s="262"/>
      <c r="G153" s="262"/>
      <c r="H153" s="262"/>
      <c r="I153" s="262"/>
      <c r="J153" s="262"/>
      <c r="K153" s="262"/>
      <c r="L153" s="262"/>
      <c r="M153" s="262"/>
      <c r="N153" s="262"/>
      <c r="O153" s="262"/>
      <c r="P153" s="262"/>
      <c r="Q153" s="262"/>
      <c r="R153" s="262"/>
    </row>
    <row r="154" spans="1:18" ht="12" customHeight="1" x14ac:dyDescent="0.2">
      <c r="A154" s="261"/>
      <c r="B154" s="261"/>
      <c r="C154" s="262"/>
      <c r="D154" s="262"/>
      <c r="E154" s="262"/>
      <c r="F154" s="262"/>
      <c r="G154" s="262"/>
      <c r="H154" s="262"/>
      <c r="I154" s="262"/>
      <c r="J154" s="262"/>
      <c r="K154" s="262"/>
      <c r="L154" s="262"/>
      <c r="M154" s="262"/>
      <c r="N154" s="262"/>
      <c r="O154" s="262"/>
      <c r="P154" s="262"/>
      <c r="Q154" s="262"/>
      <c r="R154" s="262"/>
    </row>
    <row r="155" spans="1:18" ht="12" customHeight="1" x14ac:dyDescent="0.2">
      <c r="A155" s="261"/>
      <c r="B155" s="261"/>
      <c r="C155" s="262"/>
      <c r="D155" s="262"/>
      <c r="E155" s="262"/>
      <c r="F155" s="262"/>
      <c r="G155" s="262"/>
      <c r="H155" s="262"/>
      <c r="I155" s="262"/>
      <c r="J155" s="262"/>
      <c r="K155" s="262"/>
      <c r="L155" s="262"/>
      <c r="M155" s="262"/>
      <c r="N155" s="262"/>
      <c r="O155" s="262"/>
      <c r="P155" s="262"/>
      <c r="Q155" s="262"/>
      <c r="R155" s="262"/>
    </row>
    <row r="156" spans="1:18" ht="12" customHeight="1" x14ac:dyDescent="0.2">
      <c r="A156" s="261"/>
      <c r="B156" s="261"/>
      <c r="C156" s="262"/>
      <c r="D156" s="262"/>
      <c r="E156" s="262"/>
      <c r="F156" s="262"/>
      <c r="G156" s="262"/>
      <c r="H156" s="262"/>
      <c r="I156" s="262"/>
      <c r="J156" s="262"/>
      <c r="K156" s="262"/>
      <c r="L156" s="262"/>
      <c r="M156" s="262"/>
      <c r="N156" s="262"/>
      <c r="O156" s="262"/>
      <c r="P156" s="262"/>
      <c r="Q156" s="262"/>
      <c r="R156" s="262"/>
    </row>
    <row r="157" spans="1:18" ht="12" customHeight="1" x14ac:dyDescent="0.2">
      <c r="A157" s="261"/>
      <c r="B157" s="261"/>
      <c r="C157" s="262"/>
      <c r="D157" s="262"/>
      <c r="E157" s="262"/>
      <c r="F157" s="262"/>
      <c r="G157" s="262"/>
      <c r="H157" s="262"/>
      <c r="I157" s="262"/>
      <c r="J157" s="262"/>
      <c r="K157" s="262"/>
      <c r="L157" s="262"/>
      <c r="M157" s="262"/>
      <c r="N157" s="262"/>
      <c r="O157" s="262"/>
      <c r="P157" s="262"/>
      <c r="Q157" s="262"/>
      <c r="R157" s="262"/>
    </row>
    <row r="158" spans="1:18" ht="12" customHeight="1" x14ac:dyDescent="0.2">
      <c r="A158" s="261"/>
      <c r="B158" s="261"/>
      <c r="C158" s="262"/>
      <c r="D158" s="262"/>
      <c r="E158" s="262"/>
      <c r="F158" s="262"/>
      <c r="G158" s="262"/>
      <c r="H158" s="262"/>
      <c r="I158" s="262"/>
      <c r="J158" s="262"/>
      <c r="K158" s="262"/>
      <c r="L158" s="262"/>
      <c r="M158" s="262"/>
      <c r="N158" s="262"/>
      <c r="O158" s="262"/>
      <c r="P158" s="262"/>
      <c r="Q158" s="262"/>
      <c r="R158" s="262"/>
    </row>
    <row r="159" spans="1:18" ht="12" customHeight="1" x14ac:dyDescent="0.2">
      <c r="A159" s="261"/>
      <c r="B159" s="261"/>
      <c r="C159" s="262"/>
      <c r="D159" s="262"/>
      <c r="E159" s="262"/>
      <c r="F159" s="262"/>
      <c r="G159" s="262"/>
      <c r="H159" s="262"/>
      <c r="I159" s="262"/>
      <c r="J159" s="262"/>
      <c r="K159" s="262"/>
      <c r="L159" s="262"/>
      <c r="M159" s="262"/>
      <c r="N159" s="262"/>
      <c r="O159" s="262"/>
      <c r="P159" s="262"/>
      <c r="Q159" s="262"/>
      <c r="R159" s="262"/>
    </row>
    <row r="160" spans="1:18" ht="12" customHeight="1" x14ac:dyDescent="0.2">
      <c r="A160" s="261"/>
      <c r="B160" s="261"/>
      <c r="C160" s="262"/>
      <c r="D160" s="262"/>
      <c r="E160" s="262"/>
      <c r="F160" s="262"/>
      <c r="G160" s="262"/>
      <c r="H160" s="262"/>
      <c r="I160" s="262"/>
      <c r="J160" s="262"/>
      <c r="K160" s="262"/>
      <c r="L160" s="262"/>
      <c r="M160" s="262"/>
      <c r="N160" s="262"/>
      <c r="O160" s="262"/>
      <c r="P160" s="262"/>
      <c r="Q160" s="262"/>
      <c r="R160" s="262"/>
    </row>
    <row r="161" spans="1:18" ht="12" customHeight="1" x14ac:dyDescent="0.2">
      <c r="A161" s="261"/>
      <c r="B161" s="261"/>
      <c r="C161" s="262"/>
      <c r="D161" s="262"/>
      <c r="E161" s="262"/>
      <c r="F161" s="262"/>
      <c r="G161" s="262"/>
      <c r="H161" s="262"/>
      <c r="I161" s="262"/>
      <c r="J161" s="262"/>
      <c r="K161" s="262"/>
      <c r="L161" s="262"/>
      <c r="M161" s="262"/>
      <c r="N161" s="262"/>
      <c r="O161" s="262"/>
      <c r="P161" s="262"/>
      <c r="Q161" s="262"/>
      <c r="R161" s="262"/>
    </row>
    <row r="162" spans="1:18" ht="12" customHeight="1" x14ac:dyDescent="0.2">
      <c r="A162" s="261"/>
      <c r="B162" s="261"/>
      <c r="C162" s="262"/>
      <c r="D162" s="262"/>
      <c r="E162" s="262"/>
      <c r="F162" s="262"/>
      <c r="G162" s="262"/>
      <c r="H162" s="262"/>
      <c r="I162" s="262"/>
      <c r="J162" s="262"/>
      <c r="K162" s="262"/>
      <c r="L162" s="262"/>
      <c r="M162" s="262"/>
      <c r="N162" s="262"/>
      <c r="O162" s="262"/>
      <c r="P162" s="262"/>
      <c r="Q162" s="262"/>
      <c r="R162" s="262"/>
    </row>
    <row r="163" spans="1:18" ht="12" customHeight="1" x14ac:dyDescent="0.2">
      <c r="A163" s="265"/>
      <c r="B163" s="265"/>
      <c r="C163" s="262"/>
      <c r="D163" s="262"/>
      <c r="E163" s="262"/>
      <c r="F163" s="262"/>
      <c r="G163" s="262"/>
      <c r="H163" s="262"/>
      <c r="I163" s="262"/>
      <c r="J163" s="262"/>
      <c r="K163" s="262"/>
      <c r="L163" s="262"/>
      <c r="M163" s="262"/>
      <c r="N163" s="262"/>
      <c r="O163" s="262"/>
      <c r="P163" s="262"/>
      <c r="Q163" s="262"/>
      <c r="R163" s="262"/>
    </row>
    <row r="164" spans="1:18" ht="12" customHeight="1" x14ac:dyDescent="0.2">
      <c r="A164" s="261"/>
      <c r="B164" s="261"/>
      <c r="C164" s="262"/>
      <c r="D164" s="262"/>
      <c r="E164" s="262"/>
      <c r="F164" s="262"/>
      <c r="G164" s="262"/>
      <c r="H164" s="262"/>
      <c r="I164" s="262"/>
      <c r="J164" s="262"/>
      <c r="K164" s="262"/>
      <c r="L164" s="262"/>
      <c r="M164" s="262"/>
      <c r="N164" s="262"/>
      <c r="O164" s="262"/>
      <c r="P164" s="262"/>
      <c r="Q164" s="262"/>
      <c r="R164" s="262"/>
    </row>
    <row r="165" spans="1:18" ht="12" customHeight="1" x14ac:dyDescent="0.2">
      <c r="A165" s="261"/>
      <c r="B165" s="261"/>
      <c r="C165" s="262"/>
      <c r="D165" s="262"/>
      <c r="E165" s="262"/>
      <c r="F165" s="262"/>
      <c r="G165" s="262"/>
      <c r="H165" s="262"/>
      <c r="I165" s="262"/>
      <c r="J165" s="262"/>
      <c r="K165" s="262"/>
      <c r="L165" s="262"/>
      <c r="M165" s="262"/>
      <c r="N165" s="262"/>
      <c r="O165" s="262"/>
      <c r="P165" s="262"/>
      <c r="Q165" s="262"/>
      <c r="R165" s="262"/>
    </row>
    <row r="166" spans="1:18" ht="12" customHeight="1" x14ac:dyDescent="0.2">
      <c r="A166" s="261"/>
      <c r="B166" s="261"/>
      <c r="C166" s="262"/>
      <c r="D166" s="262"/>
      <c r="E166" s="262"/>
      <c r="F166" s="262"/>
      <c r="G166" s="262"/>
      <c r="H166" s="262"/>
      <c r="I166" s="262"/>
      <c r="J166" s="262"/>
      <c r="K166" s="262"/>
      <c r="L166" s="262"/>
      <c r="M166" s="262"/>
      <c r="N166" s="262"/>
      <c r="O166" s="262"/>
      <c r="P166" s="262"/>
      <c r="Q166" s="262"/>
      <c r="R166" s="262"/>
    </row>
    <row r="167" spans="1:18" ht="12" customHeight="1" x14ac:dyDescent="0.2">
      <c r="A167" s="261"/>
      <c r="B167" s="261"/>
      <c r="C167" s="262"/>
      <c r="D167" s="262"/>
      <c r="E167" s="262"/>
      <c r="F167" s="262"/>
      <c r="G167" s="262"/>
      <c r="H167" s="262"/>
      <c r="I167" s="262"/>
      <c r="J167" s="262"/>
      <c r="K167" s="262"/>
      <c r="L167" s="262"/>
      <c r="M167" s="262"/>
      <c r="N167" s="262"/>
      <c r="O167" s="262"/>
      <c r="P167" s="262"/>
      <c r="Q167" s="262"/>
      <c r="R167" s="262"/>
    </row>
    <row r="168" spans="1:18" ht="12" customHeight="1" x14ac:dyDescent="0.2">
      <c r="A168" s="261"/>
      <c r="B168" s="261"/>
      <c r="C168" s="262"/>
      <c r="D168" s="262"/>
      <c r="E168" s="262"/>
      <c r="F168" s="262"/>
      <c r="G168" s="262"/>
      <c r="H168" s="262"/>
      <c r="I168" s="262"/>
      <c r="J168" s="262"/>
      <c r="K168" s="262"/>
      <c r="L168" s="262"/>
      <c r="M168" s="262"/>
      <c r="N168" s="262"/>
      <c r="O168" s="262"/>
      <c r="P168" s="262"/>
      <c r="Q168" s="262"/>
      <c r="R168" s="262"/>
    </row>
    <row r="169" spans="1:18" ht="12" customHeight="1" x14ac:dyDescent="0.2">
      <c r="A169" s="261"/>
      <c r="B169" s="261"/>
      <c r="C169" s="262"/>
      <c r="D169" s="262"/>
      <c r="E169" s="262"/>
      <c r="F169" s="262"/>
      <c r="G169" s="262"/>
      <c r="H169" s="262"/>
      <c r="I169" s="262"/>
      <c r="J169" s="262"/>
      <c r="K169" s="262"/>
      <c r="L169" s="262"/>
      <c r="M169" s="262"/>
      <c r="N169" s="262"/>
      <c r="O169" s="262"/>
      <c r="P169" s="262"/>
      <c r="Q169" s="262"/>
      <c r="R169" s="262"/>
    </row>
    <row r="170" spans="1:18" ht="12" customHeight="1" x14ac:dyDescent="0.2">
      <c r="A170" s="261"/>
      <c r="B170" s="261"/>
      <c r="C170" s="262"/>
      <c r="D170" s="262"/>
      <c r="E170" s="262"/>
      <c r="F170" s="262"/>
      <c r="G170" s="262"/>
      <c r="H170" s="262"/>
      <c r="I170" s="262"/>
      <c r="J170" s="262"/>
      <c r="K170" s="262"/>
      <c r="L170" s="262"/>
      <c r="M170" s="262"/>
      <c r="N170" s="262"/>
      <c r="O170" s="262"/>
      <c r="P170" s="262"/>
      <c r="Q170" s="262"/>
      <c r="R170" s="262"/>
    </row>
    <row r="171" spans="1:18" ht="12" customHeight="1" x14ac:dyDescent="0.2">
      <c r="A171" s="261"/>
      <c r="B171" s="261"/>
      <c r="C171" s="262"/>
      <c r="D171" s="262"/>
      <c r="E171" s="262"/>
      <c r="F171" s="262"/>
      <c r="G171" s="262"/>
      <c r="H171" s="262"/>
      <c r="I171" s="262"/>
      <c r="J171" s="262"/>
      <c r="K171" s="262"/>
      <c r="L171" s="262"/>
      <c r="M171" s="262"/>
      <c r="N171" s="262"/>
      <c r="O171" s="262"/>
      <c r="P171" s="262"/>
      <c r="Q171" s="262"/>
      <c r="R171" s="262"/>
    </row>
    <row r="172" spans="1:18" ht="12" customHeight="1" x14ac:dyDescent="0.2">
      <c r="A172" s="261"/>
      <c r="B172" s="261"/>
      <c r="C172" s="262"/>
      <c r="D172" s="262"/>
      <c r="E172" s="262"/>
      <c r="F172" s="262"/>
      <c r="G172" s="262"/>
      <c r="H172" s="262"/>
      <c r="I172" s="262"/>
      <c r="J172" s="262"/>
      <c r="K172" s="262"/>
      <c r="L172" s="262"/>
      <c r="M172" s="262"/>
      <c r="N172" s="262"/>
      <c r="O172" s="262"/>
      <c r="P172" s="262"/>
      <c r="Q172" s="262"/>
      <c r="R172" s="262"/>
    </row>
    <row r="173" spans="1:18" ht="12" customHeight="1" x14ac:dyDescent="0.2">
      <c r="A173" s="265"/>
      <c r="B173" s="265"/>
      <c r="C173" s="262"/>
      <c r="D173" s="262"/>
      <c r="E173" s="262"/>
      <c r="F173" s="262"/>
      <c r="G173" s="262"/>
      <c r="H173" s="262"/>
      <c r="I173" s="262"/>
      <c r="J173" s="262"/>
      <c r="K173" s="262"/>
      <c r="L173" s="262"/>
      <c r="M173" s="262"/>
      <c r="N173" s="262"/>
      <c r="O173" s="262"/>
      <c r="P173" s="262"/>
      <c r="Q173" s="262"/>
      <c r="R173" s="262"/>
    </row>
    <row r="174" spans="1:18" ht="12" customHeight="1" x14ac:dyDescent="0.2">
      <c r="A174" s="261"/>
      <c r="B174" s="261"/>
      <c r="C174" s="262"/>
      <c r="D174" s="262"/>
      <c r="E174" s="262"/>
      <c r="F174" s="262"/>
      <c r="G174" s="262"/>
      <c r="H174" s="262"/>
      <c r="I174" s="262"/>
      <c r="J174" s="262"/>
      <c r="K174" s="262"/>
      <c r="L174" s="262"/>
      <c r="M174" s="262"/>
      <c r="N174" s="262"/>
      <c r="O174" s="262"/>
      <c r="P174" s="262"/>
      <c r="Q174" s="262"/>
      <c r="R174" s="262"/>
    </row>
    <row r="175" spans="1:18" ht="12" customHeight="1" x14ac:dyDescent="0.2">
      <c r="A175" s="261"/>
      <c r="B175" s="261"/>
      <c r="C175" s="262"/>
      <c r="D175" s="262"/>
      <c r="E175" s="262"/>
      <c r="F175" s="262"/>
      <c r="G175" s="262"/>
      <c r="H175" s="262"/>
      <c r="I175" s="262"/>
      <c r="J175" s="262"/>
      <c r="K175" s="262"/>
      <c r="L175" s="262"/>
      <c r="M175" s="262"/>
      <c r="N175" s="262"/>
      <c r="O175" s="262"/>
      <c r="P175" s="262"/>
      <c r="Q175" s="262"/>
      <c r="R175" s="262"/>
    </row>
    <row r="176" spans="1:18" ht="12" customHeight="1" x14ac:dyDescent="0.2">
      <c r="A176" s="261"/>
      <c r="B176" s="261"/>
      <c r="C176" s="262"/>
      <c r="D176" s="262"/>
      <c r="E176" s="262"/>
      <c r="F176" s="262"/>
      <c r="G176" s="262"/>
      <c r="H176" s="262"/>
      <c r="I176" s="262"/>
      <c r="J176" s="262"/>
      <c r="K176" s="262"/>
      <c r="L176" s="262"/>
      <c r="M176" s="262"/>
      <c r="N176" s="262"/>
      <c r="O176" s="262"/>
      <c r="P176" s="262"/>
      <c r="Q176" s="262"/>
      <c r="R176" s="262"/>
    </row>
    <row r="177" spans="1:18" ht="12" customHeight="1" x14ac:dyDescent="0.2">
      <c r="A177" s="261"/>
      <c r="B177" s="261"/>
      <c r="C177" s="262"/>
      <c r="D177" s="262"/>
      <c r="E177" s="262"/>
      <c r="F177" s="262"/>
      <c r="G177" s="262"/>
      <c r="H177" s="262"/>
      <c r="I177" s="262"/>
      <c r="J177" s="262"/>
      <c r="K177" s="262"/>
      <c r="L177" s="262"/>
      <c r="M177" s="262"/>
      <c r="N177" s="262"/>
      <c r="O177" s="262"/>
      <c r="P177" s="262"/>
      <c r="Q177" s="262"/>
      <c r="R177" s="262"/>
    </row>
    <row r="178" spans="1:18" ht="12" customHeight="1" x14ac:dyDescent="0.2">
      <c r="A178" s="261"/>
      <c r="B178" s="261"/>
      <c r="C178" s="262"/>
      <c r="D178" s="262"/>
      <c r="E178" s="262"/>
      <c r="F178" s="262"/>
      <c r="G178" s="262"/>
      <c r="H178" s="262"/>
      <c r="I178" s="262"/>
      <c r="J178" s="262"/>
      <c r="K178" s="262"/>
      <c r="L178" s="262"/>
      <c r="M178" s="262"/>
      <c r="N178" s="262"/>
      <c r="O178" s="262"/>
      <c r="P178" s="262"/>
      <c r="Q178" s="262"/>
      <c r="R178" s="262"/>
    </row>
    <row r="179" spans="1:18" ht="12" customHeight="1" x14ac:dyDescent="0.2">
      <c r="A179" s="261"/>
      <c r="B179" s="261"/>
      <c r="C179" s="262"/>
      <c r="D179" s="262"/>
      <c r="E179" s="262"/>
      <c r="F179" s="262"/>
      <c r="G179" s="262"/>
      <c r="H179" s="262"/>
      <c r="I179" s="262"/>
      <c r="J179" s="262"/>
      <c r="K179" s="262"/>
      <c r="L179" s="262"/>
      <c r="M179" s="262"/>
      <c r="N179" s="262"/>
      <c r="O179" s="262"/>
      <c r="P179" s="262"/>
      <c r="Q179" s="262"/>
      <c r="R179" s="262"/>
    </row>
    <row r="180" spans="1:18" ht="12" customHeight="1" x14ac:dyDescent="0.2">
      <c r="A180" s="261"/>
      <c r="B180" s="261"/>
      <c r="C180" s="262"/>
      <c r="D180" s="262"/>
      <c r="E180" s="262"/>
      <c r="F180" s="262"/>
      <c r="G180" s="262"/>
      <c r="H180" s="262"/>
      <c r="I180" s="262"/>
      <c r="J180" s="262"/>
      <c r="K180" s="262"/>
      <c r="L180" s="262"/>
      <c r="M180" s="262"/>
      <c r="N180" s="262"/>
      <c r="O180" s="262"/>
      <c r="P180" s="262"/>
      <c r="Q180" s="262"/>
      <c r="R180" s="262"/>
    </row>
    <row r="181" spans="1:18" ht="12" customHeight="1" x14ac:dyDescent="0.2">
      <c r="A181" s="261"/>
      <c r="B181" s="261"/>
      <c r="C181" s="262"/>
      <c r="D181" s="262"/>
      <c r="E181" s="262"/>
      <c r="F181" s="262"/>
      <c r="G181" s="262"/>
      <c r="H181" s="262"/>
      <c r="I181" s="262"/>
      <c r="J181" s="262"/>
      <c r="K181" s="262"/>
      <c r="L181" s="262"/>
      <c r="M181" s="262"/>
      <c r="N181" s="262"/>
      <c r="O181" s="262"/>
      <c r="P181" s="262"/>
      <c r="Q181" s="262"/>
      <c r="R181" s="262"/>
    </row>
    <row r="182" spans="1:18" ht="12" customHeight="1" x14ac:dyDescent="0.2">
      <c r="A182" s="261"/>
      <c r="B182" s="261"/>
      <c r="C182" s="262"/>
      <c r="D182" s="262"/>
      <c r="E182" s="262"/>
      <c r="F182" s="262"/>
      <c r="G182" s="262"/>
      <c r="H182" s="262"/>
      <c r="I182" s="262"/>
      <c r="J182" s="262"/>
      <c r="K182" s="262"/>
      <c r="L182" s="262"/>
      <c r="M182" s="262"/>
      <c r="N182" s="262"/>
      <c r="O182" s="262"/>
      <c r="P182" s="262"/>
      <c r="Q182" s="262"/>
      <c r="R182" s="262"/>
    </row>
    <row r="183" spans="1:18" ht="12" customHeight="1" x14ac:dyDescent="0.2">
      <c r="A183" s="261"/>
      <c r="B183" s="261"/>
      <c r="C183" s="262"/>
      <c r="D183" s="262"/>
      <c r="E183" s="262"/>
      <c r="F183" s="262"/>
      <c r="G183" s="262"/>
      <c r="H183" s="262"/>
      <c r="I183" s="262"/>
      <c r="J183" s="262"/>
      <c r="K183" s="262"/>
      <c r="L183" s="262"/>
      <c r="M183" s="262"/>
      <c r="N183" s="262"/>
      <c r="O183" s="262"/>
      <c r="P183" s="262"/>
      <c r="Q183" s="262"/>
      <c r="R183" s="262"/>
    </row>
    <row r="184" spans="1:18" ht="12" customHeight="1" x14ac:dyDescent="0.2">
      <c r="A184" s="261"/>
      <c r="B184" s="261"/>
      <c r="C184" s="262"/>
      <c r="D184" s="262"/>
      <c r="E184" s="262"/>
      <c r="F184" s="262"/>
      <c r="G184" s="262"/>
      <c r="H184" s="262"/>
      <c r="I184" s="262"/>
      <c r="J184" s="262"/>
      <c r="K184" s="262"/>
      <c r="L184" s="262"/>
      <c r="M184" s="262"/>
      <c r="N184" s="262"/>
      <c r="O184" s="262"/>
      <c r="P184" s="262"/>
      <c r="Q184" s="262"/>
      <c r="R184" s="262"/>
    </row>
    <row r="185" spans="1:18" ht="12" customHeight="1" x14ac:dyDescent="0.2">
      <c r="A185" s="261"/>
      <c r="B185" s="261"/>
      <c r="C185" s="262"/>
      <c r="D185" s="262"/>
      <c r="E185" s="262"/>
      <c r="F185" s="262"/>
      <c r="G185" s="262"/>
      <c r="H185" s="262"/>
      <c r="I185" s="262"/>
      <c r="J185" s="262"/>
      <c r="K185" s="262"/>
      <c r="L185" s="262"/>
      <c r="M185" s="262"/>
      <c r="N185" s="262"/>
      <c r="O185" s="262"/>
      <c r="P185" s="262"/>
      <c r="Q185" s="262"/>
      <c r="R185" s="262"/>
    </row>
    <row r="186" spans="1:18" ht="12" customHeight="1" x14ac:dyDescent="0.2">
      <c r="A186" s="261"/>
      <c r="B186" s="261"/>
      <c r="C186" s="262"/>
      <c r="D186" s="262"/>
      <c r="E186" s="262"/>
      <c r="F186" s="262"/>
      <c r="G186" s="262"/>
      <c r="H186" s="262"/>
      <c r="I186" s="262"/>
      <c r="J186" s="262"/>
      <c r="K186" s="262"/>
      <c r="L186" s="262"/>
      <c r="M186" s="262"/>
      <c r="N186" s="262"/>
      <c r="O186" s="262"/>
      <c r="P186" s="262"/>
      <c r="Q186" s="262"/>
      <c r="R186" s="262"/>
    </row>
    <row r="187" spans="1:18" ht="12" customHeight="1" x14ac:dyDescent="0.2">
      <c r="A187" s="261"/>
      <c r="B187" s="261"/>
      <c r="C187" s="262"/>
      <c r="D187" s="262"/>
      <c r="E187" s="262"/>
      <c r="F187" s="262"/>
      <c r="G187" s="262"/>
      <c r="H187" s="262"/>
      <c r="I187" s="262"/>
      <c r="J187" s="262"/>
      <c r="K187" s="262"/>
      <c r="L187" s="262"/>
      <c r="M187" s="262"/>
      <c r="N187" s="262"/>
      <c r="O187" s="262"/>
      <c r="P187" s="262"/>
      <c r="Q187" s="262"/>
      <c r="R187" s="262"/>
    </row>
    <row r="188" spans="1:18" ht="12" customHeight="1" x14ac:dyDescent="0.2">
      <c r="A188" s="261"/>
      <c r="B188" s="261"/>
      <c r="C188" s="262"/>
      <c r="D188" s="262"/>
      <c r="E188" s="262"/>
      <c r="F188" s="262"/>
      <c r="G188" s="262"/>
      <c r="H188" s="262"/>
      <c r="I188" s="262"/>
      <c r="J188" s="262"/>
      <c r="K188" s="262"/>
      <c r="L188" s="262"/>
      <c r="M188" s="262"/>
      <c r="N188" s="262"/>
      <c r="O188" s="262"/>
      <c r="P188" s="262"/>
      <c r="Q188" s="262"/>
      <c r="R188" s="262"/>
    </row>
    <row r="189" spans="1:18" ht="12" customHeight="1" x14ac:dyDescent="0.2">
      <c r="A189" s="261"/>
      <c r="B189" s="261"/>
      <c r="C189" s="262"/>
      <c r="D189" s="262"/>
      <c r="E189" s="262"/>
      <c r="F189" s="262"/>
      <c r="G189" s="262"/>
      <c r="H189" s="262"/>
      <c r="I189" s="262"/>
      <c r="J189" s="262"/>
      <c r="K189" s="262"/>
      <c r="L189" s="262"/>
      <c r="M189" s="262"/>
      <c r="N189" s="262"/>
      <c r="O189" s="262"/>
      <c r="P189" s="262"/>
      <c r="Q189" s="262"/>
      <c r="R189" s="262"/>
    </row>
    <row r="190" spans="1:18" ht="12" customHeight="1" x14ac:dyDescent="0.2">
      <c r="A190" s="261"/>
      <c r="B190" s="261"/>
      <c r="C190" s="262"/>
      <c r="D190" s="262"/>
      <c r="E190" s="262"/>
      <c r="F190" s="262"/>
      <c r="G190" s="262"/>
      <c r="H190" s="262"/>
      <c r="I190" s="262"/>
      <c r="J190" s="262"/>
      <c r="K190" s="262"/>
      <c r="L190" s="262"/>
      <c r="M190" s="262"/>
      <c r="N190" s="262"/>
      <c r="O190" s="262"/>
      <c r="P190" s="262"/>
      <c r="Q190" s="262"/>
      <c r="R190" s="262"/>
    </row>
    <row r="191" spans="1:18" ht="12" customHeight="1" x14ac:dyDescent="0.2">
      <c r="A191" s="261"/>
      <c r="B191" s="261"/>
      <c r="C191" s="262"/>
      <c r="D191" s="262"/>
      <c r="E191" s="262"/>
      <c r="F191" s="262"/>
      <c r="G191" s="262"/>
      <c r="H191" s="262"/>
      <c r="I191" s="262"/>
      <c r="J191" s="262"/>
      <c r="K191" s="262"/>
      <c r="L191" s="262"/>
      <c r="M191" s="262"/>
      <c r="N191" s="262"/>
      <c r="O191" s="262"/>
      <c r="P191" s="262"/>
      <c r="Q191" s="262"/>
      <c r="R191" s="262"/>
    </row>
    <row r="192" spans="1:18" ht="12" customHeight="1" x14ac:dyDescent="0.2">
      <c r="A192" s="261"/>
      <c r="B192" s="261"/>
      <c r="C192" s="262"/>
      <c r="D192" s="262"/>
      <c r="E192" s="262"/>
      <c r="F192" s="262"/>
      <c r="G192" s="262"/>
      <c r="H192" s="262"/>
      <c r="I192" s="262"/>
      <c r="J192" s="262"/>
      <c r="K192" s="262"/>
      <c r="L192" s="262"/>
      <c r="M192" s="262"/>
      <c r="N192" s="262"/>
      <c r="O192" s="262"/>
      <c r="P192" s="262"/>
      <c r="Q192" s="262"/>
      <c r="R192" s="262"/>
    </row>
    <row r="193" spans="1:18" ht="12" customHeight="1" x14ac:dyDescent="0.2">
      <c r="A193" s="261"/>
      <c r="B193" s="261"/>
      <c r="C193" s="262"/>
      <c r="D193" s="262"/>
      <c r="E193" s="262"/>
      <c r="F193" s="262"/>
      <c r="G193" s="262"/>
      <c r="H193" s="262"/>
      <c r="I193" s="262"/>
      <c r="J193" s="262"/>
      <c r="K193" s="262"/>
      <c r="L193" s="262"/>
      <c r="M193" s="262"/>
      <c r="N193" s="262"/>
      <c r="O193" s="262"/>
      <c r="P193" s="262"/>
      <c r="Q193" s="262"/>
      <c r="R193" s="262"/>
    </row>
    <row r="194" spans="1:18" ht="12" customHeight="1" x14ac:dyDescent="0.2">
      <c r="A194" s="261"/>
      <c r="B194" s="261"/>
      <c r="C194" s="262"/>
      <c r="D194" s="262"/>
      <c r="E194" s="262"/>
      <c r="F194" s="262"/>
      <c r="G194" s="262"/>
      <c r="H194" s="262"/>
      <c r="I194" s="262"/>
      <c r="J194" s="262"/>
      <c r="K194" s="262"/>
      <c r="L194" s="262"/>
      <c r="M194" s="262"/>
      <c r="N194" s="262"/>
      <c r="O194" s="262"/>
      <c r="P194" s="262"/>
      <c r="Q194" s="262"/>
      <c r="R194" s="262"/>
    </row>
    <row r="195" spans="1:18" ht="12" customHeight="1" x14ac:dyDescent="0.2">
      <c r="A195" s="261"/>
      <c r="B195" s="261"/>
      <c r="C195" s="262"/>
      <c r="D195" s="262"/>
      <c r="E195" s="262"/>
      <c r="F195" s="262"/>
      <c r="G195" s="262"/>
      <c r="H195" s="262"/>
      <c r="I195" s="262"/>
      <c r="J195" s="262"/>
      <c r="K195" s="262"/>
      <c r="L195" s="262"/>
      <c r="M195" s="262"/>
      <c r="N195" s="262"/>
      <c r="O195" s="262"/>
      <c r="P195" s="262"/>
      <c r="Q195" s="262"/>
      <c r="R195" s="262"/>
    </row>
    <row r="196" spans="1:18" ht="12" customHeight="1" x14ac:dyDescent="0.2">
      <c r="A196" s="261"/>
      <c r="B196" s="261"/>
      <c r="C196" s="262"/>
      <c r="D196" s="262"/>
      <c r="E196" s="262"/>
      <c r="F196" s="262"/>
      <c r="G196" s="262"/>
      <c r="H196" s="262"/>
      <c r="I196" s="262"/>
      <c r="J196" s="262"/>
      <c r="K196" s="262"/>
      <c r="L196" s="262"/>
      <c r="M196" s="262"/>
      <c r="N196" s="262"/>
      <c r="O196" s="262"/>
      <c r="P196" s="262"/>
      <c r="Q196" s="262"/>
      <c r="R196" s="262"/>
    </row>
    <row r="197" spans="1:18" ht="12" customHeight="1" x14ac:dyDescent="0.2">
      <c r="A197" s="261"/>
      <c r="B197" s="261"/>
      <c r="C197" s="262"/>
      <c r="D197" s="262"/>
      <c r="E197" s="262"/>
      <c r="F197" s="262"/>
      <c r="G197" s="262"/>
      <c r="H197" s="262"/>
      <c r="I197" s="262"/>
      <c r="J197" s="262"/>
      <c r="K197" s="262"/>
      <c r="L197" s="262"/>
      <c r="M197" s="262"/>
      <c r="N197" s="262"/>
      <c r="O197" s="262"/>
      <c r="P197" s="262"/>
      <c r="Q197" s="262"/>
      <c r="R197" s="262"/>
    </row>
    <row r="198" spans="1:18" ht="12" customHeight="1" x14ac:dyDescent="0.2">
      <c r="A198" s="261"/>
      <c r="B198" s="261"/>
      <c r="C198" s="262"/>
      <c r="D198" s="262"/>
      <c r="E198" s="262"/>
      <c r="F198" s="262"/>
      <c r="G198" s="262"/>
      <c r="H198" s="262"/>
      <c r="I198" s="262"/>
      <c r="J198" s="262"/>
      <c r="K198" s="262"/>
      <c r="L198" s="262"/>
      <c r="M198" s="262"/>
      <c r="N198" s="262"/>
      <c r="O198" s="262"/>
      <c r="P198" s="262"/>
      <c r="Q198" s="262"/>
      <c r="R198" s="262"/>
    </row>
    <row r="199" spans="1:18" ht="12" customHeight="1" x14ac:dyDescent="0.2">
      <c r="A199" s="261"/>
      <c r="B199" s="261"/>
      <c r="C199" s="262"/>
      <c r="D199" s="262"/>
      <c r="E199" s="262"/>
      <c r="F199" s="262"/>
      <c r="G199" s="262"/>
      <c r="H199" s="262"/>
      <c r="I199" s="262"/>
      <c r="J199" s="262"/>
      <c r="K199" s="262"/>
      <c r="L199" s="262"/>
      <c r="M199" s="262"/>
      <c r="N199" s="262"/>
      <c r="O199" s="262"/>
      <c r="P199" s="262"/>
      <c r="Q199" s="262"/>
      <c r="R199" s="262"/>
    </row>
    <row r="200" spans="1:18" ht="12" customHeight="1" x14ac:dyDescent="0.2">
      <c r="A200" s="261"/>
      <c r="B200" s="261"/>
      <c r="C200" s="262"/>
      <c r="D200" s="262"/>
      <c r="E200" s="262"/>
      <c r="F200" s="262"/>
      <c r="G200" s="262"/>
      <c r="H200" s="262"/>
      <c r="I200" s="262"/>
      <c r="J200" s="262"/>
      <c r="K200" s="262"/>
      <c r="L200" s="262"/>
      <c r="M200" s="262"/>
      <c r="N200" s="262"/>
      <c r="O200" s="262"/>
      <c r="P200" s="262"/>
      <c r="Q200" s="262"/>
      <c r="R200" s="262"/>
    </row>
    <row r="201" spans="1:18" ht="12" customHeight="1" x14ac:dyDescent="0.2">
      <c r="A201" s="261"/>
      <c r="B201" s="261"/>
      <c r="C201" s="262"/>
      <c r="D201" s="262"/>
      <c r="E201" s="262"/>
      <c r="F201" s="262"/>
      <c r="G201" s="262"/>
      <c r="H201" s="262"/>
      <c r="I201" s="262"/>
      <c r="J201" s="262"/>
      <c r="K201" s="262"/>
      <c r="L201" s="262"/>
      <c r="M201" s="262"/>
      <c r="N201" s="262"/>
      <c r="O201" s="262"/>
      <c r="P201" s="262"/>
      <c r="Q201" s="262"/>
      <c r="R201" s="262"/>
    </row>
    <row r="202" spans="1:18" ht="12" customHeight="1" x14ac:dyDescent="0.2">
      <c r="A202" s="261"/>
      <c r="B202" s="261"/>
      <c r="C202" s="262"/>
      <c r="D202" s="262"/>
      <c r="E202" s="262"/>
      <c r="F202" s="262"/>
      <c r="G202" s="262"/>
      <c r="H202" s="262"/>
      <c r="I202" s="262"/>
      <c r="J202" s="262"/>
      <c r="K202" s="262"/>
      <c r="L202" s="262"/>
      <c r="M202" s="262"/>
      <c r="N202" s="262"/>
      <c r="O202" s="262"/>
      <c r="P202" s="262"/>
      <c r="Q202" s="262"/>
      <c r="R202" s="262"/>
    </row>
    <row r="203" spans="1:18" ht="12" customHeight="1" x14ac:dyDescent="0.2">
      <c r="A203" s="261"/>
      <c r="B203" s="261"/>
      <c r="C203" s="262"/>
      <c r="D203" s="262"/>
      <c r="E203" s="262"/>
      <c r="F203" s="262"/>
      <c r="G203" s="262"/>
      <c r="H203" s="262"/>
      <c r="I203" s="262"/>
      <c r="J203" s="262"/>
      <c r="K203" s="262"/>
      <c r="L203" s="262"/>
      <c r="M203" s="262"/>
      <c r="N203" s="262"/>
      <c r="O203" s="262"/>
      <c r="P203" s="262"/>
      <c r="Q203" s="262"/>
      <c r="R203" s="262"/>
    </row>
    <row r="204" spans="1:18" ht="12" customHeight="1" x14ac:dyDescent="0.2">
      <c r="A204" s="261"/>
      <c r="B204" s="261"/>
      <c r="C204" s="262"/>
      <c r="D204" s="262"/>
      <c r="E204" s="262"/>
      <c r="F204" s="262"/>
      <c r="G204" s="262"/>
      <c r="H204" s="262"/>
      <c r="I204" s="262"/>
      <c r="J204" s="262"/>
      <c r="K204" s="262"/>
      <c r="L204" s="262"/>
      <c r="M204" s="262"/>
      <c r="N204" s="262"/>
      <c r="O204" s="262"/>
      <c r="P204" s="262"/>
      <c r="Q204" s="262"/>
      <c r="R204" s="262"/>
    </row>
    <row r="205" spans="1:18" ht="12" customHeight="1" x14ac:dyDescent="0.2">
      <c r="A205" s="261"/>
      <c r="B205" s="261"/>
      <c r="C205" s="262"/>
      <c r="D205" s="262"/>
      <c r="E205" s="262"/>
      <c r="F205" s="262"/>
      <c r="G205" s="262"/>
      <c r="H205" s="262"/>
      <c r="I205" s="262"/>
      <c r="J205" s="262"/>
      <c r="K205" s="262"/>
      <c r="L205" s="262"/>
      <c r="M205" s="262"/>
      <c r="N205" s="262"/>
      <c r="O205" s="262"/>
      <c r="P205" s="262"/>
      <c r="Q205" s="262"/>
      <c r="R205" s="262"/>
    </row>
    <row r="206" spans="1:18" ht="12" customHeight="1" x14ac:dyDescent="0.2">
      <c r="A206" s="261"/>
      <c r="B206" s="261"/>
      <c r="C206" s="262"/>
      <c r="D206" s="262"/>
      <c r="E206" s="262"/>
      <c r="F206" s="262"/>
      <c r="G206" s="262"/>
      <c r="H206" s="262"/>
      <c r="I206" s="262"/>
      <c r="J206" s="262"/>
      <c r="K206" s="262"/>
      <c r="L206" s="262"/>
      <c r="M206" s="262"/>
      <c r="N206" s="262"/>
      <c r="O206" s="262"/>
      <c r="P206" s="262"/>
      <c r="Q206" s="262"/>
      <c r="R206" s="262"/>
    </row>
    <row r="207" spans="1:18" ht="12" customHeight="1" x14ac:dyDescent="0.2">
      <c r="A207" s="261"/>
      <c r="B207" s="261"/>
      <c r="C207" s="262"/>
      <c r="D207" s="262"/>
      <c r="E207" s="262"/>
      <c r="F207" s="262"/>
      <c r="G207" s="262"/>
      <c r="H207" s="262"/>
      <c r="I207" s="262"/>
      <c r="J207" s="262"/>
      <c r="K207" s="262"/>
      <c r="L207" s="262"/>
      <c r="M207" s="262"/>
      <c r="N207" s="262"/>
      <c r="O207" s="262"/>
      <c r="P207" s="262"/>
      <c r="Q207" s="262"/>
      <c r="R207" s="262"/>
    </row>
    <row r="208" spans="1:18" ht="12" customHeight="1" x14ac:dyDescent="0.2">
      <c r="A208" s="261"/>
      <c r="B208" s="261"/>
      <c r="C208" s="262"/>
      <c r="D208" s="262"/>
      <c r="E208" s="262"/>
      <c r="F208" s="262"/>
      <c r="G208" s="262"/>
      <c r="H208" s="262"/>
      <c r="I208" s="262"/>
      <c r="J208" s="262"/>
      <c r="K208" s="262"/>
      <c r="L208" s="262"/>
      <c r="M208" s="262"/>
      <c r="N208" s="262"/>
      <c r="O208" s="262"/>
      <c r="P208" s="262"/>
      <c r="Q208" s="262"/>
      <c r="R208" s="262"/>
    </row>
    <row r="209" spans="1:18" ht="12" customHeight="1" x14ac:dyDescent="0.2">
      <c r="A209" s="261"/>
      <c r="B209" s="261"/>
      <c r="C209" s="262"/>
      <c r="D209" s="262"/>
      <c r="E209" s="262"/>
      <c r="F209" s="262"/>
      <c r="G209" s="262"/>
      <c r="H209" s="262"/>
      <c r="I209" s="262"/>
      <c r="J209" s="262"/>
      <c r="K209" s="262"/>
      <c r="L209" s="262"/>
      <c r="M209" s="262"/>
      <c r="N209" s="262"/>
      <c r="O209" s="262"/>
      <c r="P209" s="262"/>
      <c r="Q209" s="262"/>
      <c r="R209" s="262"/>
    </row>
    <row r="210" spans="1:18" ht="12" customHeight="1" x14ac:dyDescent="0.2">
      <c r="A210" s="261"/>
      <c r="B210" s="261"/>
      <c r="C210" s="262"/>
      <c r="D210" s="262"/>
      <c r="E210" s="262"/>
      <c r="F210" s="262"/>
      <c r="G210" s="262"/>
      <c r="H210" s="262"/>
      <c r="I210" s="262"/>
      <c r="J210" s="262"/>
      <c r="K210" s="262"/>
      <c r="L210" s="262"/>
      <c r="M210" s="262"/>
      <c r="N210" s="262"/>
      <c r="O210" s="262"/>
      <c r="P210" s="262"/>
      <c r="Q210" s="262"/>
      <c r="R210" s="262"/>
    </row>
    <row r="211" spans="1:18" ht="12" customHeight="1" x14ac:dyDescent="0.2">
      <c r="A211" s="261"/>
      <c r="B211" s="261"/>
      <c r="C211" s="262"/>
      <c r="D211" s="262"/>
      <c r="E211" s="262"/>
      <c r="F211" s="262"/>
      <c r="G211" s="262"/>
      <c r="H211" s="262"/>
      <c r="I211" s="262"/>
      <c r="J211" s="262"/>
      <c r="K211" s="262"/>
      <c r="L211" s="262"/>
      <c r="M211" s="262"/>
      <c r="N211" s="262"/>
      <c r="O211" s="262"/>
      <c r="P211" s="262"/>
      <c r="Q211" s="262"/>
      <c r="R211" s="262"/>
    </row>
    <row r="212" spans="1:18" ht="12" customHeight="1" x14ac:dyDescent="0.2">
      <c r="A212" s="261"/>
      <c r="B212" s="261"/>
      <c r="C212" s="262"/>
      <c r="D212" s="262"/>
      <c r="E212" s="262"/>
      <c r="F212" s="262"/>
      <c r="G212" s="262"/>
      <c r="H212" s="262"/>
      <c r="I212" s="262"/>
      <c r="J212" s="262"/>
      <c r="K212" s="262"/>
      <c r="L212" s="262"/>
      <c r="M212" s="262"/>
      <c r="N212" s="262"/>
      <c r="O212" s="262"/>
      <c r="P212" s="262"/>
      <c r="Q212" s="262"/>
      <c r="R212" s="262"/>
    </row>
    <row r="213" spans="1:18" ht="12" customHeight="1" x14ac:dyDescent="0.2">
      <c r="A213" s="261"/>
      <c r="B213" s="261"/>
      <c r="C213" s="262"/>
      <c r="D213" s="262"/>
      <c r="E213" s="262"/>
      <c r="F213" s="262"/>
      <c r="G213" s="262"/>
      <c r="H213" s="262"/>
      <c r="I213" s="262"/>
      <c r="J213" s="262"/>
      <c r="K213" s="262"/>
      <c r="L213" s="262"/>
      <c r="M213" s="262"/>
      <c r="N213" s="262"/>
      <c r="O213" s="262"/>
      <c r="P213" s="262"/>
      <c r="Q213" s="262"/>
      <c r="R213" s="262"/>
    </row>
    <row r="214" spans="1:18" ht="12" customHeight="1" x14ac:dyDescent="0.2">
      <c r="A214" s="261"/>
      <c r="B214" s="261"/>
      <c r="C214" s="262"/>
      <c r="D214" s="262"/>
      <c r="E214" s="262"/>
      <c r="F214" s="262"/>
      <c r="G214" s="262"/>
      <c r="H214" s="262"/>
      <c r="I214" s="262"/>
      <c r="J214" s="262"/>
      <c r="K214" s="262"/>
      <c r="L214" s="262"/>
      <c r="M214" s="262"/>
      <c r="N214" s="262"/>
      <c r="O214" s="262"/>
      <c r="P214" s="262"/>
      <c r="Q214" s="262"/>
      <c r="R214" s="262"/>
    </row>
    <row r="215" spans="1:18" ht="12" customHeight="1" x14ac:dyDescent="0.2">
      <c r="A215" s="261"/>
      <c r="B215" s="261"/>
      <c r="C215" s="262"/>
      <c r="D215" s="262"/>
      <c r="E215" s="262"/>
      <c r="F215" s="262"/>
      <c r="G215" s="262"/>
      <c r="H215" s="262"/>
      <c r="I215" s="262"/>
      <c r="J215" s="262"/>
      <c r="K215" s="262"/>
      <c r="L215" s="262"/>
      <c r="M215" s="262"/>
      <c r="N215" s="262"/>
      <c r="O215" s="262"/>
      <c r="P215" s="262"/>
      <c r="Q215" s="262"/>
      <c r="R215" s="262"/>
    </row>
    <row r="216" spans="1:18" ht="12" customHeight="1" x14ac:dyDescent="0.2">
      <c r="A216" s="261"/>
      <c r="B216" s="261"/>
      <c r="C216" s="262"/>
      <c r="D216" s="262"/>
      <c r="E216" s="262"/>
      <c r="F216" s="262"/>
      <c r="G216" s="262"/>
      <c r="H216" s="262"/>
      <c r="I216" s="262"/>
      <c r="J216" s="262"/>
      <c r="K216" s="262"/>
      <c r="L216" s="262"/>
      <c r="M216" s="262"/>
      <c r="N216" s="262"/>
      <c r="O216" s="262"/>
      <c r="P216" s="262"/>
      <c r="Q216" s="262"/>
      <c r="R216" s="262"/>
    </row>
    <row r="217" spans="1:18" ht="12" customHeight="1" x14ac:dyDescent="0.2">
      <c r="A217" s="261"/>
      <c r="B217" s="261"/>
      <c r="C217" s="262"/>
      <c r="D217" s="262"/>
      <c r="E217" s="262"/>
      <c r="F217" s="262"/>
      <c r="G217" s="262"/>
      <c r="H217" s="262"/>
      <c r="I217" s="262"/>
      <c r="J217" s="262"/>
      <c r="K217" s="262"/>
      <c r="L217" s="262"/>
      <c r="M217" s="262"/>
      <c r="N217" s="262"/>
      <c r="O217" s="262"/>
      <c r="P217" s="262"/>
      <c r="Q217" s="262"/>
      <c r="R217" s="262"/>
    </row>
    <row r="218" spans="1:18" ht="12" customHeight="1" x14ac:dyDescent="0.2">
      <c r="A218" s="261"/>
      <c r="B218" s="261"/>
      <c r="C218" s="262"/>
      <c r="D218" s="262"/>
      <c r="E218" s="262"/>
      <c r="F218" s="262"/>
      <c r="G218" s="262"/>
      <c r="H218" s="262"/>
      <c r="I218" s="262"/>
      <c r="J218" s="262"/>
      <c r="K218" s="262"/>
      <c r="L218" s="262"/>
      <c r="M218" s="262"/>
      <c r="N218" s="262"/>
      <c r="O218" s="262"/>
      <c r="P218" s="262"/>
      <c r="Q218" s="262"/>
      <c r="R218" s="262"/>
    </row>
    <row r="219" spans="1:18" ht="12" customHeight="1" x14ac:dyDescent="0.2">
      <c r="A219" s="261"/>
      <c r="B219" s="261"/>
      <c r="C219" s="262"/>
      <c r="D219" s="262"/>
      <c r="E219" s="262"/>
      <c r="F219" s="262"/>
      <c r="G219" s="262"/>
      <c r="H219" s="262"/>
      <c r="I219" s="262"/>
      <c r="J219" s="262"/>
      <c r="K219" s="262"/>
      <c r="L219" s="262"/>
      <c r="M219" s="262"/>
      <c r="N219" s="262"/>
      <c r="O219" s="262"/>
      <c r="P219" s="262"/>
      <c r="Q219" s="262"/>
      <c r="R219" s="262"/>
    </row>
    <row r="220" spans="1:18" ht="12" customHeight="1" x14ac:dyDescent="0.2">
      <c r="A220" s="261"/>
      <c r="B220" s="261"/>
      <c r="C220" s="262"/>
      <c r="D220" s="262"/>
      <c r="E220" s="262"/>
      <c r="F220" s="262"/>
      <c r="G220" s="262"/>
      <c r="H220" s="262"/>
      <c r="I220" s="262"/>
      <c r="J220" s="262"/>
      <c r="K220" s="262"/>
      <c r="L220" s="262"/>
      <c r="M220" s="262"/>
      <c r="N220" s="262"/>
      <c r="O220" s="262"/>
      <c r="P220" s="262"/>
      <c r="Q220" s="262"/>
      <c r="R220" s="262"/>
    </row>
    <row r="221" spans="1:18" ht="12" customHeight="1" x14ac:dyDescent="0.2">
      <c r="A221" s="261"/>
      <c r="B221" s="261"/>
      <c r="C221" s="262"/>
      <c r="D221" s="262"/>
      <c r="E221" s="262"/>
      <c r="F221" s="262"/>
      <c r="G221" s="262"/>
      <c r="H221" s="262"/>
      <c r="I221" s="262"/>
      <c r="J221" s="262"/>
      <c r="K221" s="262"/>
      <c r="L221" s="262"/>
      <c r="M221" s="262"/>
      <c r="N221" s="262"/>
      <c r="O221" s="262"/>
      <c r="P221" s="262"/>
      <c r="Q221" s="262"/>
      <c r="R221" s="262"/>
    </row>
    <row r="222" spans="1:18" ht="12" customHeight="1" x14ac:dyDescent="0.2">
      <c r="A222" s="261"/>
      <c r="B222" s="261"/>
      <c r="C222" s="262"/>
      <c r="D222" s="262"/>
      <c r="E222" s="262"/>
      <c r="F222" s="262"/>
      <c r="G222" s="262"/>
      <c r="H222" s="262"/>
      <c r="I222" s="262"/>
      <c r="J222" s="262"/>
      <c r="K222" s="262"/>
      <c r="L222" s="262"/>
      <c r="M222" s="262"/>
      <c r="N222" s="262"/>
      <c r="O222" s="262"/>
      <c r="P222" s="262"/>
      <c r="Q222" s="262"/>
      <c r="R222" s="262"/>
    </row>
    <row r="223" spans="1:18" ht="12" customHeight="1" x14ac:dyDescent="0.2">
      <c r="A223" s="261"/>
      <c r="B223" s="261"/>
      <c r="C223" s="262"/>
      <c r="D223" s="262"/>
      <c r="E223" s="262"/>
      <c r="F223" s="262"/>
      <c r="G223" s="262"/>
      <c r="H223" s="262"/>
      <c r="I223" s="262"/>
      <c r="J223" s="262"/>
      <c r="K223" s="262"/>
      <c r="L223" s="262"/>
      <c r="M223" s="262"/>
      <c r="N223" s="262"/>
      <c r="O223" s="262"/>
      <c r="P223" s="262"/>
      <c r="Q223" s="262"/>
      <c r="R223" s="262"/>
    </row>
    <row r="224" spans="1:18" ht="12" customHeight="1" x14ac:dyDescent="0.2">
      <c r="A224" s="261"/>
      <c r="B224" s="261"/>
      <c r="C224" s="262"/>
      <c r="D224" s="262"/>
      <c r="E224" s="262"/>
      <c r="F224" s="262"/>
      <c r="G224" s="262"/>
      <c r="H224" s="262"/>
      <c r="I224" s="262"/>
      <c r="J224" s="262"/>
      <c r="K224" s="262"/>
      <c r="L224" s="262"/>
      <c r="M224" s="262"/>
      <c r="N224" s="262"/>
      <c r="O224" s="262"/>
      <c r="P224" s="262"/>
      <c r="Q224" s="262"/>
      <c r="R224" s="262"/>
    </row>
    <row r="225" spans="1:18" ht="12" customHeight="1" x14ac:dyDescent="0.2">
      <c r="A225" s="261"/>
      <c r="B225" s="261"/>
      <c r="C225" s="262"/>
      <c r="D225" s="262"/>
      <c r="E225" s="262"/>
      <c r="F225" s="262"/>
      <c r="G225" s="262"/>
      <c r="H225" s="262"/>
      <c r="I225" s="262"/>
      <c r="J225" s="262"/>
      <c r="K225" s="262"/>
      <c r="L225" s="262"/>
      <c r="M225" s="262"/>
      <c r="N225" s="262"/>
      <c r="O225" s="262"/>
      <c r="P225" s="262"/>
      <c r="Q225" s="262"/>
      <c r="R225" s="262"/>
    </row>
    <row r="226" spans="1:18" ht="12" customHeight="1" x14ac:dyDescent="0.2">
      <c r="A226" s="261"/>
      <c r="B226" s="261"/>
      <c r="C226" s="262"/>
      <c r="D226" s="262"/>
      <c r="E226" s="262"/>
      <c r="F226" s="262"/>
      <c r="G226" s="262"/>
      <c r="H226" s="262"/>
      <c r="I226" s="262"/>
      <c r="J226" s="262"/>
      <c r="K226" s="262"/>
      <c r="L226" s="262"/>
      <c r="M226" s="262"/>
      <c r="N226" s="262"/>
      <c r="O226" s="262"/>
      <c r="P226" s="262"/>
      <c r="Q226" s="262"/>
      <c r="R226" s="262"/>
    </row>
    <row r="227" spans="1:18" ht="12" customHeight="1" x14ac:dyDescent="0.2">
      <c r="A227" s="261"/>
      <c r="B227" s="261"/>
      <c r="C227" s="262"/>
      <c r="D227" s="262"/>
      <c r="E227" s="262"/>
      <c r="F227" s="262"/>
      <c r="G227" s="262"/>
      <c r="H227" s="262"/>
      <c r="I227" s="262"/>
      <c r="J227" s="262"/>
      <c r="K227" s="262"/>
      <c r="L227" s="262"/>
      <c r="M227" s="262"/>
      <c r="N227" s="262"/>
      <c r="O227" s="262"/>
      <c r="P227" s="262"/>
      <c r="Q227" s="262"/>
      <c r="R227" s="262"/>
    </row>
    <row r="228" spans="1:18" ht="12" customHeight="1" x14ac:dyDescent="0.2">
      <c r="A228" s="261"/>
      <c r="B228" s="261"/>
      <c r="C228" s="262"/>
      <c r="D228" s="262"/>
      <c r="E228" s="262"/>
      <c r="F228" s="262"/>
      <c r="G228" s="262"/>
      <c r="H228" s="262"/>
      <c r="I228" s="262"/>
      <c r="J228" s="262"/>
      <c r="K228" s="262"/>
      <c r="L228" s="262"/>
      <c r="M228" s="262"/>
      <c r="N228" s="262"/>
      <c r="O228" s="262"/>
      <c r="P228" s="262"/>
      <c r="Q228" s="262"/>
      <c r="R228" s="262"/>
    </row>
    <row r="229" spans="1:18" ht="12" customHeight="1" x14ac:dyDescent="0.2">
      <c r="A229" s="261"/>
      <c r="B229" s="261"/>
      <c r="C229" s="262"/>
      <c r="D229" s="262"/>
      <c r="E229" s="262"/>
      <c r="F229" s="262"/>
      <c r="G229" s="262"/>
      <c r="H229" s="262"/>
      <c r="I229" s="262"/>
      <c r="J229" s="262"/>
      <c r="K229" s="262"/>
      <c r="L229" s="262"/>
      <c r="M229" s="262"/>
      <c r="N229" s="262"/>
      <c r="O229" s="262"/>
      <c r="P229" s="262"/>
      <c r="Q229" s="262"/>
      <c r="R229" s="262"/>
    </row>
    <row r="230" spans="1:18" ht="12" customHeight="1" x14ac:dyDescent="0.2">
      <c r="A230" s="261"/>
      <c r="B230" s="261"/>
      <c r="C230" s="262"/>
      <c r="D230" s="262"/>
      <c r="E230" s="262"/>
      <c r="F230" s="262"/>
      <c r="G230" s="262"/>
      <c r="H230" s="262"/>
      <c r="I230" s="262"/>
      <c r="J230" s="262"/>
      <c r="K230" s="262"/>
      <c r="L230" s="262"/>
      <c r="M230" s="262"/>
      <c r="N230" s="262"/>
      <c r="O230" s="262"/>
      <c r="P230" s="262"/>
      <c r="Q230" s="262"/>
      <c r="R230" s="262"/>
    </row>
    <row r="231" spans="1:18" ht="12" customHeight="1" x14ac:dyDescent="0.2">
      <c r="A231" s="261"/>
      <c r="B231" s="261"/>
      <c r="C231" s="262"/>
      <c r="D231" s="262"/>
      <c r="E231" s="262"/>
      <c r="F231" s="262"/>
      <c r="G231" s="262"/>
      <c r="H231" s="262"/>
      <c r="I231" s="262"/>
      <c r="J231" s="262"/>
      <c r="K231" s="262"/>
      <c r="L231" s="262"/>
      <c r="M231" s="262"/>
      <c r="N231" s="262"/>
      <c r="O231" s="262"/>
      <c r="P231" s="262"/>
      <c r="Q231" s="262"/>
      <c r="R231" s="262"/>
    </row>
    <row r="232" spans="1:18" ht="12" customHeight="1" x14ac:dyDescent="0.2">
      <c r="A232" s="261"/>
      <c r="B232" s="261"/>
      <c r="C232" s="262"/>
      <c r="D232" s="262"/>
      <c r="E232" s="262"/>
      <c r="F232" s="262"/>
      <c r="G232" s="262"/>
      <c r="H232" s="262"/>
      <c r="I232" s="262"/>
      <c r="J232" s="262"/>
      <c r="K232" s="262"/>
      <c r="L232" s="262"/>
      <c r="M232" s="262"/>
      <c r="N232" s="262"/>
      <c r="O232" s="262"/>
      <c r="P232" s="262"/>
      <c r="Q232" s="262"/>
      <c r="R232" s="262"/>
    </row>
    <row r="233" spans="1:18" ht="12" customHeight="1" x14ac:dyDescent="0.2">
      <c r="A233" s="261"/>
      <c r="B233" s="261"/>
      <c r="C233" s="262"/>
      <c r="D233" s="262"/>
      <c r="E233" s="262"/>
      <c r="F233" s="262"/>
      <c r="G233" s="262"/>
      <c r="H233" s="262"/>
      <c r="I233" s="262"/>
      <c r="J233" s="262"/>
      <c r="K233" s="262"/>
      <c r="L233" s="262"/>
      <c r="M233" s="262"/>
      <c r="N233" s="262"/>
      <c r="O233" s="262"/>
      <c r="P233" s="262"/>
      <c r="Q233" s="262"/>
      <c r="R233" s="262"/>
    </row>
    <row r="234" spans="1:18" ht="12" customHeight="1" x14ac:dyDescent="0.2">
      <c r="A234" s="261"/>
      <c r="B234" s="261"/>
      <c r="C234" s="262"/>
      <c r="D234" s="262"/>
      <c r="E234" s="262"/>
      <c r="F234" s="262"/>
      <c r="G234" s="262"/>
      <c r="H234" s="262"/>
      <c r="I234" s="262"/>
      <c r="J234" s="262"/>
      <c r="K234" s="262"/>
      <c r="L234" s="262"/>
      <c r="M234" s="262"/>
      <c r="N234" s="262"/>
      <c r="O234" s="262"/>
      <c r="P234" s="262"/>
      <c r="Q234" s="262"/>
      <c r="R234" s="262"/>
    </row>
    <row r="235" spans="1:18" ht="12" customHeight="1" x14ac:dyDescent="0.2">
      <c r="A235" s="261"/>
      <c r="B235" s="261"/>
      <c r="C235" s="262"/>
      <c r="D235" s="262"/>
      <c r="E235" s="262"/>
      <c r="F235" s="262"/>
      <c r="G235" s="262"/>
      <c r="H235" s="262"/>
      <c r="I235" s="262"/>
      <c r="J235" s="262"/>
      <c r="K235" s="262"/>
      <c r="L235" s="262"/>
      <c r="M235" s="262"/>
      <c r="N235" s="262"/>
      <c r="O235" s="262"/>
      <c r="P235" s="262"/>
      <c r="Q235" s="262"/>
      <c r="R235" s="262"/>
    </row>
    <row r="236" spans="1:18" ht="12" customHeight="1" x14ac:dyDescent="0.2">
      <c r="A236" s="261"/>
      <c r="B236" s="261"/>
      <c r="C236" s="262"/>
      <c r="D236" s="262"/>
      <c r="E236" s="262"/>
      <c r="F236" s="262"/>
      <c r="G236" s="262"/>
      <c r="H236" s="262"/>
      <c r="I236" s="262"/>
      <c r="J236" s="262"/>
      <c r="K236" s="262"/>
      <c r="L236" s="262"/>
      <c r="M236" s="262"/>
      <c r="N236" s="262"/>
      <c r="O236" s="262"/>
      <c r="P236" s="262"/>
      <c r="Q236" s="262"/>
      <c r="R236" s="262"/>
    </row>
    <row r="237" spans="1:18" ht="12" customHeight="1" x14ac:dyDescent="0.2">
      <c r="A237" s="261"/>
      <c r="B237" s="261"/>
      <c r="C237" s="262"/>
      <c r="D237" s="262"/>
      <c r="E237" s="262"/>
      <c r="F237" s="262"/>
      <c r="G237" s="262"/>
      <c r="H237" s="262"/>
      <c r="I237" s="262"/>
      <c r="J237" s="262"/>
      <c r="K237" s="262"/>
      <c r="L237" s="262"/>
      <c r="M237" s="262"/>
      <c r="N237" s="262"/>
      <c r="O237" s="262"/>
      <c r="P237" s="262"/>
      <c r="Q237" s="262"/>
      <c r="R237" s="262"/>
    </row>
    <row r="238" spans="1:18" ht="12" customHeight="1" x14ac:dyDescent="0.2">
      <c r="A238" s="261"/>
      <c r="B238" s="261"/>
      <c r="C238" s="262"/>
      <c r="D238" s="262"/>
      <c r="E238" s="262"/>
      <c r="F238" s="262"/>
      <c r="G238" s="262"/>
      <c r="H238" s="262"/>
      <c r="I238" s="262"/>
      <c r="J238" s="262"/>
      <c r="K238" s="262"/>
      <c r="L238" s="262"/>
      <c r="M238" s="262"/>
      <c r="N238" s="262"/>
      <c r="O238" s="262"/>
      <c r="P238" s="262"/>
      <c r="Q238" s="262"/>
      <c r="R238" s="262"/>
    </row>
    <row r="239" spans="1:18" ht="12" customHeight="1" x14ac:dyDescent="0.2">
      <c r="A239" s="261"/>
      <c r="B239" s="261"/>
      <c r="C239" s="262"/>
      <c r="D239" s="262"/>
      <c r="E239" s="262"/>
      <c r="F239" s="262"/>
      <c r="G239" s="262"/>
      <c r="H239" s="262"/>
      <c r="I239" s="262"/>
      <c r="J239" s="262"/>
      <c r="K239" s="262"/>
      <c r="L239" s="262"/>
      <c r="M239" s="262"/>
      <c r="N239" s="262"/>
      <c r="O239" s="262"/>
      <c r="P239" s="262"/>
      <c r="Q239" s="262"/>
      <c r="R239" s="262"/>
    </row>
    <row r="240" spans="1:18" ht="12" customHeight="1" x14ac:dyDescent="0.2">
      <c r="A240" s="261"/>
      <c r="B240" s="261"/>
      <c r="C240" s="262"/>
      <c r="D240" s="262"/>
      <c r="E240" s="262"/>
      <c r="F240" s="262"/>
      <c r="G240" s="262"/>
      <c r="H240" s="262"/>
      <c r="I240" s="262"/>
      <c r="J240" s="262"/>
      <c r="K240" s="262"/>
      <c r="L240" s="262"/>
      <c r="M240" s="262"/>
      <c r="N240" s="262"/>
      <c r="O240" s="262"/>
      <c r="P240" s="262"/>
      <c r="Q240" s="262"/>
      <c r="R240" s="262"/>
    </row>
    <row r="241" spans="1:18" ht="12" customHeight="1" x14ac:dyDescent="0.2">
      <c r="A241" s="261"/>
      <c r="B241" s="261"/>
      <c r="C241" s="262"/>
      <c r="D241" s="262"/>
      <c r="E241" s="262"/>
      <c r="F241" s="262"/>
      <c r="G241" s="262"/>
      <c r="H241" s="262"/>
      <c r="I241" s="262"/>
      <c r="J241" s="262"/>
      <c r="K241" s="262"/>
      <c r="L241" s="262"/>
      <c r="M241" s="262"/>
      <c r="N241" s="262"/>
      <c r="O241" s="262"/>
      <c r="P241" s="262"/>
      <c r="Q241" s="262"/>
      <c r="R241" s="262"/>
    </row>
    <row r="242" spans="1:18" ht="12" customHeight="1" x14ac:dyDescent="0.2">
      <c r="A242" s="261"/>
      <c r="B242" s="261"/>
      <c r="C242" s="262"/>
      <c r="D242" s="262"/>
      <c r="E242" s="262"/>
      <c r="F242" s="262"/>
      <c r="G242" s="262"/>
      <c r="H242" s="262"/>
      <c r="I242" s="262"/>
      <c r="J242" s="262"/>
      <c r="K242" s="262"/>
      <c r="L242" s="262"/>
      <c r="M242" s="262"/>
      <c r="N242" s="262"/>
      <c r="O242" s="262"/>
      <c r="P242" s="262"/>
      <c r="Q242" s="262"/>
      <c r="R242" s="262"/>
    </row>
    <row r="243" spans="1:18" ht="12" customHeight="1" x14ac:dyDescent="0.2">
      <c r="A243" s="261"/>
      <c r="B243" s="261"/>
      <c r="C243" s="262"/>
      <c r="D243" s="262"/>
      <c r="E243" s="262"/>
      <c r="F243" s="262"/>
      <c r="G243" s="262"/>
      <c r="H243" s="262"/>
      <c r="I243" s="262"/>
      <c r="J243" s="262"/>
      <c r="K243" s="262"/>
      <c r="L243" s="262"/>
      <c r="M243" s="262"/>
      <c r="N243" s="262"/>
      <c r="O243" s="262"/>
      <c r="P243" s="262"/>
      <c r="Q243" s="262"/>
      <c r="R243" s="262"/>
    </row>
    <row r="244" spans="1:18" ht="12" customHeight="1" x14ac:dyDescent="0.2">
      <c r="A244" s="261"/>
      <c r="B244" s="261"/>
      <c r="C244" s="262"/>
      <c r="D244" s="262"/>
      <c r="E244" s="262"/>
      <c r="F244" s="262"/>
      <c r="G244" s="262"/>
      <c r="H244" s="262"/>
      <c r="I244" s="262"/>
      <c r="J244" s="262"/>
      <c r="K244" s="262"/>
      <c r="L244" s="262"/>
      <c r="M244" s="262"/>
      <c r="N244" s="262"/>
      <c r="O244" s="262"/>
      <c r="P244" s="262"/>
      <c r="Q244" s="262"/>
      <c r="R244" s="262"/>
    </row>
    <row r="245" spans="1:18" ht="12" customHeight="1" x14ac:dyDescent="0.2">
      <c r="A245" s="261"/>
      <c r="B245" s="261"/>
      <c r="C245" s="262"/>
      <c r="D245" s="262"/>
      <c r="E245" s="262"/>
      <c r="F245" s="262"/>
      <c r="G245" s="262"/>
      <c r="H245" s="262"/>
      <c r="I245" s="262"/>
      <c r="J245" s="262"/>
      <c r="K245" s="262"/>
      <c r="L245" s="262"/>
      <c r="M245" s="262"/>
      <c r="N245" s="262"/>
      <c r="O245" s="262"/>
      <c r="P245" s="262"/>
      <c r="Q245" s="262"/>
      <c r="R245" s="262"/>
    </row>
    <row r="246" spans="1:18" ht="12" customHeight="1" x14ac:dyDescent="0.2">
      <c r="A246" s="261"/>
      <c r="B246" s="261"/>
      <c r="C246" s="262"/>
      <c r="D246" s="262"/>
      <c r="E246" s="262"/>
      <c r="F246" s="262"/>
      <c r="G246" s="262"/>
      <c r="H246" s="262"/>
      <c r="I246" s="262"/>
      <c r="J246" s="262"/>
      <c r="K246" s="262"/>
      <c r="L246" s="262"/>
      <c r="M246" s="262"/>
      <c r="N246" s="262"/>
      <c r="O246" s="262"/>
      <c r="P246" s="262"/>
      <c r="Q246" s="262"/>
      <c r="R246" s="262"/>
    </row>
    <row r="247" spans="1:18" ht="12" customHeight="1" x14ac:dyDescent="0.2">
      <c r="A247" s="261"/>
      <c r="B247" s="261"/>
      <c r="C247" s="262"/>
      <c r="D247" s="262"/>
      <c r="E247" s="262"/>
      <c r="F247" s="262"/>
      <c r="G247" s="262"/>
      <c r="H247" s="262"/>
      <c r="I247" s="262"/>
      <c r="J247" s="262"/>
      <c r="K247" s="262"/>
      <c r="L247" s="262"/>
      <c r="M247" s="262"/>
      <c r="N247" s="262"/>
      <c r="O247" s="262"/>
      <c r="P247" s="262"/>
      <c r="Q247" s="262"/>
      <c r="R247" s="262"/>
    </row>
    <row r="248" spans="1:18" ht="12" customHeight="1" x14ac:dyDescent="0.2">
      <c r="A248" s="261"/>
      <c r="B248" s="261"/>
      <c r="C248" s="262"/>
      <c r="D248" s="262"/>
      <c r="E248" s="262"/>
      <c r="F248" s="262"/>
      <c r="G248" s="262"/>
      <c r="H248" s="262"/>
      <c r="I248" s="262"/>
      <c r="J248" s="262"/>
      <c r="K248" s="262"/>
      <c r="L248" s="262"/>
      <c r="M248" s="262"/>
      <c r="N248" s="262"/>
      <c r="O248" s="262"/>
      <c r="P248" s="262"/>
      <c r="Q248" s="262"/>
      <c r="R248" s="262"/>
    </row>
    <row r="249" spans="1:18" ht="12" customHeight="1" x14ac:dyDescent="0.2">
      <c r="A249" s="261"/>
      <c r="B249" s="261"/>
      <c r="C249" s="262"/>
      <c r="D249" s="262"/>
      <c r="E249" s="262"/>
      <c r="F249" s="262"/>
      <c r="G249" s="262"/>
      <c r="H249" s="262"/>
      <c r="I249" s="262"/>
      <c r="J249" s="262"/>
      <c r="K249" s="262"/>
      <c r="L249" s="262"/>
      <c r="M249" s="262"/>
      <c r="N249" s="262"/>
      <c r="O249" s="262"/>
      <c r="P249" s="262"/>
      <c r="Q249" s="262"/>
      <c r="R249" s="262"/>
    </row>
    <row r="250" spans="1:18" ht="12" customHeight="1" x14ac:dyDescent="0.2">
      <c r="A250" s="261"/>
      <c r="B250" s="261"/>
      <c r="C250" s="262"/>
      <c r="D250" s="262"/>
      <c r="E250" s="262"/>
      <c r="F250" s="262"/>
      <c r="G250" s="262"/>
      <c r="H250" s="262"/>
      <c r="I250" s="262"/>
      <c r="J250" s="262"/>
      <c r="K250" s="262"/>
      <c r="L250" s="262"/>
      <c r="M250" s="262"/>
      <c r="N250" s="262"/>
      <c r="O250" s="262"/>
      <c r="P250" s="262"/>
      <c r="Q250" s="262"/>
      <c r="R250" s="262"/>
    </row>
    <row r="251" spans="1:18" ht="12" customHeight="1" x14ac:dyDescent="0.2">
      <c r="A251" s="261"/>
      <c r="B251" s="261"/>
      <c r="C251" s="262"/>
      <c r="D251" s="262"/>
      <c r="E251" s="262"/>
      <c r="F251" s="262"/>
      <c r="G251" s="262"/>
      <c r="H251" s="262"/>
      <c r="I251" s="262"/>
      <c r="J251" s="262"/>
      <c r="K251" s="262"/>
      <c r="L251" s="262"/>
      <c r="M251" s="262"/>
      <c r="N251" s="262"/>
      <c r="O251" s="262"/>
      <c r="P251" s="262"/>
      <c r="Q251" s="262"/>
      <c r="R251" s="262"/>
    </row>
    <row r="252" spans="1:18" ht="12" customHeight="1" x14ac:dyDescent="0.2">
      <c r="A252" s="261"/>
      <c r="B252" s="261"/>
      <c r="C252" s="262"/>
      <c r="D252" s="262"/>
      <c r="E252" s="262"/>
      <c r="F252" s="262"/>
      <c r="G252" s="262"/>
      <c r="H252" s="262"/>
      <c r="I252" s="262"/>
      <c r="J252" s="262"/>
      <c r="K252" s="262"/>
      <c r="L252" s="262"/>
      <c r="M252" s="262"/>
      <c r="N252" s="262"/>
      <c r="O252" s="262"/>
      <c r="P252" s="262"/>
      <c r="Q252" s="262"/>
      <c r="R252" s="262"/>
    </row>
    <row r="253" spans="1:18" ht="12" customHeight="1" x14ac:dyDescent="0.2">
      <c r="A253" s="261"/>
      <c r="B253" s="261"/>
      <c r="C253" s="262"/>
      <c r="D253" s="262"/>
      <c r="E253" s="262"/>
      <c r="F253" s="262"/>
      <c r="G253" s="262"/>
      <c r="H253" s="262"/>
      <c r="I253" s="262"/>
      <c r="J253" s="262"/>
      <c r="K253" s="262"/>
      <c r="L253" s="262"/>
      <c r="M253" s="262"/>
      <c r="N253" s="262"/>
      <c r="O253" s="262"/>
      <c r="P253" s="262"/>
      <c r="Q253" s="262"/>
      <c r="R253" s="262"/>
    </row>
    <row r="254" spans="1:18" ht="12" customHeight="1" x14ac:dyDescent="0.2">
      <c r="A254" s="261"/>
      <c r="B254" s="261"/>
      <c r="C254" s="262"/>
      <c r="D254" s="262"/>
      <c r="E254" s="262"/>
      <c r="F254" s="262"/>
      <c r="G254" s="262"/>
      <c r="H254" s="262"/>
      <c r="I254" s="262"/>
      <c r="J254" s="262"/>
      <c r="K254" s="262"/>
      <c r="L254" s="262"/>
      <c r="M254" s="262"/>
      <c r="N254" s="262"/>
      <c r="O254" s="262"/>
      <c r="P254" s="262"/>
      <c r="Q254" s="262"/>
      <c r="R254" s="262"/>
    </row>
    <row r="255" spans="1:18" ht="12" customHeight="1" x14ac:dyDescent="0.2">
      <c r="A255" s="261"/>
      <c r="B255" s="261"/>
      <c r="C255" s="262"/>
      <c r="D255" s="262"/>
      <c r="E255" s="262"/>
      <c r="F255" s="262"/>
      <c r="G255" s="262"/>
      <c r="H255" s="262"/>
      <c r="I255" s="262"/>
      <c r="J255" s="262"/>
      <c r="K255" s="262"/>
      <c r="L255" s="262"/>
      <c r="M255" s="262"/>
      <c r="N255" s="262"/>
      <c r="O255" s="262"/>
      <c r="P255" s="262"/>
      <c r="Q255" s="262"/>
      <c r="R255" s="262"/>
    </row>
    <row r="256" spans="1:18" ht="12" customHeight="1" x14ac:dyDescent="0.2">
      <c r="A256" s="261"/>
      <c r="B256" s="261"/>
      <c r="C256" s="262"/>
      <c r="D256" s="262"/>
      <c r="E256" s="262"/>
      <c r="F256" s="262"/>
      <c r="G256" s="262"/>
      <c r="H256" s="262"/>
      <c r="I256" s="262"/>
      <c r="J256" s="262"/>
      <c r="K256" s="262"/>
      <c r="L256" s="262"/>
      <c r="M256" s="262"/>
      <c r="N256" s="262"/>
      <c r="O256" s="262"/>
      <c r="P256" s="262"/>
      <c r="Q256" s="262"/>
      <c r="R256" s="262"/>
    </row>
    <row r="257" spans="1:18" ht="12" customHeight="1" x14ac:dyDescent="0.2">
      <c r="A257" s="261"/>
      <c r="B257" s="261"/>
      <c r="C257" s="262"/>
      <c r="D257" s="262"/>
      <c r="E257" s="262"/>
      <c r="F257" s="262"/>
      <c r="G257" s="262"/>
      <c r="H257" s="262"/>
      <c r="I257" s="262"/>
      <c r="J257" s="262"/>
      <c r="K257" s="262"/>
      <c r="L257" s="262"/>
      <c r="M257" s="262"/>
      <c r="N257" s="262"/>
      <c r="O257" s="262"/>
      <c r="P257" s="262"/>
      <c r="Q257" s="262"/>
      <c r="R257" s="262"/>
    </row>
    <row r="258" spans="1:18" ht="12" customHeight="1" x14ac:dyDescent="0.2">
      <c r="A258" s="261"/>
      <c r="B258" s="261"/>
      <c r="C258" s="262"/>
      <c r="D258" s="262"/>
      <c r="E258" s="262"/>
      <c r="F258" s="262"/>
      <c r="G258" s="262"/>
      <c r="H258" s="262"/>
      <c r="I258" s="262"/>
      <c r="J258" s="262"/>
      <c r="K258" s="262"/>
      <c r="L258" s="262"/>
      <c r="M258" s="262"/>
      <c r="N258" s="262"/>
      <c r="O258" s="262"/>
      <c r="P258" s="262"/>
      <c r="Q258" s="262"/>
      <c r="R258" s="262"/>
    </row>
    <row r="259" spans="1:18" ht="12" customHeight="1" x14ac:dyDescent="0.2">
      <c r="A259" s="261"/>
      <c r="B259" s="261"/>
      <c r="C259" s="262"/>
      <c r="D259" s="262"/>
      <c r="E259" s="262"/>
      <c r="F259" s="262"/>
      <c r="G259" s="262"/>
      <c r="H259" s="262"/>
      <c r="I259" s="262"/>
      <c r="J259" s="262"/>
      <c r="K259" s="262"/>
      <c r="L259" s="262"/>
      <c r="M259" s="262"/>
      <c r="N259" s="262"/>
      <c r="O259" s="262"/>
      <c r="P259" s="262"/>
      <c r="Q259" s="262"/>
      <c r="R259" s="262"/>
    </row>
    <row r="260" spans="1:18" ht="12" customHeight="1" x14ac:dyDescent="0.2">
      <c r="A260" s="261"/>
      <c r="B260" s="261"/>
      <c r="C260" s="262"/>
      <c r="D260" s="262"/>
      <c r="E260" s="262"/>
      <c r="F260" s="262"/>
      <c r="G260" s="262"/>
      <c r="H260" s="262"/>
      <c r="I260" s="262"/>
      <c r="J260" s="262"/>
      <c r="K260" s="262"/>
      <c r="L260" s="262"/>
      <c r="M260" s="262"/>
      <c r="N260" s="262"/>
      <c r="O260" s="262"/>
      <c r="P260" s="262"/>
      <c r="Q260" s="262"/>
      <c r="R260" s="262"/>
    </row>
    <row r="261" spans="1:18" ht="12" customHeight="1" x14ac:dyDescent="0.2">
      <c r="A261" s="261"/>
      <c r="B261" s="261"/>
      <c r="C261" s="262"/>
      <c r="D261" s="262"/>
      <c r="E261" s="262"/>
      <c r="F261" s="262"/>
      <c r="G261" s="262"/>
      <c r="H261" s="262"/>
      <c r="I261" s="262"/>
      <c r="J261" s="262"/>
      <c r="K261" s="262"/>
      <c r="L261" s="262"/>
      <c r="M261" s="262"/>
      <c r="N261" s="262"/>
      <c r="O261" s="262"/>
      <c r="P261" s="262"/>
      <c r="Q261" s="262"/>
      <c r="R261" s="262"/>
    </row>
    <row r="262" spans="1:18" ht="12" customHeight="1" x14ac:dyDescent="0.2">
      <c r="A262" s="261"/>
      <c r="B262" s="261"/>
      <c r="C262" s="262"/>
      <c r="D262" s="262"/>
      <c r="E262" s="262"/>
      <c r="F262" s="262"/>
      <c r="G262" s="262"/>
      <c r="H262" s="262"/>
      <c r="I262" s="262"/>
      <c r="J262" s="262"/>
      <c r="K262" s="262"/>
      <c r="L262" s="262"/>
      <c r="M262" s="262"/>
      <c r="N262" s="262"/>
      <c r="O262" s="262"/>
      <c r="P262" s="262"/>
      <c r="Q262" s="262"/>
      <c r="R262" s="262"/>
    </row>
    <row r="263" spans="1:18" ht="12" customHeight="1" x14ac:dyDescent="0.2">
      <c r="A263" s="261"/>
      <c r="B263" s="261"/>
      <c r="C263" s="262"/>
      <c r="D263" s="262"/>
      <c r="E263" s="262"/>
      <c r="F263" s="262"/>
      <c r="G263" s="262"/>
      <c r="H263" s="262"/>
      <c r="I263" s="262"/>
      <c r="J263" s="262"/>
      <c r="K263" s="262"/>
      <c r="L263" s="262"/>
      <c r="M263" s="262"/>
      <c r="N263" s="262"/>
      <c r="O263" s="262"/>
      <c r="P263" s="262"/>
      <c r="Q263" s="262"/>
      <c r="R263" s="262"/>
    </row>
    <row r="264" spans="1:18" ht="12" customHeight="1" x14ac:dyDescent="0.2">
      <c r="A264" s="261"/>
      <c r="B264" s="261"/>
      <c r="C264" s="262"/>
      <c r="D264" s="262"/>
      <c r="E264" s="262"/>
      <c r="F264" s="262"/>
      <c r="G264" s="262"/>
      <c r="H264" s="262"/>
      <c r="I264" s="262"/>
      <c r="J264" s="262"/>
      <c r="K264" s="262"/>
      <c r="L264" s="262"/>
      <c r="M264" s="262"/>
      <c r="N264" s="262"/>
      <c r="O264" s="262"/>
      <c r="P264" s="262"/>
      <c r="Q264" s="262"/>
      <c r="R264" s="262"/>
    </row>
    <row r="265" spans="1:18" ht="12" customHeight="1" x14ac:dyDescent="0.2">
      <c r="A265" s="261"/>
      <c r="B265" s="261"/>
      <c r="C265" s="262"/>
      <c r="D265" s="262"/>
      <c r="E265" s="262"/>
      <c r="F265" s="262"/>
      <c r="G265" s="262"/>
      <c r="H265" s="262"/>
      <c r="I265" s="262"/>
      <c r="J265" s="262"/>
      <c r="K265" s="262"/>
      <c r="L265" s="262"/>
      <c r="M265" s="262"/>
      <c r="N265" s="262"/>
      <c r="O265" s="262"/>
      <c r="P265" s="262"/>
      <c r="Q265" s="262"/>
      <c r="R265" s="262"/>
    </row>
    <row r="266" spans="1:18" ht="12" customHeight="1" x14ac:dyDescent="0.2">
      <c r="A266" s="261"/>
      <c r="B266" s="261"/>
      <c r="C266" s="262"/>
      <c r="D266" s="262"/>
      <c r="E266" s="262"/>
      <c r="F266" s="262"/>
      <c r="G266" s="262"/>
      <c r="H266" s="262"/>
      <c r="I266" s="262"/>
      <c r="J266" s="262"/>
      <c r="K266" s="262"/>
      <c r="L266" s="262"/>
      <c r="M266" s="262"/>
      <c r="N266" s="262"/>
      <c r="O266" s="262"/>
      <c r="P266" s="262"/>
      <c r="Q266" s="262"/>
      <c r="R266" s="262"/>
    </row>
    <row r="267" spans="1:18" ht="12" customHeight="1" x14ac:dyDescent="0.2">
      <c r="A267" s="261"/>
      <c r="B267" s="261"/>
      <c r="C267" s="262"/>
      <c r="D267" s="262"/>
      <c r="E267" s="262"/>
      <c r="F267" s="262"/>
      <c r="G267" s="262"/>
      <c r="H267" s="262"/>
      <c r="I267" s="262"/>
      <c r="J267" s="262"/>
      <c r="K267" s="262"/>
      <c r="L267" s="262"/>
      <c r="M267" s="262"/>
      <c r="N267" s="262"/>
      <c r="O267" s="262"/>
      <c r="P267" s="262"/>
      <c r="Q267" s="262"/>
      <c r="R267" s="262"/>
    </row>
    <row r="268" spans="1:18" ht="12" customHeight="1" x14ac:dyDescent="0.2">
      <c r="A268" s="261"/>
      <c r="B268" s="261"/>
      <c r="C268" s="262"/>
      <c r="D268" s="262"/>
      <c r="E268" s="262"/>
      <c r="F268" s="262"/>
      <c r="G268" s="262"/>
      <c r="H268" s="262"/>
      <c r="I268" s="262"/>
      <c r="J268" s="262"/>
      <c r="K268" s="262"/>
      <c r="L268" s="262"/>
      <c r="M268" s="262"/>
      <c r="N268" s="262"/>
      <c r="O268" s="262"/>
      <c r="P268" s="262"/>
      <c r="Q268" s="262"/>
      <c r="R268" s="262"/>
    </row>
    <row r="269" spans="1:18" ht="12" customHeight="1" x14ac:dyDescent="0.2">
      <c r="A269" s="261"/>
      <c r="B269" s="261"/>
      <c r="C269" s="262"/>
      <c r="D269" s="262"/>
      <c r="E269" s="262"/>
      <c r="F269" s="262"/>
      <c r="G269" s="262"/>
      <c r="H269" s="262"/>
      <c r="I269" s="262"/>
      <c r="J269" s="262"/>
      <c r="K269" s="262"/>
      <c r="L269" s="262"/>
      <c r="M269" s="262"/>
      <c r="N269" s="262"/>
      <c r="O269" s="262"/>
      <c r="P269" s="262"/>
      <c r="Q269" s="262"/>
      <c r="R269" s="262"/>
    </row>
    <row r="270" spans="1:18" ht="12" customHeight="1" x14ac:dyDescent="0.2">
      <c r="A270" s="261"/>
      <c r="B270" s="261"/>
      <c r="C270" s="262"/>
      <c r="D270" s="262"/>
      <c r="E270" s="262"/>
      <c r="F270" s="262"/>
      <c r="G270" s="262"/>
      <c r="H270" s="262"/>
      <c r="I270" s="262"/>
      <c r="J270" s="262"/>
      <c r="K270" s="262"/>
      <c r="L270" s="262"/>
      <c r="M270" s="262"/>
      <c r="N270" s="262"/>
      <c r="O270" s="262"/>
      <c r="P270" s="262"/>
      <c r="Q270" s="262"/>
      <c r="R270" s="262"/>
    </row>
    <row r="271" spans="1:18" ht="12" customHeight="1" x14ac:dyDescent="0.2">
      <c r="A271" s="261"/>
      <c r="B271" s="261"/>
      <c r="C271" s="262"/>
      <c r="D271" s="262"/>
      <c r="E271" s="262"/>
      <c r="F271" s="262"/>
      <c r="G271" s="262"/>
      <c r="H271" s="262"/>
      <c r="I271" s="262"/>
      <c r="J271" s="262"/>
      <c r="K271" s="262"/>
      <c r="L271" s="262"/>
      <c r="M271" s="262"/>
      <c r="N271" s="262"/>
      <c r="O271" s="262"/>
      <c r="P271" s="262"/>
      <c r="Q271" s="262"/>
      <c r="R271" s="262"/>
    </row>
    <row r="272" spans="1:18" ht="12" customHeight="1" x14ac:dyDescent="0.2">
      <c r="A272" s="261"/>
      <c r="B272" s="261"/>
      <c r="C272" s="262"/>
      <c r="D272" s="262"/>
      <c r="E272" s="262"/>
      <c r="F272" s="262"/>
      <c r="G272" s="262"/>
      <c r="H272" s="262"/>
      <c r="I272" s="262"/>
      <c r="J272" s="262"/>
      <c r="K272" s="262"/>
      <c r="L272" s="262"/>
      <c r="M272" s="262"/>
      <c r="N272" s="262"/>
      <c r="O272" s="262"/>
      <c r="P272" s="262"/>
      <c r="Q272" s="262"/>
      <c r="R272" s="262"/>
    </row>
    <row r="273" spans="1:18" ht="12" customHeight="1" x14ac:dyDescent="0.2">
      <c r="A273" s="261"/>
      <c r="B273" s="261"/>
      <c r="C273" s="262"/>
      <c r="D273" s="262"/>
      <c r="E273" s="262"/>
      <c r="F273" s="262"/>
      <c r="G273" s="262"/>
      <c r="H273" s="262"/>
      <c r="I273" s="262"/>
      <c r="J273" s="262"/>
      <c r="K273" s="262"/>
      <c r="L273" s="262"/>
      <c r="M273" s="262"/>
      <c r="N273" s="262"/>
      <c r="O273" s="262"/>
      <c r="P273" s="262"/>
      <c r="Q273" s="262"/>
      <c r="R273" s="262"/>
    </row>
    <row r="274" spans="1:18" ht="12" customHeight="1" x14ac:dyDescent="0.2">
      <c r="A274" s="261"/>
      <c r="B274" s="261"/>
      <c r="C274" s="262"/>
      <c r="D274" s="262"/>
      <c r="E274" s="262"/>
      <c r="F274" s="262"/>
      <c r="G274" s="262"/>
      <c r="H274" s="262"/>
      <c r="I274" s="262"/>
      <c r="J274" s="262"/>
      <c r="K274" s="262"/>
      <c r="L274" s="262"/>
      <c r="M274" s="262"/>
      <c r="N274" s="262"/>
      <c r="O274" s="262"/>
      <c r="P274" s="262"/>
      <c r="Q274" s="262"/>
      <c r="R274" s="262"/>
    </row>
    <row r="275" spans="1:18" ht="12" customHeight="1" x14ac:dyDescent="0.2">
      <c r="A275" s="261"/>
      <c r="B275" s="261"/>
      <c r="C275" s="262"/>
      <c r="D275" s="262"/>
      <c r="E275" s="262"/>
      <c r="F275" s="262"/>
      <c r="G275" s="262"/>
      <c r="H275" s="262"/>
      <c r="I275" s="262"/>
      <c r="J275" s="262"/>
      <c r="K275" s="262"/>
      <c r="L275" s="262"/>
      <c r="M275" s="262"/>
      <c r="N275" s="262"/>
      <c r="O275" s="262"/>
      <c r="P275" s="262"/>
      <c r="Q275" s="262"/>
      <c r="R275" s="262"/>
    </row>
    <row r="276" spans="1:18" ht="12" customHeight="1" x14ac:dyDescent="0.2">
      <c r="A276" s="261"/>
      <c r="B276" s="261"/>
      <c r="C276" s="262"/>
      <c r="D276" s="262"/>
      <c r="E276" s="262"/>
      <c r="F276" s="262"/>
      <c r="G276" s="262"/>
      <c r="H276" s="262"/>
      <c r="I276" s="262"/>
      <c r="J276" s="262"/>
      <c r="K276" s="262"/>
      <c r="L276" s="262"/>
      <c r="M276" s="262"/>
      <c r="N276" s="262"/>
      <c r="O276" s="262"/>
      <c r="P276" s="262"/>
      <c r="Q276" s="262"/>
      <c r="R276" s="262"/>
    </row>
    <row r="277" spans="1:18" ht="12" customHeight="1" x14ac:dyDescent="0.2">
      <c r="A277" s="261"/>
      <c r="B277" s="261"/>
      <c r="C277" s="262"/>
      <c r="D277" s="262"/>
      <c r="E277" s="262"/>
      <c r="F277" s="262"/>
      <c r="G277" s="262"/>
      <c r="H277" s="262"/>
      <c r="I277" s="262"/>
      <c r="J277" s="262"/>
      <c r="K277" s="262"/>
      <c r="L277" s="262"/>
      <c r="M277" s="262"/>
      <c r="N277" s="262"/>
      <c r="O277" s="262"/>
      <c r="P277" s="262"/>
      <c r="Q277" s="262"/>
      <c r="R277" s="262"/>
    </row>
    <row r="278" spans="1:18" ht="12" customHeight="1" x14ac:dyDescent="0.2">
      <c r="A278" s="261"/>
      <c r="B278" s="261"/>
      <c r="C278" s="262"/>
      <c r="D278" s="262"/>
      <c r="E278" s="262"/>
      <c r="F278" s="262"/>
      <c r="G278" s="262"/>
      <c r="H278" s="262"/>
      <c r="I278" s="262"/>
      <c r="J278" s="262"/>
      <c r="K278" s="262"/>
      <c r="L278" s="262"/>
      <c r="M278" s="262"/>
      <c r="N278" s="262"/>
      <c r="O278" s="262"/>
      <c r="P278" s="262"/>
      <c r="Q278" s="262"/>
      <c r="R278" s="262"/>
    </row>
    <row r="279" spans="1:18" ht="12" customHeight="1" x14ac:dyDescent="0.2">
      <c r="A279" s="261"/>
      <c r="B279" s="261"/>
      <c r="C279" s="262"/>
      <c r="D279" s="262"/>
      <c r="E279" s="262"/>
      <c r="F279" s="262"/>
      <c r="G279" s="262"/>
      <c r="H279" s="262"/>
      <c r="I279" s="262"/>
      <c r="J279" s="262"/>
      <c r="K279" s="262"/>
      <c r="L279" s="262"/>
      <c r="M279" s="262"/>
      <c r="N279" s="262"/>
      <c r="O279" s="262"/>
      <c r="P279" s="262"/>
      <c r="Q279" s="262"/>
      <c r="R279" s="262"/>
    </row>
    <row r="280" spans="1:18" ht="12" customHeight="1" x14ac:dyDescent="0.2">
      <c r="A280" s="261"/>
      <c r="B280" s="261"/>
      <c r="C280" s="262"/>
      <c r="D280" s="262"/>
      <c r="E280" s="262"/>
      <c r="F280" s="262"/>
      <c r="G280" s="262"/>
      <c r="H280" s="262"/>
      <c r="I280" s="262"/>
      <c r="J280" s="262"/>
      <c r="K280" s="262"/>
      <c r="L280" s="262"/>
      <c r="M280" s="262"/>
      <c r="N280" s="262"/>
      <c r="O280" s="262"/>
      <c r="P280" s="262"/>
      <c r="Q280" s="262"/>
      <c r="R280" s="262"/>
    </row>
    <row r="281" spans="1:18" ht="12" customHeight="1" x14ac:dyDescent="0.2">
      <c r="A281" s="261"/>
      <c r="B281" s="261"/>
      <c r="C281" s="262"/>
      <c r="D281" s="262"/>
      <c r="E281" s="262"/>
      <c r="F281" s="262"/>
      <c r="G281" s="262"/>
      <c r="H281" s="262"/>
      <c r="I281" s="262"/>
      <c r="J281" s="262"/>
      <c r="K281" s="262"/>
      <c r="L281" s="262"/>
      <c r="M281" s="262"/>
      <c r="N281" s="262"/>
      <c r="O281" s="262"/>
      <c r="P281" s="262"/>
      <c r="Q281" s="262"/>
      <c r="R281" s="262"/>
    </row>
    <row r="282" spans="1:18" ht="12" customHeight="1" x14ac:dyDescent="0.2">
      <c r="A282" s="261"/>
      <c r="B282" s="261"/>
      <c r="C282" s="262"/>
      <c r="D282" s="262"/>
      <c r="E282" s="262"/>
      <c r="F282" s="262"/>
      <c r="G282" s="262"/>
      <c r="H282" s="262"/>
      <c r="I282" s="262"/>
      <c r="J282" s="262"/>
      <c r="K282" s="262"/>
      <c r="L282" s="262"/>
      <c r="M282" s="262"/>
      <c r="N282" s="262"/>
      <c r="O282" s="262"/>
      <c r="P282" s="262"/>
      <c r="Q282" s="262"/>
      <c r="R282" s="262"/>
    </row>
    <row r="283" spans="1:18" ht="12" customHeight="1" x14ac:dyDescent="0.2">
      <c r="A283" s="261"/>
      <c r="B283" s="261"/>
      <c r="C283" s="262"/>
      <c r="D283" s="262"/>
      <c r="E283" s="262"/>
      <c r="F283" s="262"/>
      <c r="G283" s="262"/>
      <c r="H283" s="262"/>
      <c r="I283" s="262"/>
      <c r="J283" s="262"/>
      <c r="K283" s="262"/>
      <c r="L283" s="262"/>
      <c r="M283" s="262"/>
      <c r="N283" s="262"/>
      <c r="O283" s="262"/>
      <c r="P283" s="262"/>
      <c r="Q283" s="262"/>
      <c r="R283" s="262"/>
    </row>
    <row r="284" spans="1:18" ht="12" customHeight="1" x14ac:dyDescent="0.2">
      <c r="A284" s="261"/>
      <c r="B284" s="261"/>
      <c r="C284" s="262"/>
      <c r="D284" s="262"/>
      <c r="E284" s="262"/>
      <c r="F284" s="262"/>
      <c r="G284" s="262"/>
      <c r="H284" s="262"/>
      <c r="I284" s="262"/>
      <c r="J284" s="262"/>
      <c r="K284" s="262"/>
      <c r="L284" s="262"/>
      <c r="M284" s="262"/>
      <c r="N284" s="262"/>
      <c r="O284" s="262"/>
      <c r="P284" s="262"/>
      <c r="Q284" s="262"/>
      <c r="R284" s="262"/>
    </row>
    <row r="285" spans="1:18" ht="12" customHeight="1" x14ac:dyDescent="0.2">
      <c r="A285" s="261"/>
      <c r="B285" s="261"/>
      <c r="C285" s="262"/>
      <c r="D285" s="262"/>
      <c r="E285" s="262"/>
      <c r="F285" s="262"/>
      <c r="G285" s="262"/>
      <c r="H285" s="262"/>
      <c r="I285" s="262"/>
      <c r="J285" s="262"/>
      <c r="K285" s="262"/>
      <c r="L285" s="262"/>
      <c r="M285" s="262"/>
      <c r="N285" s="262"/>
      <c r="O285" s="262"/>
      <c r="P285" s="262"/>
      <c r="Q285" s="262"/>
      <c r="R285" s="262"/>
    </row>
    <row r="286" spans="1:18" ht="12" customHeight="1" x14ac:dyDescent="0.2">
      <c r="A286" s="261"/>
      <c r="B286" s="261"/>
      <c r="C286" s="262"/>
      <c r="D286" s="262"/>
      <c r="E286" s="262"/>
      <c r="F286" s="262"/>
      <c r="G286" s="262"/>
      <c r="H286" s="262"/>
      <c r="I286" s="262"/>
      <c r="J286" s="262"/>
      <c r="K286" s="262"/>
      <c r="L286" s="262"/>
      <c r="M286" s="262"/>
      <c r="N286" s="262"/>
      <c r="O286" s="262"/>
      <c r="P286" s="262"/>
      <c r="Q286" s="262"/>
      <c r="R286" s="262"/>
    </row>
    <row r="287" spans="1:18" ht="12" customHeight="1" x14ac:dyDescent="0.2">
      <c r="A287" s="261"/>
      <c r="B287" s="261"/>
      <c r="C287" s="262"/>
      <c r="D287" s="262"/>
      <c r="E287" s="262"/>
      <c r="F287" s="262"/>
      <c r="G287" s="262"/>
      <c r="H287" s="262"/>
      <c r="I287" s="262"/>
      <c r="J287" s="262"/>
      <c r="K287" s="262"/>
      <c r="L287" s="262"/>
      <c r="M287" s="262"/>
      <c r="N287" s="262"/>
      <c r="O287" s="262"/>
      <c r="P287" s="262"/>
      <c r="Q287" s="262"/>
      <c r="R287" s="262"/>
    </row>
    <row r="288" spans="1:18" ht="12" customHeight="1" x14ac:dyDescent="0.2">
      <c r="A288" s="261"/>
      <c r="B288" s="261"/>
      <c r="C288" s="262"/>
      <c r="D288" s="262"/>
      <c r="E288" s="262"/>
      <c r="F288" s="262"/>
      <c r="G288" s="262"/>
      <c r="H288" s="262"/>
      <c r="I288" s="262"/>
      <c r="J288" s="262"/>
      <c r="K288" s="262"/>
      <c r="L288" s="262"/>
      <c r="M288" s="262"/>
      <c r="N288" s="262"/>
      <c r="O288" s="262"/>
      <c r="P288" s="262"/>
      <c r="Q288" s="262"/>
      <c r="R288" s="262"/>
    </row>
    <row r="289" spans="1:18" ht="12" customHeight="1" x14ac:dyDescent="0.2">
      <c r="A289" s="261"/>
      <c r="B289" s="261"/>
      <c r="C289" s="262"/>
      <c r="D289" s="262"/>
      <c r="E289" s="262"/>
      <c r="F289" s="262"/>
      <c r="G289" s="262"/>
      <c r="H289" s="262"/>
      <c r="I289" s="262"/>
      <c r="J289" s="262"/>
      <c r="K289" s="262"/>
      <c r="L289" s="262"/>
      <c r="M289" s="262"/>
      <c r="N289" s="262"/>
      <c r="O289" s="262"/>
      <c r="P289" s="262"/>
      <c r="Q289" s="262"/>
      <c r="R289" s="262"/>
    </row>
    <row r="290" spans="1:18" ht="12" customHeight="1" x14ac:dyDescent="0.2">
      <c r="A290" s="261"/>
      <c r="B290" s="261"/>
      <c r="C290" s="262"/>
      <c r="D290" s="262"/>
      <c r="E290" s="262"/>
      <c r="F290" s="262"/>
      <c r="G290" s="262"/>
      <c r="H290" s="262"/>
      <c r="I290" s="262"/>
      <c r="J290" s="262"/>
      <c r="K290" s="262"/>
      <c r="L290" s="262"/>
      <c r="M290" s="262"/>
      <c r="N290" s="262"/>
      <c r="O290" s="262"/>
      <c r="P290" s="262"/>
      <c r="Q290" s="262"/>
      <c r="R290" s="262"/>
    </row>
    <row r="291" spans="1:18" ht="12" customHeight="1" x14ac:dyDescent="0.2">
      <c r="A291" s="261"/>
      <c r="B291" s="261"/>
      <c r="C291" s="262"/>
      <c r="D291" s="262"/>
      <c r="E291" s="262"/>
      <c r="F291" s="262"/>
      <c r="G291" s="262"/>
      <c r="H291" s="262"/>
      <c r="I291" s="262"/>
      <c r="J291" s="262"/>
      <c r="K291" s="262"/>
      <c r="L291" s="262"/>
      <c r="M291" s="262"/>
      <c r="N291" s="262"/>
      <c r="O291" s="262"/>
      <c r="P291" s="262"/>
      <c r="Q291" s="262"/>
      <c r="R291" s="262"/>
    </row>
    <row r="292" spans="1:18" ht="12" customHeight="1" x14ac:dyDescent="0.2">
      <c r="A292" s="261"/>
      <c r="B292" s="261"/>
      <c r="C292" s="262"/>
      <c r="D292" s="262"/>
      <c r="E292" s="262"/>
      <c r="F292" s="262"/>
      <c r="G292" s="262"/>
      <c r="H292" s="262"/>
      <c r="I292" s="262"/>
      <c r="J292" s="262"/>
      <c r="K292" s="262"/>
      <c r="L292" s="262"/>
      <c r="M292" s="262"/>
      <c r="N292" s="262"/>
      <c r="O292" s="262"/>
      <c r="P292" s="262"/>
      <c r="Q292" s="262"/>
      <c r="R292" s="262"/>
    </row>
    <row r="293" spans="1:18" ht="12" customHeight="1" x14ac:dyDescent="0.2">
      <c r="A293" s="261"/>
      <c r="B293" s="261"/>
      <c r="C293" s="262"/>
      <c r="D293" s="262"/>
      <c r="E293" s="262"/>
      <c r="F293" s="262"/>
      <c r="G293" s="262"/>
      <c r="H293" s="262"/>
      <c r="I293" s="262"/>
      <c r="J293" s="262"/>
      <c r="K293" s="262"/>
      <c r="L293" s="262"/>
      <c r="M293" s="262"/>
      <c r="N293" s="262"/>
      <c r="O293" s="262"/>
      <c r="P293" s="262"/>
      <c r="Q293" s="262"/>
      <c r="R293" s="262"/>
    </row>
    <row r="294" spans="1:18" ht="12" customHeight="1" x14ac:dyDescent="0.2">
      <c r="A294" s="261"/>
      <c r="B294" s="261"/>
      <c r="C294" s="262"/>
      <c r="D294" s="262"/>
      <c r="E294" s="262"/>
      <c r="F294" s="262"/>
      <c r="G294" s="262"/>
      <c r="H294" s="262"/>
      <c r="I294" s="262"/>
      <c r="J294" s="262"/>
      <c r="K294" s="262"/>
      <c r="L294" s="262"/>
      <c r="M294" s="262"/>
      <c r="N294" s="262"/>
      <c r="O294" s="262"/>
      <c r="P294" s="262"/>
      <c r="Q294" s="262"/>
      <c r="R294" s="262"/>
    </row>
    <row r="295" spans="1:18" ht="12" customHeight="1" x14ac:dyDescent="0.2">
      <c r="A295" s="261"/>
      <c r="B295" s="261"/>
      <c r="C295" s="262"/>
      <c r="D295" s="262"/>
      <c r="E295" s="262"/>
      <c r="F295" s="262"/>
      <c r="G295" s="262"/>
      <c r="H295" s="262"/>
      <c r="I295" s="262"/>
      <c r="J295" s="262"/>
      <c r="K295" s="262"/>
      <c r="L295" s="262"/>
      <c r="M295" s="262"/>
      <c r="N295" s="262"/>
      <c r="O295" s="262"/>
      <c r="P295" s="262"/>
      <c r="Q295" s="262"/>
      <c r="R295" s="262"/>
    </row>
    <row r="296" spans="1:18" ht="12" customHeight="1" x14ac:dyDescent="0.2">
      <c r="A296" s="261"/>
      <c r="B296" s="261"/>
      <c r="C296" s="262"/>
      <c r="D296" s="262"/>
      <c r="E296" s="262"/>
      <c r="F296" s="262"/>
      <c r="G296" s="262"/>
      <c r="H296" s="262"/>
      <c r="I296" s="262"/>
      <c r="J296" s="262"/>
      <c r="K296" s="262"/>
      <c r="L296" s="262"/>
      <c r="M296" s="262"/>
      <c r="N296" s="262"/>
      <c r="O296" s="262"/>
      <c r="P296" s="262"/>
      <c r="Q296" s="262"/>
      <c r="R296" s="262"/>
    </row>
    <row r="297" spans="1:18" ht="12" customHeight="1" x14ac:dyDescent="0.2">
      <c r="A297" s="261"/>
      <c r="B297" s="261"/>
      <c r="C297" s="262"/>
      <c r="D297" s="262"/>
      <c r="E297" s="262"/>
      <c r="F297" s="262"/>
      <c r="G297" s="262"/>
      <c r="H297" s="262"/>
      <c r="I297" s="262"/>
      <c r="J297" s="262"/>
      <c r="K297" s="262"/>
      <c r="L297" s="262"/>
      <c r="M297" s="262"/>
      <c r="N297" s="262"/>
      <c r="O297" s="262"/>
      <c r="P297" s="262"/>
      <c r="Q297" s="262"/>
      <c r="R297" s="262"/>
    </row>
    <row r="298" spans="1:18" ht="12" customHeight="1" x14ac:dyDescent="0.2">
      <c r="A298" s="261"/>
      <c r="B298" s="261"/>
      <c r="C298" s="262"/>
      <c r="D298" s="262"/>
      <c r="E298" s="262"/>
      <c r="F298" s="262"/>
      <c r="G298" s="262"/>
      <c r="H298" s="262"/>
      <c r="I298" s="262"/>
      <c r="J298" s="262"/>
      <c r="K298" s="262"/>
      <c r="L298" s="262"/>
      <c r="M298" s="262"/>
      <c r="N298" s="262"/>
      <c r="O298" s="262"/>
      <c r="P298" s="262"/>
      <c r="Q298" s="262"/>
      <c r="R298" s="262"/>
    </row>
    <row r="299" spans="1:18" ht="12" customHeight="1" x14ac:dyDescent="0.2">
      <c r="A299" s="261"/>
      <c r="B299" s="261"/>
      <c r="C299" s="262"/>
      <c r="D299" s="262"/>
      <c r="E299" s="262"/>
      <c r="F299" s="262"/>
      <c r="G299" s="262"/>
      <c r="H299" s="262"/>
      <c r="I299" s="262"/>
      <c r="J299" s="262"/>
      <c r="K299" s="262"/>
      <c r="L299" s="262"/>
      <c r="M299" s="262"/>
      <c r="N299" s="262"/>
      <c r="O299" s="262"/>
      <c r="P299" s="262"/>
      <c r="Q299" s="262"/>
      <c r="R299" s="262"/>
    </row>
    <row r="300" spans="1:18" ht="12" customHeight="1" x14ac:dyDescent="0.2">
      <c r="A300" s="261"/>
      <c r="B300" s="261"/>
      <c r="C300" s="262"/>
      <c r="D300" s="262"/>
      <c r="E300" s="262"/>
      <c r="F300" s="262"/>
      <c r="G300" s="262"/>
      <c r="H300" s="262"/>
      <c r="I300" s="262"/>
      <c r="J300" s="262"/>
      <c r="K300" s="262"/>
      <c r="L300" s="262"/>
      <c r="M300" s="262"/>
      <c r="N300" s="262"/>
      <c r="O300" s="262"/>
      <c r="P300" s="262"/>
      <c r="Q300" s="262"/>
      <c r="R300" s="262"/>
    </row>
    <row r="301" spans="1:18" ht="12" customHeight="1" x14ac:dyDescent="0.2">
      <c r="A301" s="261"/>
      <c r="B301" s="261"/>
      <c r="C301" s="262"/>
      <c r="D301" s="262"/>
      <c r="E301" s="262"/>
      <c r="F301" s="262"/>
      <c r="G301" s="262"/>
      <c r="H301" s="262"/>
      <c r="I301" s="262"/>
      <c r="J301" s="262"/>
      <c r="K301" s="262"/>
      <c r="L301" s="262"/>
      <c r="M301" s="262"/>
      <c r="N301" s="262"/>
      <c r="O301" s="262"/>
      <c r="P301" s="262"/>
      <c r="Q301" s="262"/>
      <c r="R301" s="262"/>
    </row>
    <row r="302" spans="1:18" ht="12" customHeight="1" x14ac:dyDescent="0.2">
      <c r="A302" s="261"/>
      <c r="B302" s="261"/>
      <c r="C302" s="262"/>
      <c r="D302" s="262"/>
      <c r="E302" s="262"/>
      <c r="F302" s="262"/>
      <c r="G302" s="262"/>
      <c r="H302" s="262"/>
      <c r="I302" s="262"/>
      <c r="J302" s="262"/>
      <c r="K302" s="262"/>
      <c r="L302" s="262"/>
      <c r="M302" s="262"/>
      <c r="N302" s="262"/>
      <c r="O302" s="262"/>
      <c r="P302" s="262"/>
      <c r="Q302" s="262"/>
      <c r="R302" s="262"/>
    </row>
    <row r="303" spans="1:18" ht="12" customHeight="1" x14ac:dyDescent="0.2">
      <c r="A303" s="261"/>
      <c r="B303" s="261"/>
      <c r="C303" s="262"/>
      <c r="D303" s="262"/>
      <c r="E303" s="262"/>
      <c r="F303" s="262"/>
      <c r="G303" s="262"/>
      <c r="H303" s="262"/>
      <c r="I303" s="262"/>
      <c r="J303" s="262"/>
      <c r="K303" s="262"/>
      <c r="L303" s="262"/>
      <c r="M303" s="262"/>
      <c r="N303" s="262"/>
      <c r="O303" s="262"/>
      <c r="P303" s="262"/>
      <c r="Q303" s="262"/>
      <c r="R303" s="262"/>
    </row>
    <row r="304" spans="1:18" ht="12" customHeight="1" x14ac:dyDescent="0.2">
      <c r="A304" s="261"/>
      <c r="B304" s="261"/>
      <c r="C304" s="262"/>
      <c r="D304" s="262"/>
      <c r="E304" s="262"/>
      <c r="F304" s="262"/>
      <c r="G304" s="262"/>
      <c r="H304" s="262"/>
      <c r="I304" s="262"/>
      <c r="J304" s="262"/>
      <c r="K304" s="262"/>
      <c r="L304" s="262"/>
      <c r="M304" s="262"/>
      <c r="N304" s="262"/>
      <c r="O304" s="262"/>
      <c r="P304" s="262"/>
      <c r="Q304" s="262"/>
      <c r="R304" s="262"/>
    </row>
    <row r="305" spans="1:18" ht="12" customHeight="1" x14ac:dyDescent="0.2">
      <c r="A305" s="261"/>
      <c r="B305" s="261"/>
      <c r="C305" s="262"/>
      <c r="D305" s="262"/>
      <c r="E305" s="262"/>
      <c r="F305" s="262"/>
      <c r="G305" s="262"/>
      <c r="H305" s="262"/>
      <c r="I305" s="262"/>
      <c r="J305" s="262"/>
      <c r="K305" s="262"/>
      <c r="L305" s="262"/>
      <c r="M305" s="262"/>
      <c r="N305" s="262"/>
      <c r="O305" s="262"/>
      <c r="P305" s="262"/>
      <c r="Q305" s="262"/>
      <c r="R305" s="262"/>
    </row>
    <row r="306" spans="1:18" ht="12" customHeight="1" x14ac:dyDescent="0.2">
      <c r="A306" s="261"/>
      <c r="B306" s="261"/>
      <c r="C306" s="262"/>
      <c r="D306" s="262"/>
      <c r="E306" s="262"/>
      <c r="F306" s="262"/>
      <c r="G306" s="262"/>
      <c r="H306" s="262"/>
      <c r="I306" s="262"/>
      <c r="J306" s="262"/>
      <c r="K306" s="262"/>
      <c r="L306" s="262"/>
      <c r="M306" s="262"/>
      <c r="N306" s="262"/>
      <c r="O306" s="262"/>
      <c r="P306" s="262"/>
      <c r="Q306" s="262"/>
      <c r="R306" s="262"/>
    </row>
    <row r="307" spans="1:18" ht="12" customHeight="1" x14ac:dyDescent="0.2">
      <c r="A307" s="261"/>
      <c r="B307" s="261"/>
      <c r="C307" s="262"/>
      <c r="D307" s="262"/>
      <c r="E307" s="262"/>
      <c r="F307" s="262"/>
      <c r="G307" s="262"/>
      <c r="H307" s="262"/>
      <c r="I307" s="262"/>
      <c r="J307" s="262"/>
      <c r="K307" s="262"/>
      <c r="L307" s="262"/>
      <c r="M307" s="262"/>
      <c r="N307" s="262"/>
      <c r="O307" s="262"/>
      <c r="P307" s="262"/>
      <c r="Q307" s="262"/>
      <c r="R307" s="262"/>
    </row>
    <row r="308" spans="1:18" ht="12" customHeight="1" x14ac:dyDescent="0.2">
      <c r="A308" s="261"/>
      <c r="B308" s="261"/>
      <c r="C308" s="262"/>
      <c r="D308" s="262"/>
      <c r="E308" s="262"/>
      <c r="F308" s="262"/>
      <c r="G308" s="262"/>
      <c r="H308" s="262"/>
      <c r="I308" s="262"/>
      <c r="J308" s="262"/>
      <c r="K308" s="262"/>
      <c r="L308" s="262"/>
      <c r="M308" s="262"/>
      <c r="N308" s="262"/>
      <c r="O308" s="262"/>
      <c r="P308" s="262"/>
      <c r="Q308" s="262"/>
      <c r="R308" s="262"/>
    </row>
    <row r="309" spans="1:18" ht="12" customHeight="1" x14ac:dyDescent="0.2">
      <c r="A309" s="261"/>
      <c r="B309" s="261"/>
      <c r="C309" s="262"/>
      <c r="D309" s="262"/>
      <c r="E309" s="262"/>
      <c r="F309" s="262"/>
      <c r="G309" s="262"/>
      <c r="H309" s="262"/>
      <c r="I309" s="262"/>
      <c r="J309" s="262"/>
      <c r="K309" s="262"/>
      <c r="L309" s="262"/>
      <c r="M309" s="262"/>
      <c r="N309" s="262"/>
      <c r="O309" s="262"/>
      <c r="P309" s="262"/>
      <c r="Q309" s="262"/>
      <c r="R309" s="262"/>
    </row>
    <row r="310" spans="1:18" ht="12" customHeight="1" x14ac:dyDescent="0.2">
      <c r="A310" s="261"/>
      <c r="B310" s="261"/>
      <c r="C310" s="262"/>
      <c r="D310" s="262"/>
      <c r="E310" s="262"/>
      <c r="F310" s="262"/>
      <c r="G310" s="262"/>
      <c r="H310" s="262"/>
      <c r="I310" s="262"/>
      <c r="J310" s="262"/>
      <c r="K310" s="262"/>
      <c r="L310" s="262"/>
      <c r="M310" s="262"/>
      <c r="N310" s="262"/>
      <c r="O310" s="262"/>
      <c r="P310" s="262"/>
      <c r="Q310" s="262"/>
      <c r="R310" s="262"/>
    </row>
    <row r="311" spans="1:18" ht="12" customHeight="1" x14ac:dyDescent="0.2">
      <c r="A311" s="261"/>
      <c r="B311" s="261"/>
      <c r="C311" s="262"/>
      <c r="D311" s="262"/>
      <c r="E311" s="262"/>
      <c r="F311" s="262"/>
      <c r="G311" s="262"/>
      <c r="H311" s="262"/>
      <c r="I311" s="262"/>
      <c r="J311" s="262"/>
      <c r="K311" s="262"/>
      <c r="L311" s="262"/>
      <c r="M311" s="262"/>
      <c r="N311" s="262"/>
      <c r="O311" s="262"/>
      <c r="P311" s="262"/>
      <c r="Q311" s="262"/>
      <c r="R311" s="262"/>
    </row>
    <row r="312" spans="1:18" ht="12" customHeight="1" x14ac:dyDescent="0.2">
      <c r="A312" s="261"/>
      <c r="B312" s="261"/>
      <c r="C312" s="262"/>
      <c r="D312" s="262"/>
      <c r="E312" s="262"/>
      <c r="F312" s="262"/>
      <c r="G312" s="262"/>
      <c r="H312" s="262"/>
      <c r="I312" s="262"/>
      <c r="J312" s="262"/>
      <c r="K312" s="262"/>
      <c r="L312" s="262"/>
      <c r="M312" s="262"/>
      <c r="N312" s="262"/>
      <c r="O312" s="262"/>
      <c r="P312" s="262"/>
      <c r="Q312" s="262"/>
      <c r="R312" s="262"/>
    </row>
    <row r="313" spans="1:18" ht="12" customHeight="1" x14ac:dyDescent="0.2">
      <c r="A313" s="261"/>
      <c r="B313" s="261"/>
      <c r="C313" s="262"/>
      <c r="D313" s="262"/>
      <c r="E313" s="262"/>
      <c r="F313" s="262"/>
      <c r="G313" s="262"/>
      <c r="H313" s="262"/>
      <c r="I313" s="262"/>
      <c r="J313" s="262"/>
      <c r="K313" s="262"/>
      <c r="L313" s="262"/>
      <c r="M313" s="262"/>
      <c r="N313" s="262"/>
      <c r="O313" s="262"/>
      <c r="P313" s="262"/>
      <c r="Q313" s="262"/>
      <c r="R313" s="262"/>
    </row>
    <row r="314" spans="1:18" ht="12" customHeight="1" x14ac:dyDescent="0.2">
      <c r="A314" s="261"/>
      <c r="B314" s="261"/>
      <c r="C314" s="262"/>
      <c r="D314" s="262"/>
      <c r="E314" s="262"/>
      <c r="F314" s="262"/>
      <c r="G314" s="262"/>
      <c r="H314" s="262"/>
      <c r="I314" s="262"/>
      <c r="J314" s="262"/>
      <c r="K314" s="262"/>
      <c r="L314" s="262"/>
      <c r="M314" s="262"/>
      <c r="N314" s="262"/>
      <c r="O314" s="262"/>
      <c r="P314" s="262"/>
      <c r="Q314" s="262"/>
      <c r="R314" s="262"/>
    </row>
    <row r="315" spans="1:18" ht="12" customHeight="1" x14ac:dyDescent="0.2">
      <c r="A315" s="261"/>
      <c r="B315" s="261"/>
      <c r="C315" s="262"/>
      <c r="D315" s="262"/>
      <c r="E315" s="262"/>
      <c r="F315" s="262"/>
      <c r="G315" s="262"/>
      <c r="H315" s="262"/>
      <c r="I315" s="262"/>
      <c r="J315" s="262"/>
      <c r="K315" s="262"/>
      <c r="L315" s="262"/>
      <c r="M315" s="262"/>
      <c r="N315" s="262"/>
      <c r="O315" s="262"/>
      <c r="P315" s="262"/>
      <c r="Q315" s="262"/>
      <c r="R315" s="262"/>
    </row>
    <row r="316" spans="1:18" ht="12" customHeight="1" x14ac:dyDescent="0.2">
      <c r="A316" s="261"/>
      <c r="B316" s="261"/>
      <c r="C316" s="262"/>
      <c r="D316" s="262"/>
      <c r="E316" s="262"/>
      <c r="F316" s="262"/>
      <c r="G316" s="262"/>
      <c r="H316" s="262"/>
      <c r="I316" s="262"/>
      <c r="J316" s="262"/>
      <c r="K316" s="262"/>
      <c r="L316" s="262"/>
      <c r="M316" s="262"/>
      <c r="N316" s="262"/>
      <c r="O316" s="262"/>
      <c r="P316" s="262"/>
      <c r="Q316" s="262"/>
      <c r="R316" s="262"/>
    </row>
    <row r="317" spans="1:18" ht="12" customHeight="1" x14ac:dyDescent="0.2">
      <c r="A317" s="261"/>
      <c r="B317" s="261"/>
      <c r="C317" s="262"/>
      <c r="D317" s="262"/>
      <c r="E317" s="262"/>
      <c r="F317" s="262"/>
      <c r="G317" s="262"/>
      <c r="H317" s="262"/>
      <c r="I317" s="262"/>
      <c r="J317" s="262"/>
      <c r="K317" s="262"/>
      <c r="L317" s="262"/>
      <c r="M317" s="262"/>
      <c r="N317" s="262"/>
      <c r="O317" s="262"/>
      <c r="P317" s="262"/>
      <c r="Q317" s="262"/>
      <c r="R317" s="262"/>
    </row>
    <row r="318" spans="1:18" ht="12" customHeight="1" x14ac:dyDescent="0.2">
      <c r="A318" s="261"/>
      <c r="B318" s="261"/>
      <c r="C318" s="262"/>
      <c r="D318" s="262"/>
      <c r="E318" s="262"/>
      <c r="F318" s="262"/>
      <c r="G318" s="262"/>
      <c r="H318" s="262"/>
      <c r="I318" s="262"/>
      <c r="J318" s="262"/>
      <c r="K318" s="262"/>
      <c r="L318" s="262"/>
      <c r="M318" s="262"/>
      <c r="N318" s="262"/>
      <c r="O318" s="262"/>
      <c r="P318" s="262"/>
      <c r="Q318" s="262"/>
      <c r="R318" s="262"/>
    </row>
    <row r="319" spans="1:18" ht="12" customHeight="1" x14ac:dyDescent="0.2">
      <c r="A319" s="261"/>
      <c r="B319" s="261"/>
      <c r="C319" s="262"/>
      <c r="D319" s="262"/>
      <c r="E319" s="262"/>
      <c r="F319" s="262"/>
      <c r="G319" s="262"/>
      <c r="H319" s="262"/>
      <c r="I319" s="262"/>
      <c r="J319" s="262"/>
      <c r="K319" s="262"/>
      <c r="L319" s="262"/>
      <c r="M319" s="262"/>
      <c r="N319" s="262"/>
      <c r="O319" s="262"/>
      <c r="P319" s="262"/>
      <c r="Q319" s="262"/>
      <c r="R319" s="262"/>
    </row>
    <row r="320" spans="1:18" ht="12" customHeight="1" x14ac:dyDescent="0.2">
      <c r="A320" s="261"/>
      <c r="B320" s="261"/>
      <c r="C320" s="262"/>
      <c r="D320" s="262"/>
      <c r="E320" s="262"/>
      <c r="F320" s="262"/>
      <c r="G320" s="262"/>
      <c r="H320" s="262"/>
      <c r="I320" s="262"/>
      <c r="J320" s="262"/>
      <c r="K320" s="262"/>
      <c r="L320" s="262"/>
      <c r="M320" s="262"/>
      <c r="N320" s="262"/>
      <c r="O320" s="262"/>
      <c r="P320" s="262"/>
      <c r="Q320" s="262"/>
      <c r="R320" s="262"/>
    </row>
    <row r="321" spans="1:18" ht="12" customHeight="1" x14ac:dyDescent="0.2">
      <c r="A321" s="261"/>
      <c r="B321" s="261"/>
      <c r="C321" s="262"/>
      <c r="D321" s="262"/>
      <c r="E321" s="262"/>
      <c r="F321" s="262"/>
      <c r="G321" s="262"/>
      <c r="H321" s="262"/>
      <c r="I321" s="262"/>
      <c r="J321" s="262"/>
      <c r="K321" s="262"/>
      <c r="L321" s="262"/>
      <c r="M321" s="262"/>
      <c r="N321" s="262"/>
      <c r="O321" s="262"/>
      <c r="P321" s="262"/>
      <c r="Q321" s="262"/>
      <c r="R321" s="262"/>
    </row>
    <row r="322" spans="1:18" ht="12" customHeight="1" x14ac:dyDescent="0.2">
      <c r="A322" s="261"/>
      <c r="B322" s="261"/>
      <c r="C322" s="262"/>
      <c r="D322" s="262"/>
      <c r="E322" s="262"/>
      <c r="F322" s="262"/>
      <c r="G322" s="262"/>
      <c r="H322" s="262"/>
      <c r="I322" s="262"/>
      <c r="J322" s="262"/>
      <c r="K322" s="262"/>
      <c r="L322" s="262"/>
      <c r="M322" s="262"/>
      <c r="N322" s="262"/>
      <c r="O322" s="262"/>
      <c r="P322" s="262"/>
      <c r="Q322" s="262"/>
      <c r="R322" s="262"/>
    </row>
    <row r="323" spans="1:18" ht="12" customHeight="1" x14ac:dyDescent="0.2">
      <c r="A323" s="261"/>
      <c r="B323" s="261"/>
      <c r="C323" s="262"/>
      <c r="D323" s="262"/>
      <c r="E323" s="262"/>
      <c r="F323" s="262"/>
      <c r="G323" s="262"/>
      <c r="H323" s="262"/>
      <c r="I323" s="262"/>
      <c r="J323" s="262"/>
      <c r="K323" s="262"/>
      <c r="L323" s="262"/>
      <c r="M323" s="262"/>
      <c r="N323" s="262"/>
      <c r="O323" s="262"/>
      <c r="P323" s="262"/>
      <c r="Q323" s="262"/>
      <c r="R323" s="262"/>
    </row>
    <row r="324" spans="1:18" ht="12" customHeight="1" x14ac:dyDescent="0.2">
      <c r="A324" s="261"/>
      <c r="B324" s="261"/>
      <c r="C324" s="262"/>
      <c r="D324" s="262"/>
      <c r="E324" s="262"/>
      <c r="F324" s="262"/>
      <c r="G324" s="262"/>
      <c r="H324" s="262"/>
      <c r="I324" s="262"/>
      <c r="J324" s="262"/>
      <c r="K324" s="262"/>
      <c r="L324" s="262"/>
      <c r="M324" s="262"/>
      <c r="N324" s="262"/>
      <c r="O324" s="262"/>
      <c r="P324" s="262"/>
      <c r="Q324" s="262"/>
      <c r="R324" s="262"/>
    </row>
    <row r="325" spans="1:18" ht="12" customHeight="1" x14ac:dyDescent="0.2">
      <c r="A325" s="261"/>
      <c r="B325" s="261"/>
      <c r="C325" s="262"/>
      <c r="D325" s="262"/>
      <c r="E325" s="262"/>
      <c r="F325" s="262"/>
      <c r="G325" s="262"/>
      <c r="H325" s="262"/>
      <c r="I325" s="262"/>
      <c r="J325" s="262"/>
      <c r="K325" s="262"/>
      <c r="L325" s="262"/>
      <c r="M325" s="262"/>
      <c r="N325" s="262"/>
      <c r="O325" s="262"/>
      <c r="P325" s="262"/>
      <c r="Q325" s="262"/>
      <c r="R325" s="262"/>
    </row>
    <row r="326" spans="1:18" ht="12" customHeight="1" x14ac:dyDescent="0.2">
      <c r="A326" s="261"/>
      <c r="B326" s="261"/>
      <c r="C326" s="262"/>
      <c r="D326" s="262"/>
      <c r="E326" s="262"/>
      <c r="F326" s="262"/>
      <c r="G326" s="262"/>
      <c r="H326" s="262"/>
      <c r="I326" s="262"/>
      <c r="J326" s="262"/>
      <c r="K326" s="262"/>
      <c r="L326" s="262"/>
      <c r="M326" s="262"/>
      <c r="N326" s="262"/>
      <c r="O326" s="262"/>
      <c r="P326" s="262"/>
      <c r="Q326" s="262"/>
      <c r="R326" s="262"/>
    </row>
    <row r="327" spans="1:18" ht="12" customHeight="1" x14ac:dyDescent="0.2">
      <c r="A327" s="261"/>
      <c r="B327" s="261"/>
      <c r="C327" s="262"/>
      <c r="D327" s="262"/>
      <c r="E327" s="262"/>
      <c r="F327" s="262"/>
      <c r="G327" s="262"/>
      <c r="H327" s="262"/>
      <c r="I327" s="262"/>
      <c r="J327" s="262"/>
      <c r="K327" s="262"/>
      <c r="L327" s="262"/>
      <c r="M327" s="262"/>
      <c r="N327" s="262"/>
      <c r="O327" s="262"/>
      <c r="P327" s="262"/>
      <c r="Q327" s="262"/>
      <c r="R327" s="262"/>
    </row>
    <row r="328" spans="1:18" ht="12" customHeight="1" x14ac:dyDescent="0.2">
      <c r="A328" s="261"/>
      <c r="B328" s="261"/>
      <c r="C328" s="262"/>
      <c r="D328" s="262"/>
      <c r="E328" s="262"/>
      <c r="F328" s="262"/>
      <c r="G328" s="262"/>
      <c r="H328" s="262"/>
      <c r="I328" s="262"/>
      <c r="J328" s="262"/>
      <c r="K328" s="262"/>
      <c r="L328" s="262"/>
      <c r="M328" s="262"/>
      <c r="N328" s="262"/>
      <c r="O328" s="262"/>
      <c r="P328" s="262"/>
      <c r="Q328" s="262"/>
      <c r="R328" s="262"/>
    </row>
    <row r="329" spans="1:18" ht="12" customHeight="1" x14ac:dyDescent="0.2">
      <c r="A329" s="261"/>
      <c r="B329" s="261"/>
      <c r="C329" s="262"/>
      <c r="D329" s="262"/>
      <c r="E329" s="262"/>
      <c r="F329" s="262"/>
      <c r="G329" s="262"/>
      <c r="H329" s="262"/>
      <c r="I329" s="262"/>
      <c r="J329" s="262"/>
      <c r="K329" s="262"/>
      <c r="L329" s="262"/>
      <c r="M329" s="262"/>
      <c r="N329" s="262"/>
      <c r="O329" s="262"/>
      <c r="P329" s="262"/>
      <c r="Q329" s="262"/>
      <c r="R329" s="262"/>
    </row>
    <row r="330" spans="1:18" ht="12" customHeight="1" x14ac:dyDescent="0.2">
      <c r="A330" s="261"/>
      <c r="B330" s="261"/>
      <c r="C330" s="262"/>
      <c r="D330" s="262"/>
      <c r="E330" s="262"/>
      <c r="F330" s="262"/>
      <c r="G330" s="262"/>
      <c r="H330" s="262"/>
      <c r="I330" s="262"/>
      <c r="J330" s="262"/>
      <c r="K330" s="262"/>
      <c r="L330" s="262"/>
      <c r="M330" s="262"/>
      <c r="N330" s="262"/>
      <c r="O330" s="262"/>
      <c r="P330" s="262"/>
      <c r="Q330" s="262"/>
      <c r="R330" s="262"/>
    </row>
    <row r="331" spans="1:18" ht="12" customHeight="1" x14ac:dyDescent="0.2">
      <c r="A331" s="261"/>
      <c r="B331" s="261"/>
      <c r="C331" s="262"/>
      <c r="D331" s="262"/>
      <c r="E331" s="262"/>
      <c r="F331" s="262"/>
      <c r="G331" s="262"/>
      <c r="H331" s="262"/>
      <c r="I331" s="262"/>
      <c r="J331" s="262"/>
      <c r="K331" s="262"/>
      <c r="L331" s="262"/>
      <c r="M331" s="262"/>
      <c r="N331" s="262"/>
      <c r="O331" s="262"/>
      <c r="P331" s="262"/>
      <c r="Q331" s="262"/>
      <c r="R331" s="262"/>
    </row>
    <row r="332" spans="1:18" ht="12" customHeight="1" x14ac:dyDescent="0.2">
      <c r="A332" s="261"/>
      <c r="B332" s="261"/>
      <c r="C332" s="262"/>
      <c r="D332" s="262"/>
      <c r="E332" s="262"/>
      <c r="F332" s="262"/>
      <c r="G332" s="262"/>
      <c r="H332" s="262"/>
      <c r="I332" s="262"/>
      <c r="J332" s="262"/>
      <c r="K332" s="262"/>
      <c r="L332" s="262"/>
      <c r="M332" s="262"/>
      <c r="N332" s="262"/>
      <c r="O332" s="262"/>
      <c r="P332" s="262"/>
      <c r="Q332" s="262"/>
      <c r="R332" s="262"/>
    </row>
    <row r="333" spans="1:18" ht="12" customHeight="1" x14ac:dyDescent="0.2">
      <c r="A333" s="261"/>
      <c r="B333" s="261"/>
      <c r="C333" s="262"/>
      <c r="D333" s="262"/>
      <c r="E333" s="262"/>
      <c r="F333" s="262"/>
      <c r="G333" s="262"/>
      <c r="H333" s="262"/>
      <c r="I333" s="262"/>
      <c r="J333" s="262"/>
      <c r="K333" s="262"/>
      <c r="L333" s="262"/>
      <c r="M333" s="262"/>
      <c r="N333" s="262"/>
      <c r="O333" s="262"/>
      <c r="P333" s="262"/>
      <c r="Q333" s="262"/>
      <c r="R333" s="262"/>
    </row>
    <row r="334" spans="1:18" ht="12" customHeight="1" x14ac:dyDescent="0.2">
      <c r="A334" s="261"/>
      <c r="B334" s="261"/>
      <c r="C334" s="262"/>
      <c r="D334" s="262"/>
      <c r="E334" s="262"/>
      <c r="F334" s="262"/>
      <c r="G334" s="262"/>
      <c r="H334" s="262"/>
      <c r="I334" s="262"/>
      <c r="J334" s="262"/>
      <c r="K334" s="262"/>
      <c r="L334" s="262"/>
      <c r="M334" s="262"/>
      <c r="N334" s="262"/>
      <c r="O334" s="262"/>
      <c r="P334" s="262"/>
      <c r="Q334" s="262"/>
      <c r="R334" s="262"/>
    </row>
    <row r="335" spans="1:18" ht="12" customHeight="1" x14ac:dyDescent="0.2">
      <c r="A335" s="261"/>
      <c r="B335" s="261"/>
      <c r="C335" s="262"/>
      <c r="D335" s="262"/>
      <c r="E335" s="262"/>
      <c r="F335" s="262"/>
      <c r="G335" s="262"/>
      <c r="H335" s="262"/>
      <c r="I335" s="262"/>
      <c r="J335" s="262"/>
      <c r="K335" s="262"/>
      <c r="L335" s="262"/>
      <c r="M335" s="262"/>
      <c r="N335" s="262"/>
      <c r="O335" s="262"/>
      <c r="P335" s="262"/>
      <c r="Q335" s="262"/>
      <c r="R335" s="262"/>
    </row>
    <row r="336" spans="1:18" ht="12" customHeight="1" x14ac:dyDescent="0.2">
      <c r="A336" s="261"/>
      <c r="B336" s="261"/>
      <c r="C336" s="262"/>
      <c r="D336" s="262"/>
      <c r="E336" s="262"/>
      <c r="F336" s="262"/>
      <c r="G336" s="262"/>
      <c r="H336" s="262"/>
      <c r="I336" s="262"/>
      <c r="J336" s="262"/>
      <c r="K336" s="262"/>
      <c r="L336" s="262"/>
      <c r="M336" s="262"/>
      <c r="N336" s="262"/>
      <c r="O336" s="262"/>
      <c r="P336" s="262"/>
      <c r="Q336" s="262"/>
      <c r="R336" s="262"/>
    </row>
    <row r="337" spans="1:18" ht="12" customHeight="1" x14ac:dyDescent="0.2">
      <c r="A337" s="261"/>
      <c r="B337" s="261"/>
      <c r="C337" s="262"/>
      <c r="D337" s="262"/>
      <c r="E337" s="262"/>
      <c r="F337" s="262"/>
      <c r="G337" s="262"/>
      <c r="H337" s="262"/>
      <c r="I337" s="262"/>
      <c r="J337" s="262"/>
      <c r="K337" s="262"/>
      <c r="L337" s="262"/>
      <c r="M337" s="262"/>
      <c r="N337" s="262"/>
      <c r="O337" s="262"/>
      <c r="P337" s="262"/>
      <c r="Q337" s="262"/>
      <c r="R337" s="262"/>
    </row>
    <row r="338" spans="1:18" ht="12" customHeight="1" x14ac:dyDescent="0.2">
      <c r="A338" s="261"/>
      <c r="B338" s="261"/>
      <c r="C338" s="262"/>
      <c r="D338" s="262"/>
      <c r="E338" s="262"/>
      <c r="F338" s="262"/>
      <c r="G338" s="262"/>
      <c r="H338" s="262"/>
      <c r="I338" s="262"/>
      <c r="J338" s="262"/>
      <c r="K338" s="262"/>
      <c r="L338" s="262"/>
      <c r="M338" s="262"/>
      <c r="N338" s="262"/>
      <c r="O338" s="262"/>
      <c r="P338" s="262"/>
      <c r="Q338" s="262"/>
      <c r="R338" s="262"/>
    </row>
    <row r="339" spans="1:18" ht="12" customHeight="1" x14ac:dyDescent="0.2">
      <c r="A339" s="261"/>
      <c r="B339" s="261"/>
      <c r="C339" s="262"/>
      <c r="D339" s="262"/>
      <c r="E339" s="262"/>
      <c r="F339" s="262"/>
      <c r="G339" s="262"/>
      <c r="H339" s="262"/>
      <c r="I339" s="262"/>
      <c r="J339" s="262"/>
      <c r="K339" s="262"/>
      <c r="L339" s="262"/>
      <c r="M339" s="262"/>
      <c r="N339" s="262"/>
      <c r="O339" s="262"/>
      <c r="P339" s="262"/>
      <c r="Q339" s="262"/>
      <c r="R339" s="262"/>
    </row>
    <row r="340" spans="1:18" ht="12" customHeight="1" x14ac:dyDescent="0.2">
      <c r="A340" s="261"/>
      <c r="B340" s="261"/>
      <c r="C340" s="262"/>
      <c r="D340" s="262"/>
      <c r="E340" s="262"/>
      <c r="F340" s="262"/>
      <c r="G340" s="262"/>
      <c r="H340" s="262"/>
      <c r="I340" s="262"/>
      <c r="J340" s="262"/>
      <c r="K340" s="262"/>
      <c r="L340" s="262"/>
      <c r="M340" s="262"/>
      <c r="N340" s="262"/>
      <c r="O340" s="262"/>
      <c r="P340" s="262"/>
      <c r="Q340" s="262"/>
      <c r="R340" s="262"/>
    </row>
    <row r="341" spans="1:18" ht="12" customHeight="1" x14ac:dyDescent="0.2">
      <c r="A341" s="261"/>
      <c r="B341" s="261"/>
      <c r="C341" s="262"/>
      <c r="D341" s="262"/>
      <c r="E341" s="262"/>
      <c r="F341" s="262"/>
      <c r="G341" s="262"/>
      <c r="H341" s="262"/>
      <c r="I341" s="262"/>
      <c r="J341" s="262"/>
      <c r="K341" s="262"/>
      <c r="L341" s="262"/>
      <c r="M341" s="262"/>
      <c r="N341" s="262"/>
      <c r="O341" s="262"/>
      <c r="P341" s="262"/>
      <c r="Q341" s="262"/>
      <c r="R341" s="262"/>
    </row>
    <row r="342" spans="1:18" ht="12" customHeight="1" x14ac:dyDescent="0.2">
      <c r="A342" s="261"/>
      <c r="B342" s="261"/>
      <c r="C342" s="262"/>
      <c r="D342" s="262"/>
      <c r="E342" s="262"/>
      <c r="F342" s="262"/>
      <c r="G342" s="262"/>
      <c r="H342" s="262"/>
      <c r="I342" s="262"/>
      <c r="J342" s="262"/>
      <c r="K342" s="262"/>
      <c r="L342" s="262"/>
      <c r="M342" s="262"/>
      <c r="N342" s="262"/>
      <c r="O342" s="262"/>
      <c r="P342" s="262"/>
      <c r="Q342" s="262"/>
      <c r="R342" s="262"/>
    </row>
    <row r="343" spans="1:18" ht="12" customHeight="1" x14ac:dyDescent="0.2">
      <c r="A343" s="261"/>
      <c r="B343" s="261"/>
      <c r="C343" s="262"/>
      <c r="D343" s="262"/>
      <c r="E343" s="262"/>
      <c r="F343" s="262"/>
      <c r="G343" s="262"/>
      <c r="H343" s="262"/>
      <c r="I343" s="262"/>
      <c r="J343" s="262"/>
      <c r="K343" s="262"/>
      <c r="L343" s="262"/>
      <c r="M343" s="262"/>
      <c r="N343" s="262"/>
      <c r="O343" s="262"/>
      <c r="P343" s="262"/>
      <c r="Q343" s="262"/>
      <c r="R343" s="262"/>
    </row>
    <row r="344" spans="1:18" ht="12" customHeight="1" x14ac:dyDescent="0.2">
      <c r="A344" s="261"/>
      <c r="B344" s="261"/>
      <c r="C344" s="262"/>
      <c r="D344" s="262"/>
      <c r="E344" s="262"/>
      <c r="F344" s="262"/>
      <c r="G344" s="262"/>
      <c r="H344" s="262"/>
      <c r="I344" s="262"/>
      <c r="J344" s="262"/>
      <c r="K344" s="262"/>
      <c r="L344" s="262"/>
      <c r="M344" s="262"/>
      <c r="N344" s="262"/>
      <c r="O344" s="262"/>
      <c r="P344" s="262"/>
      <c r="Q344" s="262"/>
      <c r="R344" s="262"/>
    </row>
    <row r="345" spans="1:18" ht="12" customHeight="1" x14ac:dyDescent="0.2">
      <c r="A345" s="261"/>
      <c r="B345" s="261"/>
      <c r="C345" s="262"/>
      <c r="D345" s="262"/>
      <c r="E345" s="262"/>
      <c r="F345" s="262"/>
      <c r="G345" s="262"/>
      <c r="H345" s="262"/>
      <c r="I345" s="262"/>
      <c r="J345" s="262"/>
      <c r="K345" s="262"/>
      <c r="L345" s="262"/>
      <c r="M345" s="262"/>
      <c r="N345" s="262"/>
      <c r="O345" s="262"/>
      <c r="P345" s="262"/>
      <c r="Q345" s="262"/>
      <c r="R345" s="262"/>
    </row>
    <row r="346" spans="1:18" ht="12" customHeight="1" x14ac:dyDescent="0.2">
      <c r="A346" s="261"/>
      <c r="B346" s="261"/>
      <c r="C346" s="262"/>
      <c r="D346" s="262"/>
      <c r="E346" s="262"/>
      <c r="F346" s="262"/>
      <c r="G346" s="262"/>
      <c r="H346" s="262"/>
      <c r="I346" s="262"/>
      <c r="J346" s="262"/>
      <c r="K346" s="262"/>
      <c r="L346" s="262"/>
      <c r="M346" s="262"/>
      <c r="N346" s="262"/>
      <c r="O346" s="262"/>
      <c r="P346" s="262"/>
      <c r="Q346" s="262"/>
      <c r="R346" s="262"/>
    </row>
    <row r="347" spans="1:18" ht="12" customHeight="1" x14ac:dyDescent="0.2">
      <c r="A347" s="261"/>
      <c r="B347" s="261"/>
      <c r="C347" s="262"/>
      <c r="D347" s="262"/>
      <c r="E347" s="262"/>
      <c r="F347" s="262"/>
      <c r="G347" s="262"/>
      <c r="H347" s="262"/>
      <c r="I347" s="262"/>
      <c r="J347" s="262"/>
      <c r="K347" s="262"/>
      <c r="L347" s="262"/>
      <c r="M347" s="262"/>
      <c r="N347" s="262"/>
      <c r="O347" s="262"/>
      <c r="P347" s="262"/>
      <c r="Q347" s="262"/>
      <c r="R347" s="262"/>
    </row>
    <row r="348" spans="1:18" ht="12" customHeight="1" x14ac:dyDescent="0.2">
      <c r="A348" s="261"/>
      <c r="B348" s="261"/>
      <c r="C348" s="262"/>
      <c r="D348" s="262"/>
      <c r="E348" s="262"/>
      <c r="F348" s="262"/>
      <c r="G348" s="262"/>
      <c r="H348" s="262"/>
      <c r="I348" s="262"/>
      <c r="J348" s="262"/>
      <c r="K348" s="262"/>
      <c r="L348" s="262"/>
      <c r="M348" s="262"/>
      <c r="N348" s="262"/>
      <c r="O348" s="262"/>
      <c r="P348" s="262"/>
      <c r="Q348" s="262"/>
      <c r="R348" s="262"/>
    </row>
    <row r="349" spans="1:18" ht="12" customHeight="1" x14ac:dyDescent="0.2">
      <c r="A349" s="261"/>
      <c r="B349" s="261"/>
      <c r="C349" s="262"/>
      <c r="D349" s="262"/>
      <c r="E349" s="262"/>
      <c r="F349" s="262"/>
      <c r="G349" s="262"/>
      <c r="H349" s="262"/>
      <c r="I349" s="262"/>
      <c r="J349" s="262"/>
      <c r="K349" s="262"/>
      <c r="L349" s="262"/>
      <c r="M349" s="262"/>
      <c r="N349" s="262"/>
      <c r="O349" s="262"/>
      <c r="P349" s="262"/>
      <c r="Q349" s="262"/>
      <c r="R349" s="262"/>
    </row>
    <row r="350" spans="1:18" ht="12" customHeight="1" x14ac:dyDescent="0.2">
      <c r="A350" s="261"/>
      <c r="B350" s="261"/>
      <c r="C350" s="262"/>
      <c r="D350" s="262"/>
      <c r="E350" s="262"/>
      <c r="F350" s="262"/>
      <c r="G350" s="262"/>
      <c r="H350" s="262"/>
      <c r="I350" s="262"/>
      <c r="J350" s="262"/>
      <c r="K350" s="262"/>
      <c r="L350" s="262"/>
      <c r="M350" s="262"/>
      <c r="N350" s="262"/>
      <c r="O350" s="262"/>
      <c r="P350" s="262"/>
      <c r="Q350" s="262"/>
      <c r="R350" s="262"/>
    </row>
    <row r="351" spans="1:18" ht="12" customHeight="1" x14ac:dyDescent="0.2">
      <c r="A351" s="261"/>
      <c r="B351" s="261"/>
      <c r="C351" s="262"/>
      <c r="D351" s="262"/>
      <c r="E351" s="262"/>
      <c r="F351" s="262"/>
      <c r="G351" s="262"/>
      <c r="H351" s="262"/>
      <c r="I351" s="262"/>
      <c r="J351" s="262"/>
      <c r="K351" s="262"/>
      <c r="L351" s="262"/>
      <c r="M351" s="262"/>
      <c r="N351" s="262"/>
      <c r="O351" s="262"/>
      <c r="P351" s="262"/>
      <c r="Q351" s="262"/>
      <c r="R351" s="262"/>
    </row>
    <row r="352" spans="1:18" ht="12" customHeight="1" x14ac:dyDescent="0.2">
      <c r="A352" s="261"/>
      <c r="B352" s="261"/>
      <c r="C352" s="262"/>
      <c r="D352" s="262"/>
      <c r="E352" s="262"/>
      <c r="F352" s="262"/>
      <c r="G352" s="262"/>
      <c r="H352" s="262"/>
      <c r="I352" s="262"/>
      <c r="J352" s="262"/>
      <c r="K352" s="262"/>
      <c r="L352" s="262"/>
      <c r="M352" s="262"/>
      <c r="N352" s="262"/>
      <c r="O352" s="262"/>
      <c r="P352" s="262"/>
      <c r="Q352" s="262"/>
      <c r="R352" s="262"/>
    </row>
    <row r="353" spans="1:18" ht="12" customHeight="1" x14ac:dyDescent="0.2">
      <c r="A353" s="261"/>
      <c r="B353" s="261"/>
      <c r="C353" s="262"/>
      <c r="D353" s="262"/>
      <c r="E353" s="262"/>
      <c r="F353" s="262"/>
      <c r="G353" s="262"/>
      <c r="H353" s="262"/>
      <c r="I353" s="262"/>
      <c r="J353" s="262"/>
      <c r="K353" s="262"/>
      <c r="L353" s="262"/>
      <c r="M353" s="262"/>
      <c r="N353" s="262"/>
      <c r="O353" s="262"/>
      <c r="P353" s="262"/>
      <c r="Q353" s="262"/>
      <c r="R353" s="262"/>
    </row>
    <row r="354" spans="1:18" ht="12" customHeight="1" x14ac:dyDescent="0.2">
      <c r="A354" s="261"/>
      <c r="B354" s="261"/>
      <c r="C354" s="262"/>
      <c r="D354" s="262"/>
      <c r="E354" s="262"/>
      <c r="F354" s="262"/>
      <c r="G354" s="262"/>
      <c r="H354" s="262"/>
      <c r="I354" s="262"/>
      <c r="J354" s="262"/>
      <c r="K354" s="262"/>
      <c r="L354" s="262"/>
      <c r="M354" s="262"/>
      <c r="N354" s="262"/>
      <c r="O354" s="262"/>
      <c r="P354" s="262"/>
      <c r="Q354" s="262"/>
      <c r="R354" s="262"/>
    </row>
    <row r="355" spans="1:18" ht="12" customHeight="1" x14ac:dyDescent="0.2">
      <c r="A355" s="261"/>
      <c r="B355" s="261"/>
      <c r="C355" s="262"/>
      <c r="D355" s="262"/>
      <c r="E355" s="262"/>
      <c r="F355" s="262"/>
      <c r="G355" s="262"/>
      <c r="H355" s="262"/>
      <c r="I355" s="262"/>
      <c r="J355" s="262"/>
      <c r="K355" s="262"/>
      <c r="L355" s="262"/>
      <c r="M355" s="262"/>
      <c r="N355" s="262"/>
      <c r="O355" s="262"/>
      <c r="P355" s="262"/>
      <c r="Q355" s="262"/>
      <c r="R355" s="262"/>
    </row>
    <row r="356" spans="1:18" ht="12" customHeight="1" x14ac:dyDescent="0.2">
      <c r="A356" s="261"/>
      <c r="B356" s="261"/>
      <c r="C356" s="262"/>
      <c r="D356" s="262"/>
      <c r="E356" s="262"/>
      <c r="F356" s="262"/>
      <c r="G356" s="262"/>
      <c r="H356" s="262"/>
      <c r="I356" s="262"/>
      <c r="J356" s="262"/>
      <c r="K356" s="262"/>
      <c r="L356" s="262"/>
      <c r="M356" s="262"/>
      <c r="N356" s="262"/>
      <c r="O356" s="262"/>
      <c r="P356" s="262"/>
      <c r="Q356" s="262"/>
      <c r="R356" s="262"/>
    </row>
    <row r="357" spans="1:18" ht="12" customHeight="1" x14ac:dyDescent="0.2">
      <c r="A357" s="261"/>
      <c r="B357" s="261"/>
      <c r="C357" s="262"/>
      <c r="D357" s="262"/>
      <c r="E357" s="262"/>
      <c r="F357" s="262"/>
      <c r="G357" s="262"/>
      <c r="H357" s="262"/>
      <c r="I357" s="262"/>
      <c r="J357" s="262"/>
      <c r="K357" s="262"/>
      <c r="L357" s="262"/>
      <c r="M357" s="262"/>
      <c r="N357" s="262"/>
      <c r="O357" s="262"/>
      <c r="P357" s="262"/>
      <c r="Q357" s="262"/>
      <c r="R357" s="262"/>
    </row>
    <row r="358" spans="1:18" ht="12" customHeight="1" x14ac:dyDescent="0.2">
      <c r="A358" s="261"/>
      <c r="B358" s="261"/>
      <c r="C358" s="262"/>
      <c r="D358" s="262"/>
      <c r="E358" s="262"/>
      <c r="F358" s="262"/>
      <c r="G358" s="262"/>
      <c r="H358" s="262"/>
      <c r="I358" s="262"/>
      <c r="J358" s="262"/>
      <c r="K358" s="262"/>
      <c r="L358" s="262"/>
      <c r="M358" s="262"/>
      <c r="N358" s="262"/>
      <c r="O358" s="262"/>
      <c r="P358" s="262"/>
      <c r="Q358" s="262"/>
      <c r="R358" s="262"/>
    </row>
    <row r="359" spans="1:18" ht="12" customHeight="1" x14ac:dyDescent="0.2">
      <c r="A359" s="261"/>
      <c r="B359" s="261"/>
      <c r="C359" s="262"/>
      <c r="D359" s="262"/>
      <c r="E359" s="262"/>
      <c r="F359" s="262"/>
      <c r="G359" s="262"/>
      <c r="H359" s="262"/>
      <c r="I359" s="262"/>
      <c r="J359" s="262"/>
      <c r="K359" s="262"/>
      <c r="L359" s="262"/>
      <c r="M359" s="262"/>
      <c r="N359" s="262"/>
      <c r="O359" s="262"/>
      <c r="P359" s="262"/>
      <c r="Q359" s="262"/>
      <c r="R359" s="262"/>
    </row>
    <row r="360" spans="1:18" ht="12" customHeight="1" x14ac:dyDescent="0.2">
      <c r="A360" s="261"/>
      <c r="B360" s="261"/>
      <c r="C360" s="262"/>
      <c r="D360" s="262"/>
      <c r="E360" s="262"/>
      <c r="F360" s="262"/>
      <c r="G360" s="262"/>
      <c r="H360" s="262"/>
      <c r="I360" s="262"/>
      <c r="J360" s="262"/>
      <c r="K360" s="262"/>
      <c r="L360" s="262"/>
      <c r="M360" s="262"/>
      <c r="N360" s="262"/>
      <c r="O360" s="262"/>
      <c r="P360" s="262"/>
      <c r="Q360" s="262"/>
      <c r="R360" s="262"/>
    </row>
    <row r="361" spans="1:18" ht="12" customHeight="1" x14ac:dyDescent="0.2">
      <c r="A361" s="261"/>
      <c r="B361" s="261"/>
      <c r="C361" s="262"/>
      <c r="D361" s="262"/>
      <c r="E361" s="262"/>
      <c r="F361" s="262"/>
      <c r="G361" s="262"/>
      <c r="H361" s="262"/>
      <c r="I361" s="262"/>
      <c r="J361" s="262"/>
      <c r="K361" s="262"/>
      <c r="L361" s="262"/>
      <c r="M361" s="262"/>
      <c r="N361" s="262"/>
      <c r="O361" s="262"/>
      <c r="P361" s="262"/>
      <c r="Q361" s="262"/>
      <c r="R361" s="262"/>
    </row>
    <row r="362" spans="1:18" ht="12" customHeight="1" x14ac:dyDescent="0.2">
      <c r="A362" s="261"/>
      <c r="B362" s="261"/>
      <c r="C362" s="262"/>
      <c r="D362" s="262"/>
      <c r="E362" s="262"/>
      <c r="F362" s="262"/>
      <c r="G362" s="262"/>
      <c r="H362" s="262"/>
      <c r="I362" s="262"/>
      <c r="J362" s="262"/>
      <c r="K362" s="262"/>
      <c r="L362" s="262"/>
      <c r="M362" s="262"/>
      <c r="N362" s="262"/>
      <c r="O362" s="262"/>
      <c r="P362" s="262"/>
      <c r="Q362" s="262"/>
      <c r="R362" s="262"/>
    </row>
    <row r="363" spans="1:18" ht="12" customHeight="1" x14ac:dyDescent="0.2">
      <c r="A363" s="261"/>
      <c r="B363" s="261"/>
      <c r="C363" s="262"/>
      <c r="D363" s="262"/>
      <c r="E363" s="262"/>
      <c r="F363" s="262"/>
      <c r="G363" s="262"/>
      <c r="H363" s="262"/>
      <c r="I363" s="262"/>
      <c r="J363" s="262"/>
      <c r="K363" s="262"/>
      <c r="L363" s="262"/>
      <c r="M363" s="262"/>
      <c r="N363" s="262"/>
      <c r="O363" s="262"/>
      <c r="P363" s="262"/>
      <c r="Q363" s="262"/>
      <c r="R363" s="262"/>
    </row>
    <row r="364" spans="1:18" ht="12" customHeight="1" x14ac:dyDescent="0.2">
      <c r="A364" s="261"/>
      <c r="B364" s="261"/>
      <c r="C364" s="262"/>
      <c r="D364" s="262"/>
      <c r="E364" s="262"/>
      <c r="F364" s="262"/>
      <c r="G364" s="262"/>
      <c r="H364" s="262"/>
      <c r="I364" s="262"/>
      <c r="J364" s="262"/>
      <c r="K364" s="262"/>
      <c r="L364" s="262"/>
      <c r="M364" s="262"/>
      <c r="N364" s="262"/>
      <c r="O364" s="262"/>
      <c r="P364" s="262"/>
      <c r="Q364" s="262"/>
      <c r="R364" s="262"/>
    </row>
    <row r="365" spans="1:18" ht="12" customHeight="1" x14ac:dyDescent="0.2">
      <c r="A365" s="261"/>
      <c r="B365" s="261"/>
      <c r="C365" s="262"/>
      <c r="D365" s="262"/>
      <c r="E365" s="262"/>
      <c r="F365" s="262"/>
      <c r="G365" s="262"/>
      <c r="H365" s="262"/>
      <c r="I365" s="262"/>
      <c r="J365" s="262"/>
      <c r="K365" s="262"/>
      <c r="L365" s="262"/>
      <c r="M365" s="262"/>
      <c r="N365" s="262"/>
      <c r="O365" s="262"/>
      <c r="P365" s="262"/>
      <c r="Q365" s="262"/>
      <c r="R365" s="262"/>
    </row>
    <row r="366" spans="1:18" ht="12" customHeight="1" x14ac:dyDescent="0.2">
      <c r="A366" s="261"/>
      <c r="B366" s="261"/>
      <c r="C366" s="262"/>
      <c r="D366" s="262"/>
      <c r="E366" s="262"/>
      <c r="F366" s="262"/>
      <c r="G366" s="262"/>
      <c r="H366" s="262"/>
      <c r="I366" s="262"/>
      <c r="J366" s="262"/>
      <c r="K366" s="262"/>
      <c r="L366" s="262"/>
      <c r="M366" s="262"/>
      <c r="N366" s="262"/>
      <c r="O366" s="262"/>
      <c r="P366" s="262"/>
      <c r="Q366" s="262"/>
      <c r="R366" s="262"/>
    </row>
    <row r="367" spans="1:18" ht="12" customHeight="1" x14ac:dyDescent="0.2">
      <c r="A367" s="261"/>
      <c r="B367" s="261"/>
      <c r="C367" s="262"/>
      <c r="D367" s="262"/>
      <c r="E367" s="262"/>
      <c r="F367" s="262"/>
      <c r="G367" s="262"/>
      <c r="H367" s="262"/>
      <c r="I367" s="262"/>
      <c r="J367" s="262"/>
      <c r="K367" s="262"/>
      <c r="L367" s="262"/>
      <c r="M367" s="262"/>
      <c r="N367" s="262"/>
      <c r="O367" s="262"/>
      <c r="P367" s="262"/>
      <c r="Q367" s="262"/>
      <c r="R367" s="262"/>
    </row>
    <row r="368" spans="1:18" ht="12" customHeight="1" x14ac:dyDescent="0.2">
      <c r="A368" s="261"/>
      <c r="B368" s="261"/>
      <c r="C368" s="262"/>
      <c r="D368" s="262"/>
      <c r="E368" s="262"/>
      <c r="F368" s="262"/>
      <c r="G368" s="262"/>
      <c r="H368" s="262"/>
      <c r="I368" s="262"/>
      <c r="J368" s="262"/>
      <c r="K368" s="262"/>
      <c r="L368" s="262"/>
      <c r="M368" s="262"/>
      <c r="N368" s="262"/>
      <c r="O368" s="262"/>
      <c r="P368" s="262"/>
      <c r="Q368" s="262"/>
      <c r="R368" s="262"/>
    </row>
    <row r="369" spans="1:18" ht="12" customHeight="1" x14ac:dyDescent="0.2">
      <c r="A369" s="261"/>
      <c r="B369" s="261"/>
      <c r="C369" s="262"/>
      <c r="D369" s="262"/>
      <c r="E369" s="262"/>
      <c r="F369" s="262"/>
      <c r="G369" s="262"/>
      <c r="H369" s="262"/>
      <c r="I369" s="262"/>
      <c r="J369" s="262"/>
      <c r="K369" s="262"/>
      <c r="L369" s="262"/>
      <c r="M369" s="262"/>
      <c r="N369" s="262"/>
      <c r="O369" s="262"/>
      <c r="P369" s="262"/>
      <c r="Q369" s="262"/>
      <c r="R369" s="262"/>
    </row>
    <row r="370" spans="1:18" ht="12" customHeight="1" x14ac:dyDescent="0.2">
      <c r="A370" s="261"/>
      <c r="B370" s="261"/>
      <c r="C370" s="262"/>
      <c r="D370" s="262"/>
      <c r="E370" s="262"/>
      <c r="F370" s="262"/>
      <c r="G370" s="262"/>
      <c r="H370" s="262"/>
      <c r="I370" s="262"/>
      <c r="J370" s="262"/>
      <c r="K370" s="262"/>
      <c r="L370" s="262"/>
      <c r="M370" s="262"/>
      <c r="N370" s="262"/>
      <c r="O370" s="262"/>
      <c r="P370" s="262"/>
      <c r="Q370" s="262"/>
      <c r="R370" s="262"/>
    </row>
    <row r="371" spans="1:18" ht="12" customHeight="1" x14ac:dyDescent="0.2">
      <c r="A371" s="261"/>
      <c r="B371" s="261"/>
      <c r="C371" s="262"/>
      <c r="D371" s="262"/>
      <c r="E371" s="262"/>
      <c r="F371" s="262"/>
      <c r="G371" s="262"/>
      <c r="H371" s="262"/>
      <c r="I371" s="262"/>
      <c r="J371" s="262"/>
      <c r="K371" s="262"/>
      <c r="L371" s="262"/>
      <c r="M371" s="262"/>
      <c r="N371" s="262"/>
      <c r="O371" s="262"/>
      <c r="P371" s="262"/>
      <c r="Q371" s="262"/>
      <c r="R371" s="262"/>
    </row>
    <row r="372" spans="1:18" ht="12" customHeight="1" x14ac:dyDescent="0.2">
      <c r="A372" s="261"/>
      <c r="B372" s="261"/>
      <c r="C372" s="262"/>
      <c r="D372" s="262"/>
      <c r="E372" s="262"/>
      <c r="F372" s="262"/>
      <c r="G372" s="262"/>
      <c r="H372" s="262"/>
      <c r="I372" s="262"/>
      <c r="J372" s="262"/>
      <c r="K372" s="262"/>
      <c r="L372" s="262"/>
      <c r="M372" s="262"/>
      <c r="N372" s="262"/>
      <c r="O372" s="262"/>
      <c r="P372" s="262"/>
      <c r="Q372" s="262"/>
      <c r="R372" s="262"/>
    </row>
    <row r="373" spans="1:18" ht="12" customHeight="1" x14ac:dyDescent="0.2">
      <c r="A373" s="261"/>
      <c r="B373" s="261"/>
      <c r="C373" s="262"/>
      <c r="D373" s="262"/>
      <c r="E373" s="262"/>
      <c r="F373" s="262"/>
      <c r="G373" s="262"/>
      <c r="H373" s="262"/>
      <c r="I373" s="262"/>
      <c r="J373" s="262"/>
      <c r="K373" s="262"/>
      <c r="L373" s="262"/>
      <c r="M373" s="262"/>
      <c r="N373" s="262"/>
      <c r="O373" s="262"/>
      <c r="P373" s="262"/>
      <c r="Q373" s="262"/>
      <c r="R373" s="262"/>
    </row>
    <row r="374" spans="1:18" ht="12" customHeight="1" x14ac:dyDescent="0.2">
      <c r="A374" s="261"/>
      <c r="B374" s="261"/>
      <c r="C374" s="262"/>
      <c r="D374" s="262"/>
      <c r="E374" s="262"/>
      <c r="F374" s="262"/>
      <c r="G374" s="262"/>
      <c r="H374" s="262"/>
      <c r="I374" s="262"/>
      <c r="J374" s="262"/>
      <c r="K374" s="262"/>
      <c r="L374" s="262"/>
      <c r="M374" s="262"/>
      <c r="N374" s="262"/>
      <c r="O374" s="262"/>
      <c r="P374" s="262"/>
      <c r="Q374" s="262"/>
      <c r="R374" s="262"/>
    </row>
    <row r="375" spans="1:18" ht="12" customHeight="1" x14ac:dyDescent="0.2">
      <c r="A375" s="261"/>
      <c r="B375" s="261"/>
      <c r="C375" s="262"/>
      <c r="D375" s="262"/>
      <c r="E375" s="262"/>
      <c r="F375" s="262"/>
      <c r="G375" s="262"/>
      <c r="H375" s="262"/>
      <c r="I375" s="262"/>
      <c r="J375" s="262"/>
      <c r="K375" s="262"/>
      <c r="L375" s="262"/>
      <c r="M375" s="262"/>
      <c r="N375" s="262"/>
      <c r="O375" s="262"/>
      <c r="P375" s="262"/>
      <c r="Q375" s="262"/>
      <c r="R375" s="262"/>
    </row>
    <row r="376" spans="1:18" ht="12" customHeight="1" x14ac:dyDescent="0.2">
      <c r="A376" s="261"/>
      <c r="B376" s="261"/>
      <c r="C376" s="262"/>
      <c r="D376" s="262"/>
      <c r="E376" s="262"/>
      <c r="F376" s="262"/>
      <c r="G376" s="262"/>
      <c r="H376" s="262"/>
      <c r="I376" s="262"/>
      <c r="J376" s="262"/>
      <c r="K376" s="262"/>
      <c r="L376" s="262"/>
      <c r="M376" s="262"/>
      <c r="N376" s="262"/>
      <c r="O376" s="262"/>
      <c r="P376" s="262"/>
      <c r="Q376" s="262"/>
      <c r="R376" s="262"/>
    </row>
    <row r="377" spans="1:18" ht="12" customHeight="1" x14ac:dyDescent="0.2">
      <c r="A377" s="261"/>
      <c r="B377" s="261"/>
      <c r="C377" s="262"/>
      <c r="D377" s="262"/>
      <c r="E377" s="262"/>
      <c r="F377" s="262"/>
      <c r="G377" s="262"/>
      <c r="H377" s="262"/>
      <c r="I377" s="262"/>
      <c r="J377" s="262"/>
      <c r="K377" s="262"/>
      <c r="L377" s="262"/>
      <c r="M377" s="262"/>
      <c r="N377" s="262"/>
      <c r="O377" s="262"/>
      <c r="P377" s="262"/>
      <c r="Q377" s="262"/>
      <c r="R377" s="262"/>
    </row>
    <row r="378" spans="1:18" ht="12" customHeight="1" x14ac:dyDescent="0.2">
      <c r="A378" s="261"/>
      <c r="B378" s="261"/>
      <c r="C378" s="262"/>
      <c r="D378" s="262"/>
      <c r="E378" s="262"/>
      <c r="F378" s="262"/>
      <c r="G378" s="262"/>
      <c r="H378" s="262"/>
      <c r="I378" s="262"/>
      <c r="J378" s="262"/>
      <c r="K378" s="262"/>
      <c r="L378" s="262"/>
      <c r="M378" s="262"/>
      <c r="N378" s="262"/>
      <c r="O378" s="262"/>
      <c r="P378" s="262"/>
      <c r="Q378" s="262"/>
      <c r="R378" s="262"/>
    </row>
    <row r="379" spans="1:18" ht="12" customHeight="1" x14ac:dyDescent="0.2">
      <c r="A379" s="261"/>
      <c r="B379" s="261"/>
      <c r="C379" s="262"/>
      <c r="D379" s="262"/>
      <c r="E379" s="262"/>
      <c r="F379" s="262"/>
      <c r="G379" s="262"/>
      <c r="H379" s="262"/>
      <c r="I379" s="262"/>
      <c r="J379" s="262"/>
      <c r="K379" s="262"/>
      <c r="L379" s="262"/>
      <c r="M379" s="262"/>
      <c r="N379" s="262"/>
      <c r="O379" s="262"/>
      <c r="P379" s="262"/>
      <c r="Q379" s="262"/>
      <c r="R379" s="262"/>
    </row>
    <row r="380" spans="1:18" ht="12" customHeight="1" x14ac:dyDescent="0.2">
      <c r="A380" s="261"/>
      <c r="B380" s="261"/>
      <c r="C380" s="262"/>
      <c r="D380" s="262"/>
      <c r="E380" s="262"/>
      <c r="F380" s="262"/>
      <c r="G380" s="262"/>
      <c r="H380" s="262"/>
      <c r="I380" s="262"/>
      <c r="J380" s="262"/>
      <c r="K380" s="262"/>
      <c r="L380" s="262"/>
      <c r="M380" s="262"/>
      <c r="N380" s="262"/>
      <c r="O380" s="262"/>
      <c r="P380" s="262"/>
      <c r="Q380" s="262"/>
      <c r="R380" s="262"/>
    </row>
    <row r="381" spans="1:18" ht="12" customHeight="1" x14ac:dyDescent="0.2">
      <c r="A381" s="261"/>
      <c r="B381" s="261"/>
      <c r="C381" s="262"/>
      <c r="D381" s="262"/>
      <c r="E381" s="262"/>
      <c r="F381" s="262"/>
      <c r="G381" s="262"/>
      <c r="H381" s="262"/>
      <c r="I381" s="262"/>
      <c r="J381" s="262"/>
      <c r="K381" s="262"/>
      <c r="L381" s="262"/>
      <c r="M381" s="262"/>
      <c r="N381" s="262"/>
      <c r="O381" s="262"/>
      <c r="P381" s="262"/>
      <c r="Q381" s="262"/>
      <c r="R381" s="262"/>
    </row>
    <row r="382" spans="1:18" ht="12" customHeight="1" x14ac:dyDescent="0.2">
      <c r="A382" s="261"/>
      <c r="B382" s="261"/>
      <c r="C382" s="262"/>
      <c r="D382" s="262"/>
      <c r="E382" s="262"/>
      <c r="F382" s="262"/>
      <c r="G382" s="262"/>
      <c r="H382" s="262"/>
      <c r="I382" s="262"/>
      <c r="J382" s="262"/>
      <c r="K382" s="262"/>
      <c r="L382" s="262"/>
      <c r="M382" s="262"/>
      <c r="N382" s="262"/>
      <c r="O382" s="262"/>
      <c r="P382" s="262"/>
      <c r="Q382" s="262"/>
      <c r="R382" s="262"/>
    </row>
    <row r="383" spans="1:18" ht="12" customHeight="1" x14ac:dyDescent="0.2">
      <c r="A383" s="261"/>
      <c r="B383" s="261"/>
      <c r="C383" s="262"/>
      <c r="D383" s="262"/>
      <c r="E383" s="262"/>
      <c r="F383" s="262"/>
      <c r="G383" s="262"/>
      <c r="H383" s="262"/>
      <c r="I383" s="262"/>
      <c r="J383" s="262"/>
      <c r="K383" s="262"/>
      <c r="L383" s="262"/>
      <c r="M383" s="262"/>
      <c r="N383" s="262"/>
      <c r="O383" s="262"/>
      <c r="P383" s="262"/>
      <c r="Q383" s="262"/>
      <c r="R383" s="262"/>
    </row>
    <row r="384" spans="1:18" ht="12" customHeight="1" x14ac:dyDescent="0.2">
      <c r="A384" s="261"/>
      <c r="B384" s="261"/>
      <c r="C384" s="262"/>
      <c r="D384" s="262"/>
      <c r="E384" s="262"/>
      <c r="F384" s="262"/>
      <c r="G384" s="262"/>
      <c r="H384" s="262"/>
      <c r="I384" s="262"/>
      <c r="J384" s="262"/>
      <c r="K384" s="262"/>
      <c r="L384" s="262"/>
      <c r="M384" s="262"/>
      <c r="N384" s="262"/>
      <c r="O384" s="262"/>
      <c r="P384" s="262"/>
      <c r="Q384" s="262"/>
      <c r="R384" s="262"/>
    </row>
    <row r="385" spans="1:18" ht="12" customHeight="1" x14ac:dyDescent="0.2">
      <c r="A385" s="261"/>
      <c r="B385" s="261"/>
      <c r="C385" s="262"/>
      <c r="D385" s="262"/>
      <c r="E385" s="262"/>
      <c r="F385" s="262"/>
      <c r="G385" s="262"/>
      <c r="H385" s="262"/>
      <c r="I385" s="262"/>
      <c r="J385" s="262"/>
      <c r="K385" s="262"/>
      <c r="L385" s="262"/>
      <c r="M385" s="262"/>
      <c r="N385" s="262"/>
      <c r="O385" s="262"/>
      <c r="P385" s="262"/>
      <c r="Q385" s="262"/>
      <c r="R385" s="262"/>
    </row>
    <row r="386" spans="1:18" ht="12" customHeight="1" x14ac:dyDescent="0.2">
      <c r="A386" s="261"/>
      <c r="B386" s="261"/>
      <c r="C386" s="262"/>
      <c r="D386" s="262"/>
      <c r="E386" s="262"/>
      <c r="F386" s="262"/>
      <c r="G386" s="262"/>
      <c r="H386" s="262"/>
      <c r="I386" s="262"/>
      <c r="J386" s="262"/>
      <c r="K386" s="262"/>
      <c r="L386" s="262"/>
      <c r="M386" s="262"/>
      <c r="N386" s="262"/>
      <c r="O386" s="262"/>
      <c r="P386" s="262"/>
      <c r="Q386" s="262"/>
      <c r="R386" s="262"/>
    </row>
    <row r="387" spans="1:18" ht="12" customHeight="1" x14ac:dyDescent="0.2">
      <c r="A387" s="261"/>
      <c r="B387" s="261"/>
      <c r="C387" s="262"/>
      <c r="D387" s="262"/>
      <c r="E387" s="262"/>
      <c r="F387" s="262"/>
      <c r="G387" s="262"/>
      <c r="H387" s="262"/>
      <c r="I387" s="262"/>
      <c r="J387" s="262"/>
      <c r="K387" s="262"/>
      <c r="L387" s="262"/>
      <c r="M387" s="262"/>
      <c r="N387" s="262"/>
      <c r="O387" s="262"/>
      <c r="P387" s="262"/>
      <c r="Q387" s="262"/>
      <c r="R387" s="262"/>
    </row>
    <row r="388" spans="1:18" ht="12" customHeight="1" x14ac:dyDescent="0.2">
      <c r="A388" s="261"/>
      <c r="B388" s="261"/>
      <c r="C388" s="262"/>
      <c r="D388" s="262"/>
      <c r="E388" s="262"/>
      <c r="F388" s="262"/>
      <c r="G388" s="262"/>
      <c r="H388" s="262"/>
      <c r="I388" s="262"/>
      <c r="J388" s="262"/>
      <c r="K388" s="262"/>
      <c r="L388" s="262"/>
      <c r="M388" s="262"/>
      <c r="N388" s="262"/>
      <c r="O388" s="262"/>
      <c r="P388" s="262"/>
      <c r="Q388" s="262"/>
      <c r="R388" s="262"/>
    </row>
    <row r="389" spans="1:18" ht="12" customHeight="1" x14ac:dyDescent="0.2">
      <c r="A389" s="261"/>
      <c r="B389" s="261"/>
      <c r="C389" s="262"/>
      <c r="D389" s="262"/>
      <c r="E389" s="262"/>
      <c r="F389" s="262"/>
      <c r="G389" s="262"/>
      <c r="H389" s="262"/>
      <c r="I389" s="262"/>
      <c r="J389" s="262"/>
      <c r="K389" s="262"/>
      <c r="L389" s="262"/>
      <c r="M389" s="262"/>
      <c r="N389" s="262"/>
      <c r="O389" s="262"/>
      <c r="P389" s="262"/>
      <c r="Q389" s="262"/>
      <c r="R389" s="262"/>
    </row>
    <row r="390" spans="1:18" ht="12" customHeight="1" x14ac:dyDescent="0.2">
      <c r="A390" s="261"/>
      <c r="B390" s="261"/>
      <c r="C390" s="262"/>
      <c r="D390" s="262"/>
      <c r="E390" s="262"/>
      <c r="F390" s="262"/>
      <c r="G390" s="262"/>
      <c r="H390" s="262"/>
      <c r="I390" s="262"/>
      <c r="J390" s="262"/>
      <c r="K390" s="262"/>
      <c r="L390" s="262"/>
      <c r="M390" s="262"/>
      <c r="N390" s="262"/>
      <c r="O390" s="262"/>
      <c r="P390" s="262"/>
      <c r="Q390" s="262"/>
      <c r="R390" s="262"/>
    </row>
    <row r="391" spans="1:18" ht="12" customHeight="1" x14ac:dyDescent="0.2">
      <c r="A391" s="261"/>
      <c r="B391" s="261"/>
      <c r="C391" s="262"/>
      <c r="D391" s="262"/>
      <c r="E391" s="262"/>
      <c r="F391" s="262"/>
      <c r="G391" s="262"/>
      <c r="H391" s="262"/>
      <c r="I391" s="262"/>
      <c r="J391" s="262"/>
      <c r="K391" s="262"/>
      <c r="L391" s="262"/>
      <c r="M391" s="262"/>
      <c r="N391" s="262"/>
      <c r="O391" s="262"/>
      <c r="P391" s="262"/>
      <c r="Q391" s="262"/>
      <c r="R391" s="262"/>
    </row>
    <row r="392" spans="1:18" ht="12" customHeight="1" x14ac:dyDescent="0.2">
      <c r="A392" s="261"/>
      <c r="B392" s="261"/>
      <c r="C392" s="262"/>
      <c r="D392" s="262"/>
      <c r="E392" s="262"/>
      <c r="F392" s="262"/>
      <c r="G392" s="262"/>
      <c r="H392" s="262"/>
      <c r="I392" s="262"/>
      <c r="J392" s="262"/>
      <c r="K392" s="262"/>
      <c r="L392" s="262"/>
      <c r="M392" s="262"/>
      <c r="N392" s="262"/>
      <c r="O392" s="262"/>
      <c r="P392" s="262"/>
      <c r="Q392" s="262"/>
      <c r="R392" s="262"/>
    </row>
    <row r="393" spans="1:18" ht="12" customHeight="1" x14ac:dyDescent="0.2">
      <c r="A393" s="261"/>
      <c r="B393" s="261"/>
      <c r="C393" s="262"/>
      <c r="D393" s="262"/>
      <c r="E393" s="262"/>
      <c r="F393" s="262"/>
      <c r="G393" s="262"/>
      <c r="H393" s="262"/>
      <c r="I393" s="262"/>
      <c r="J393" s="262"/>
      <c r="K393" s="262"/>
      <c r="L393" s="262"/>
      <c r="M393" s="262"/>
      <c r="N393" s="262"/>
      <c r="O393" s="262"/>
      <c r="P393" s="262"/>
      <c r="Q393" s="262"/>
      <c r="R393" s="262"/>
    </row>
    <row r="394" spans="1:18" ht="12" customHeight="1" x14ac:dyDescent="0.2">
      <c r="A394" s="261"/>
      <c r="B394" s="261"/>
      <c r="C394" s="262"/>
      <c r="D394" s="262"/>
      <c r="E394" s="262"/>
      <c r="F394" s="262"/>
      <c r="G394" s="262"/>
      <c r="H394" s="262"/>
      <c r="I394" s="262"/>
      <c r="J394" s="262"/>
      <c r="K394" s="262"/>
      <c r="L394" s="262"/>
      <c r="M394" s="262"/>
      <c r="N394" s="262"/>
      <c r="O394" s="262"/>
      <c r="P394" s="262"/>
      <c r="Q394" s="262"/>
      <c r="R394" s="262"/>
    </row>
    <row r="395" spans="1:18" ht="12" customHeight="1" x14ac:dyDescent="0.2">
      <c r="A395" s="261"/>
      <c r="B395" s="261"/>
      <c r="C395" s="262"/>
      <c r="D395" s="262"/>
      <c r="E395" s="262"/>
      <c r="F395" s="262"/>
      <c r="G395" s="262"/>
      <c r="H395" s="262"/>
      <c r="I395" s="262"/>
      <c r="J395" s="262"/>
      <c r="K395" s="262"/>
      <c r="L395" s="262"/>
      <c r="M395" s="262"/>
      <c r="N395" s="262"/>
      <c r="O395" s="262"/>
      <c r="P395" s="262"/>
      <c r="Q395" s="262"/>
      <c r="R395" s="262"/>
    </row>
    <row r="396" spans="1:18" ht="12" customHeight="1" x14ac:dyDescent="0.2">
      <c r="A396" s="261"/>
      <c r="B396" s="261"/>
      <c r="C396" s="262"/>
      <c r="D396" s="262"/>
      <c r="E396" s="262"/>
      <c r="F396" s="262"/>
      <c r="G396" s="262"/>
      <c r="H396" s="262"/>
      <c r="I396" s="262"/>
      <c r="J396" s="262"/>
      <c r="K396" s="262"/>
      <c r="L396" s="262"/>
      <c r="M396" s="262"/>
      <c r="N396" s="262"/>
      <c r="O396" s="262"/>
      <c r="P396" s="262"/>
      <c r="Q396" s="262"/>
      <c r="R396" s="262"/>
    </row>
    <row r="397" spans="1:18" ht="12" customHeight="1" x14ac:dyDescent="0.2">
      <c r="A397" s="261"/>
      <c r="B397" s="261"/>
      <c r="C397" s="262"/>
      <c r="D397" s="262"/>
      <c r="E397" s="262"/>
      <c r="F397" s="262"/>
      <c r="G397" s="262"/>
      <c r="H397" s="262"/>
      <c r="I397" s="262"/>
      <c r="J397" s="262"/>
      <c r="K397" s="262"/>
      <c r="L397" s="262"/>
      <c r="M397" s="262"/>
      <c r="N397" s="262"/>
      <c r="O397" s="262"/>
      <c r="P397" s="262"/>
      <c r="Q397" s="262"/>
      <c r="R397" s="262"/>
    </row>
    <row r="398" spans="1:18" ht="12" customHeight="1" x14ac:dyDescent="0.2">
      <c r="A398" s="261"/>
      <c r="B398" s="261"/>
      <c r="C398" s="262"/>
      <c r="D398" s="262"/>
      <c r="E398" s="262"/>
      <c r="F398" s="262"/>
      <c r="G398" s="262"/>
      <c r="H398" s="262"/>
      <c r="I398" s="262"/>
      <c r="J398" s="262"/>
      <c r="K398" s="262"/>
      <c r="L398" s="262"/>
      <c r="M398" s="262"/>
      <c r="N398" s="262"/>
      <c r="O398" s="262"/>
      <c r="P398" s="262"/>
      <c r="Q398" s="262"/>
      <c r="R398" s="262"/>
    </row>
    <row r="399" spans="1:18" ht="12" customHeight="1" x14ac:dyDescent="0.2">
      <c r="A399" s="261"/>
      <c r="B399" s="261"/>
      <c r="C399" s="262"/>
      <c r="D399" s="262"/>
      <c r="E399" s="262"/>
      <c r="F399" s="262"/>
      <c r="G399" s="262"/>
      <c r="H399" s="262"/>
      <c r="I399" s="262"/>
      <c r="J399" s="262"/>
      <c r="K399" s="262"/>
      <c r="L399" s="262"/>
      <c r="M399" s="262"/>
      <c r="N399" s="262"/>
      <c r="O399" s="262"/>
      <c r="P399" s="262"/>
      <c r="Q399" s="262"/>
      <c r="R399" s="262"/>
    </row>
    <row r="400" spans="1:18" ht="12" customHeight="1" x14ac:dyDescent="0.2">
      <c r="A400" s="261"/>
      <c r="B400" s="261"/>
      <c r="C400" s="262"/>
      <c r="D400" s="262"/>
      <c r="E400" s="262"/>
      <c r="F400" s="262"/>
      <c r="G400" s="262"/>
      <c r="H400" s="262"/>
      <c r="I400" s="262"/>
      <c r="J400" s="262"/>
      <c r="K400" s="262"/>
      <c r="L400" s="262"/>
      <c r="M400" s="262"/>
      <c r="N400" s="262"/>
      <c r="O400" s="262"/>
      <c r="P400" s="262"/>
      <c r="Q400" s="262"/>
      <c r="R400" s="262"/>
    </row>
    <row r="401" spans="1:18" ht="12" customHeight="1" x14ac:dyDescent="0.2">
      <c r="A401" s="261"/>
      <c r="B401" s="261"/>
      <c r="C401" s="262"/>
      <c r="D401" s="262"/>
      <c r="E401" s="262"/>
      <c r="F401" s="262"/>
      <c r="G401" s="262"/>
      <c r="H401" s="262"/>
      <c r="I401" s="262"/>
      <c r="J401" s="262"/>
      <c r="K401" s="262"/>
      <c r="L401" s="262"/>
      <c r="M401" s="262"/>
      <c r="N401" s="262"/>
      <c r="O401" s="262"/>
      <c r="P401" s="262"/>
      <c r="Q401" s="262"/>
      <c r="R401" s="262"/>
    </row>
    <row r="402" spans="1:18" ht="12" customHeight="1" x14ac:dyDescent="0.2">
      <c r="A402" s="261"/>
      <c r="B402" s="261"/>
      <c r="C402" s="262"/>
      <c r="D402" s="262"/>
      <c r="E402" s="262"/>
      <c r="F402" s="262"/>
      <c r="G402" s="262"/>
      <c r="H402" s="262"/>
      <c r="I402" s="262"/>
      <c r="J402" s="262"/>
      <c r="K402" s="262"/>
      <c r="L402" s="262"/>
      <c r="M402" s="262"/>
      <c r="N402" s="262"/>
      <c r="O402" s="262"/>
      <c r="P402" s="262"/>
      <c r="Q402" s="262"/>
      <c r="R402" s="262"/>
    </row>
    <row r="403" spans="1:18" ht="12" customHeight="1" x14ac:dyDescent="0.2">
      <c r="A403" s="261"/>
      <c r="B403" s="261"/>
      <c r="C403" s="262"/>
      <c r="D403" s="262"/>
      <c r="E403" s="262"/>
      <c r="F403" s="262"/>
      <c r="G403" s="262"/>
      <c r="H403" s="262"/>
      <c r="I403" s="262"/>
      <c r="J403" s="262"/>
      <c r="K403" s="262"/>
      <c r="L403" s="262"/>
      <c r="M403" s="262"/>
      <c r="N403" s="262"/>
      <c r="O403" s="262"/>
      <c r="P403" s="262"/>
      <c r="Q403" s="262"/>
      <c r="R403" s="262"/>
    </row>
    <row r="404" spans="1:18" ht="12" customHeight="1" x14ac:dyDescent="0.2">
      <c r="A404" s="261"/>
      <c r="B404" s="261"/>
      <c r="C404" s="262"/>
      <c r="D404" s="262"/>
      <c r="E404" s="262"/>
      <c r="F404" s="262"/>
      <c r="G404" s="262"/>
      <c r="H404" s="262"/>
      <c r="I404" s="262"/>
      <c r="J404" s="262"/>
      <c r="K404" s="262"/>
      <c r="L404" s="262"/>
      <c r="M404" s="262"/>
      <c r="N404" s="262"/>
      <c r="O404" s="262"/>
      <c r="P404" s="262"/>
      <c r="Q404" s="262"/>
      <c r="R404" s="262"/>
    </row>
    <row r="405" spans="1:18" ht="12" customHeight="1" x14ac:dyDescent="0.2">
      <c r="A405" s="261"/>
      <c r="B405" s="261"/>
      <c r="C405" s="262"/>
      <c r="D405" s="262"/>
      <c r="E405" s="262"/>
      <c r="F405" s="262"/>
      <c r="G405" s="262"/>
      <c r="H405" s="262"/>
      <c r="I405" s="262"/>
      <c r="J405" s="262"/>
      <c r="K405" s="262"/>
      <c r="L405" s="262"/>
      <c r="M405" s="262"/>
      <c r="N405" s="262"/>
      <c r="O405" s="262"/>
      <c r="P405" s="262"/>
      <c r="Q405" s="262"/>
      <c r="R405" s="262"/>
    </row>
    <row r="406" spans="1:18" ht="12" customHeight="1" x14ac:dyDescent="0.2">
      <c r="A406" s="261"/>
      <c r="B406" s="261"/>
      <c r="C406" s="262"/>
      <c r="D406" s="262"/>
      <c r="E406" s="262"/>
      <c r="F406" s="262"/>
      <c r="G406" s="262"/>
      <c r="H406" s="262"/>
      <c r="I406" s="262"/>
      <c r="J406" s="262"/>
      <c r="K406" s="262"/>
      <c r="L406" s="262"/>
      <c r="M406" s="262"/>
      <c r="N406" s="262"/>
      <c r="O406" s="262"/>
      <c r="P406" s="262"/>
      <c r="Q406" s="262"/>
      <c r="R406" s="262"/>
    </row>
    <row r="407" spans="1:18" ht="12" customHeight="1" x14ac:dyDescent="0.2">
      <c r="A407" s="261"/>
      <c r="B407" s="261"/>
      <c r="C407" s="262"/>
      <c r="D407" s="262"/>
      <c r="E407" s="262"/>
      <c r="F407" s="262"/>
      <c r="G407" s="262"/>
      <c r="H407" s="262"/>
      <c r="I407" s="262"/>
      <c r="J407" s="262"/>
      <c r="K407" s="262"/>
      <c r="L407" s="262"/>
      <c r="M407" s="262"/>
      <c r="N407" s="262"/>
      <c r="O407" s="262"/>
      <c r="P407" s="262"/>
      <c r="Q407" s="262"/>
      <c r="R407" s="262"/>
    </row>
    <row r="408" spans="1:18" ht="12" customHeight="1" x14ac:dyDescent="0.2">
      <c r="A408" s="261"/>
      <c r="B408" s="261"/>
      <c r="C408" s="262"/>
      <c r="D408" s="262"/>
      <c r="E408" s="262"/>
      <c r="F408" s="262"/>
      <c r="G408" s="262"/>
      <c r="H408" s="262"/>
      <c r="I408" s="262"/>
      <c r="J408" s="262"/>
      <c r="K408" s="262"/>
      <c r="L408" s="262"/>
      <c r="M408" s="262"/>
      <c r="N408" s="262"/>
      <c r="O408" s="262"/>
      <c r="P408" s="262"/>
      <c r="Q408" s="262"/>
      <c r="R408" s="262"/>
    </row>
    <row r="409" spans="1:18" ht="12" customHeight="1" x14ac:dyDescent="0.2">
      <c r="A409" s="261"/>
      <c r="B409" s="261"/>
      <c r="C409" s="262"/>
      <c r="D409" s="262"/>
      <c r="E409" s="262"/>
      <c r="F409" s="262"/>
      <c r="G409" s="262"/>
      <c r="H409" s="262"/>
      <c r="I409" s="262"/>
      <c r="J409" s="262"/>
      <c r="K409" s="262"/>
      <c r="L409" s="262"/>
      <c r="M409" s="262"/>
      <c r="N409" s="262"/>
      <c r="O409" s="262"/>
      <c r="P409" s="262"/>
      <c r="Q409" s="262"/>
      <c r="R409" s="262"/>
    </row>
    <row r="410" spans="1:18" ht="12" customHeight="1" x14ac:dyDescent="0.2">
      <c r="A410" s="261"/>
      <c r="B410" s="261"/>
      <c r="C410" s="262"/>
      <c r="D410" s="262"/>
      <c r="E410" s="262"/>
      <c r="F410" s="262"/>
      <c r="G410" s="262"/>
      <c r="H410" s="262"/>
      <c r="I410" s="262"/>
      <c r="J410" s="262"/>
      <c r="K410" s="262"/>
      <c r="L410" s="262"/>
      <c r="M410" s="262"/>
      <c r="N410" s="262"/>
      <c r="O410" s="262"/>
      <c r="P410" s="262"/>
      <c r="Q410" s="262"/>
      <c r="R410" s="262"/>
    </row>
    <row r="411" spans="1:18" ht="12" customHeight="1" x14ac:dyDescent="0.2">
      <c r="A411" s="261"/>
      <c r="B411" s="261"/>
      <c r="C411" s="262"/>
      <c r="D411" s="262"/>
      <c r="E411" s="262"/>
      <c r="F411" s="262"/>
      <c r="G411" s="262"/>
      <c r="H411" s="262"/>
      <c r="I411" s="262"/>
      <c r="J411" s="262"/>
      <c r="K411" s="262"/>
      <c r="L411" s="262"/>
      <c r="M411" s="262"/>
      <c r="N411" s="262"/>
      <c r="O411" s="262"/>
      <c r="P411" s="262"/>
      <c r="Q411" s="262"/>
      <c r="R411" s="262"/>
    </row>
    <row r="412" spans="1:18" ht="12" customHeight="1" x14ac:dyDescent="0.2">
      <c r="A412" s="261"/>
      <c r="B412" s="261"/>
      <c r="C412" s="262"/>
      <c r="D412" s="262"/>
      <c r="E412" s="262"/>
      <c r="F412" s="262"/>
      <c r="G412" s="262"/>
      <c r="H412" s="262"/>
      <c r="I412" s="262"/>
      <c r="J412" s="262"/>
      <c r="K412" s="262"/>
      <c r="L412" s="262"/>
      <c r="M412" s="262"/>
      <c r="N412" s="262"/>
      <c r="O412" s="262"/>
      <c r="P412" s="262"/>
      <c r="Q412" s="262"/>
      <c r="R412" s="262"/>
    </row>
    <row r="413" spans="1:18" ht="12" customHeight="1" x14ac:dyDescent="0.2">
      <c r="A413" s="261"/>
      <c r="B413" s="261"/>
      <c r="C413" s="262"/>
      <c r="D413" s="262"/>
      <c r="E413" s="262"/>
      <c r="F413" s="262"/>
      <c r="G413" s="262"/>
      <c r="H413" s="262"/>
      <c r="I413" s="262"/>
      <c r="J413" s="262"/>
      <c r="K413" s="262"/>
      <c r="L413" s="262"/>
      <c r="M413" s="262"/>
      <c r="N413" s="262"/>
      <c r="O413" s="262"/>
      <c r="P413" s="262"/>
      <c r="Q413" s="262"/>
      <c r="R413" s="262"/>
    </row>
    <row r="414" spans="1:18" ht="12" customHeight="1" x14ac:dyDescent="0.2">
      <c r="A414" s="261"/>
      <c r="B414" s="261"/>
      <c r="C414" s="262"/>
      <c r="D414" s="262"/>
      <c r="E414" s="262"/>
      <c r="F414" s="262"/>
      <c r="G414" s="262"/>
      <c r="H414" s="262"/>
      <c r="I414" s="262"/>
      <c r="J414" s="262"/>
      <c r="K414" s="262"/>
      <c r="L414" s="262"/>
      <c r="M414" s="262"/>
      <c r="N414" s="262"/>
      <c r="O414" s="262"/>
      <c r="P414" s="262"/>
      <c r="Q414" s="262"/>
      <c r="R414" s="262"/>
    </row>
    <row r="415" spans="1:18" ht="12" customHeight="1" x14ac:dyDescent="0.2">
      <c r="A415" s="261"/>
      <c r="B415" s="261"/>
      <c r="C415" s="262"/>
      <c r="D415" s="262"/>
      <c r="E415" s="262"/>
      <c r="F415" s="262"/>
      <c r="G415" s="262"/>
      <c r="H415" s="262"/>
      <c r="I415" s="262"/>
      <c r="J415" s="262"/>
      <c r="K415" s="262"/>
      <c r="L415" s="262"/>
      <c r="M415" s="262"/>
      <c r="N415" s="262"/>
      <c r="O415" s="262"/>
      <c r="P415" s="262"/>
      <c r="Q415" s="262"/>
      <c r="R415" s="262"/>
    </row>
    <row r="416" spans="1:18" ht="12" customHeight="1" x14ac:dyDescent="0.2">
      <c r="A416" s="261"/>
      <c r="B416" s="261"/>
      <c r="C416" s="262"/>
      <c r="D416" s="262"/>
      <c r="E416" s="262"/>
      <c r="F416" s="262"/>
      <c r="G416" s="262"/>
      <c r="H416" s="262"/>
      <c r="I416" s="262"/>
      <c r="J416" s="262"/>
      <c r="K416" s="262"/>
      <c r="L416" s="262"/>
      <c r="M416" s="262"/>
      <c r="N416" s="262"/>
      <c r="O416" s="262"/>
      <c r="P416" s="262"/>
      <c r="Q416" s="262"/>
      <c r="R416" s="262"/>
    </row>
    <row r="417" spans="1:18" ht="12" customHeight="1" x14ac:dyDescent="0.2">
      <c r="A417" s="261"/>
      <c r="B417" s="261"/>
      <c r="C417" s="262"/>
      <c r="D417" s="262"/>
      <c r="E417" s="262"/>
      <c r="F417" s="262"/>
      <c r="G417" s="262"/>
      <c r="H417" s="262"/>
      <c r="I417" s="262"/>
      <c r="J417" s="262"/>
      <c r="K417" s="262"/>
      <c r="L417" s="262"/>
      <c r="M417" s="262"/>
      <c r="N417" s="262"/>
      <c r="O417" s="262"/>
      <c r="P417" s="262"/>
      <c r="Q417" s="262"/>
      <c r="R417" s="262"/>
    </row>
    <row r="418" spans="1:18" ht="12" customHeight="1" x14ac:dyDescent="0.2">
      <c r="A418" s="261"/>
      <c r="B418" s="261"/>
      <c r="C418" s="262"/>
      <c r="D418" s="262"/>
      <c r="E418" s="262"/>
      <c r="F418" s="262"/>
      <c r="G418" s="262"/>
      <c r="H418" s="262"/>
      <c r="I418" s="262"/>
      <c r="J418" s="262"/>
      <c r="K418" s="262"/>
      <c r="L418" s="262"/>
      <c r="M418" s="262"/>
      <c r="N418" s="262"/>
      <c r="O418" s="262"/>
      <c r="P418" s="262"/>
      <c r="Q418" s="262"/>
      <c r="R418" s="262"/>
    </row>
    <row r="419" spans="1:18" ht="12" customHeight="1" x14ac:dyDescent="0.2">
      <c r="A419" s="261"/>
      <c r="B419" s="261"/>
      <c r="C419" s="262"/>
      <c r="D419" s="262"/>
      <c r="E419" s="262"/>
      <c r="F419" s="262"/>
      <c r="G419" s="262"/>
      <c r="H419" s="262"/>
      <c r="I419" s="262"/>
      <c r="J419" s="262"/>
      <c r="K419" s="262"/>
      <c r="L419" s="262"/>
      <c r="M419" s="262"/>
      <c r="N419" s="262"/>
      <c r="O419" s="262"/>
      <c r="P419" s="262"/>
      <c r="Q419" s="262"/>
      <c r="R419" s="262"/>
    </row>
    <row r="420" spans="1:18" ht="12" customHeight="1" x14ac:dyDescent="0.2">
      <c r="A420" s="261"/>
      <c r="B420" s="261"/>
      <c r="C420" s="262"/>
      <c r="D420" s="262"/>
      <c r="E420" s="262"/>
      <c r="F420" s="262"/>
      <c r="G420" s="262"/>
      <c r="H420" s="262"/>
      <c r="I420" s="262"/>
      <c r="J420" s="262"/>
      <c r="K420" s="262"/>
      <c r="L420" s="262"/>
      <c r="M420" s="262"/>
      <c r="N420" s="262"/>
      <c r="O420" s="262"/>
      <c r="P420" s="262"/>
      <c r="Q420" s="262"/>
      <c r="R420" s="262"/>
    </row>
    <row r="421" spans="1:18" ht="12" customHeight="1" x14ac:dyDescent="0.2">
      <c r="A421" s="261"/>
      <c r="B421" s="261"/>
      <c r="C421" s="262"/>
      <c r="D421" s="262"/>
      <c r="E421" s="262"/>
      <c r="F421" s="262"/>
      <c r="G421" s="262"/>
      <c r="H421" s="262"/>
      <c r="I421" s="262"/>
      <c r="J421" s="262"/>
      <c r="K421" s="262"/>
      <c r="L421" s="262"/>
      <c r="M421" s="262"/>
      <c r="N421" s="262"/>
      <c r="O421" s="262"/>
      <c r="P421" s="262"/>
      <c r="Q421" s="262"/>
      <c r="R421" s="262"/>
    </row>
    <row r="422" spans="1:18" ht="12" customHeight="1" x14ac:dyDescent="0.2">
      <c r="A422" s="261"/>
      <c r="B422" s="261"/>
      <c r="C422" s="262"/>
      <c r="D422" s="262"/>
      <c r="E422" s="262"/>
      <c r="F422" s="262"/>
      <c r="G422" s="262"/>
      <c r="H422" s="262"/>
      <c r="I422" s="262"/>
      <c r="J422" s="262"/>
      <c r="K422" s="262"/>
      <c r="L422" s="262"/>
      <c r="M422" s="262"/>
      <c r="N422" s="262"/>
      <c r="O422" s="262"/>
      <c r="P422" s="262"/>
      <c r="Q422" s="262"/>
      <c r="R422" s="262"/>
    </row>
    <row r="423" spans="1:18" ht="12" customHeight="1" x14ac:dyDescent="0.2">
      <c r="A423" s="261"/>
      <c r="B423" s="261"/>
      <c r="C423" s="262"/>
      <c r="D423" s="262"/>
      <c r="E423" s="262"/>
      <c r="F423" s="262"/>
      <c r="G423" s="262"/>
      <c r="H423" s="262"/>
      <c r="I423" s="262"/>
      <c r="J423" s="262"/>
      <c r="K423" s="262"/>
      <c r="L423" s="262"/>
      <c r="M423" s="262"/>
      <c r="N423" s="262"/>
      <c r="O423" s="262"/>
      <c r="P423" s="262"/>
      <c r="Q423" s="262"/>
      <c r="R423" s="262"/>
    </row>
    <row r="424" spans="1:18" ht="12" customHeight="1" x14ac:dyDescent="0.2">
      <c r="A424" s="261"/>
      <c r="B424" s="261"/>
      <c r="C424" s="262"/>
      <c r="D424" s="262"/>
      <c r="E424" s="262"/>
      <c r="F424" s="262"/>
      <c r="G424" s="262"/>
      <c r="H424" s="262"/>
      <c r="I424" s="262"/>
      <c r="J424" s="262"/>
      <c r="K424" s="262"/>
      <c r="L424" s="262"/>
      <c r="M424" s="262"/>
      <c r="N424" s="262"/>
      <c r="O424" s="262"/>
      <c r="P424" s="262"/>
      <c r="Q424" s="262"/>
      <c r="R424" s="262"/>
    </row>
    <row r="425" spans="1:18" ht="12" customHeight="1" x14ac:dyDescent="0.2">
      <c r="A425" s="261"/>
      <c r="B425" s="261"/>
      <c r="C425" s="262"/>
      <c r="D425" s="262"/>
      <c r="E425" s="262"/>
      <c r="F425" s="262"/>
      <c r="G425" s="262"/>
      <c r="H425" s="262"/>
      <c r="I425" s="262"/>
      <c r="J425" s="262"/>
      <c r="K425" s="262"/>
      <c r="L425" s="262"/>
      <c r="M425" s="262"/>
      <c r="N425" s="262"/>
      <c r="O425" s="262"/>
      <c r="P425" s="262"/>
      <c r="Q425" s="262"/>
      <c r="R425" s="262"/>
    </row>
    <row r="426" spans="1:18" ht="12" customHeight="1" x14ac:dyDescent="0.2">
      <c r="A426" s="261"/>
      <c r="B426" s="261"/>
      <c r="C426" s="262"/>
      <c r="D426" s="262"/>
      <c r="E426" s="262"/>
      <c r="F426" s="262"/>
      <c r="G426" s="262"/>
      <c r="H426" s="262"/>
      <c r="I426" s="262"/>
      <c r="J426" s="262"/>
      <c r="K426" s="262"/>
      <c r="L426" s="262"/>
      <c r="M426" s="262"/>
      <c r="N426" s="262"/>
      <c r="O426" s="262"/>
      <c r="P426" s="262"/>
      <c r="Q426" s="262"/>
      <c r="R426" s="262"/>
    </row>
    <row r="427" spans="1:18" ht="12" customHeight="1" x14ac:dyDescent="0.2">
      <c r="A427" s="261"/>
      <c r="B427" s="261"/>
      <c r="C427" s="262"/>
      <c r="D427" s="262"/>
      <c r="E427" s="262"/>
      <c r="F427" s="262"/>
      <c r="G427" s="262"/>
      <c r="H427" s="262"/>
      <c r="I427" s="262"/>
      <c r="J427" s="262"/>
      <c r="K427" s="262"/>
      <c r="L427" s="262"/>
      <c r="M427" s="262"/>
      <c r="N427" s="262"/>
      <c r="O427" s="262"/>
      <c r="P427" s="262"/>
      <c r="Q427" s="262"/>
      <c r="R427" s="262"/>
    </row>
  </sheetData>
  <sheetProtection password="E8E7" sheet="1" objects="1" scenarios="1" autoFilter="0"/>
  <mergeCells count="2">
    <mergeCell ref="A148:R148"/>
    <mergeCell ref="A130:R130"/>
  </mergeCells>
  <hyperlinks>
    <hyperlink ref="A130" r:id="rId1"/>
    <hyperlink ref="A148" r:id="rId2"/>
  </hyperlinks>
  <pageMargins left="0.78740157480314965" right="0.19685039370078741" top="0.39370078740157483" bottom="0.39370078740157483" header="0.19685039370078741" footer="0.19685039370078741"/>
  <pageSetup paperSize="9" fitToHeight="0" orientation="portrait" r:id="rId3"/>
  <headerFooter alignWithMargins="0">
    <oddFooter>&amp;C&amp;8&amp;A</oddFooter>
  </headerFooter>
  <rowBreaks count="2" manualBreakCount="2">
    <brk id="67" max="17" man="1"/>
    <brk id="123" max="17" man="1"/>
  </rowBreaks>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showGridLines="0" zoomScaleNormal="125" workbookViewId="0"/>
  </sheetViews>
  <sheetFormatPr baseColWidth="10" defaultColWidth="11.42578125" defaultRowHeight="11.25" customHeight="1" x14ac:dyDescent="0.2"/>
  <cols>
    <col min="1" max="1" width="5.140625" style="66" customWidth="1"/>
    <col min="2" max="2" width="5.140625" style="604" customWidth="1"/>
    <col min="3" max="18" width="5.140625" style="605" customWidth="1"/>
    <col min="19" max="16384" width="11.42578125" style="605"/>
  </cols>
  <sheetData>
    <row r="1" spans="1:18" ht="11.25" customHeight="1" x14ac:dyDescent="0.2">
      <c r="A1" s="65" t="s">
        <v>51</v>
      </c>
      <c r="N1" s="1020" t="s">
        <v>37</v>
      </c>
      <c r="O1" s="1020"/>
      <c r="P1" s="1020"/>
      <c r="Q1" s="1020"/>
      <c r="R1" s="1020"/>
    </row>
    <row r="2" spans="1:18" ht="8.1" customHeight="1" x14ac:dyDescent="0.2"/>
    <row r="3" spans="1:18" ht="11.25" customHeight="1" x14ac:dyDescent="0.2">
      <c r="A3" s="65" t="s">
        <v>15</v>
      </c>
      <c r="B3" s="606"/>
    </row>
    <row r="4" spans="1:18" ht="11.25" customHeight="1" x14ac:dyDescent="0.2">
      <c r="A4" s="65" t="s">
        <v>52</v>
      </c>
      <c r="B4" s="606"/>
    </row>
    <row r="5" spans="1:18" ht="11.25" customHeight="1" x14ac:dyDescent="0.2">
      <c r="A5" s="66" t="s">
        <v>16</v>
      </c>
      <c r="B5" s="604" t="s">
        <v>53</v>
      </c>
      <c r="C5" s="604"/>
      <c r="D5" s="604"/>
      <c r="E5" s="604"/>
      <c r="F5" s="604"/>
      <c r="G5" s="604"/>
      <c r="H5" s="604"/>
      <c r="I5" s="604"/>
      <c r="J5" s="604"/>
      <c r="K5" s="604"/>
      <c r="L5" s="604"/>
      <c r="M5" s="604"/>
      <c r="N5" s="604"/>
      <c r="O5" s="604"/>
      <c r="P5" s="604"/>
      <c r="Q5" s="604"/>
      <c r="R5" s="604"/>
    </row>
    <row r="6" spans="1:18" ht="11.25" customHeight="1" x14ac:dyDescent="0.2">
      <c r="B6" s="607" t="s">
        <v>25</v>
      </c>
      <c r="C6" s="604" t="s">
        <v>54</v>
      </c>
      <c r="D6" s="604"/>
      <c r="E6" s="604"/>
      <c r="F6" s="604"/>
      <c r="G6" s="604"/>
      <c r="H6" s="604"/>
      <c r="I6" s="604"/>
      <c r="J6" s="604"/>
      <c r="K6" s="604"/>
      <c r="L6" s="604"/>
      <c r="M6" s="604"/>
      <c r="N6" s="604"/>
      <c r="O6" s="604"/>
      <c r="P6" s="604"/>
      <c r="Q6" s="604"/>
      <c r="R6" s="604"/>
    </row>
    <row r="7" spans="1:18" ht="11.25" customHeight="1" x14ac:dyDescent="0.2">
      <c r="C7" s="604" t="s">
        <v>55</v>
      </c>
      <c r="D7" s="604"/>
      <c r="E7" s="604"/>
      <c r="F7" s="604"/>
      <c r="G7" s="604"/>
      <c r="H7" s="604"/>
      <c r="I7" s="604"/>
      <c r="J7" s="604"/>
      <c r="K7" s="604"/>
      <c r="L7" s="604"/>
      <c r="M7" s="604"/>
      <c r="N7" s="604"/>
      <c r="O7" s="604"/>
      <c r="P7" s="604"/>
      <c r="Q7" s="604"/>
      <c r="R7" s="604"/>
    </row>
    <row r="8" spans="1:18" ht="11.25" customHeight="1" x14ac:dyDescent="0.2">
      <c r="C8" s="604" t="s">
        <v>56</v>
      </c>
      <c r="D8" s="604"/>
      <c r="E8" s="604"/>
      <c r="F8" s="604"/>
      <c r="G8" s="604"/>
      <c r="H8" s="604"/>
      <c r="I8" s="604"/>
      <c r="J8" s="604"/>
      <c r="K8" s="604"/>
      <c r="L8" s="604"/>
      <c r="M8" s="604"/>
      <c r="N8" s="604"/>
      <c r="O8" s="604"/>
      <c r="P8" s="604"/>
      <c r="Q8" s="604"/>
      <c r="R8" s="604"/>
    </row>
    <row r="9" spans="1:18" ht="11.25" customHeight="1" x14ac:dyDescent="0.2">
      <c r="B9" s="607" t="s">
        <v>27</v>
      </c>
      <c r="C9" s="604" t="s">
        <v>57</v>
      </c>
      <c r="D9" s="604"/>
      <c r="E9" s="604"/>
      <c r="F9" s="604"/>
      <c r="G9" s="604"/>
      <c r="H9" s="604"/>
      <c r="I9" s="604"/>
      <c r="J9" s="604"/>
      <c r="K9" s="604"/>
      <c r="L9" s="604"/>
      <c r="M9" s="604"/>
      <c r="N9" s="604"/>
      <c r="O9" s="604"/>
      <c r="P9" s="604"/>
      <c r="Q9" s="604"/>
      <c r="R9" s="604"/>
    </row>
    <row r="10" spans="1:18" ht="11.25" customHeight="1" x14ac:dyDescent="0.2">
      <c r="C10" s="604" t="s">
        <v>58</v>
      </c>
      <c r="D10" s="604"/>
      <c r="E10" s="604"/>
      <c r="F10" s="604"/>
      <c r="G10" s="604"/>
      <c r="H10" s="604"/>
      <c r="I10" s="604"/>
      <c r="J10" s="604"/>
      <c r="K10" s="604"/>
      <c r="L10" s="604"/>
      <c r="M10" s="604"/>
      <c r="N10" s="604"/>
      <c r="O10" s="604"/>
      <c r="P10" s="604"/>
      <c r="Q10" s="604"/>
      <c r="R10" s="604"/>
    </row>
    <row r="11" spans="1:18" ht="11.25" customHeight="1" x14ac:dyDescent="0.2">
      <c r="B11" s="607" t="s">
        <v>28</v>
      </c>
      <c r="C11" s="604" t="s">
        <v>59</v>
      </c>
      <c r="D11" s="604"/>
      <c r="E11" s="604"/>
      <c r="F11" s="604"/>
      <c r="G11" s="604"/>
      <c r="H11" s="604"/>
      <c r="I11" s="604"/>
      <c r="J11" s="604"/>
      <c r="K11" s="604"/>
      <c r="L11" s="604"/>
      <c r="M11" s="604"/>
      <c r="N11" s="604"/>
      <c r="O11" s="604"/>
      <c r="P11" s="604"/>
      <c r="Q11" s="604"/>
      <c r="R11" s="604"/>
    </row>
    <row r="12" spans="1:18" ht="11.25" customHeight="1" x14ac:dyDescent="0.2">
      <c r="C12" s="604" t="s">
        <v>60</v>
      </c>
      <c r="D12" s="604"/>
      <c r="E12" s="604"/>
      <c r="F12" s="604"/>
      <c r="G12" s="604"/>
      <c r="H12" s="604"/>
      <c r="I12" s="604"/>
      <c r="J12" s="604"/>
      <c r="K12" s="604"/>
      <c r="L12" s="604"/>
      <c r="M12" s="604"/>
      <c r="N12" s="604"/>
      <c r="O12" s="604"/>
      <c r="P12" s="604"/>
      <c r="Q12" s="604"/>
      <c r="R12" s="604"/>
    </row>
    <row r="13" spans="1:18" ht="11.25" customHeight="1" x14ac:dyDescent="0.2">
      <c r="B13" s="607" t="s">
        <v>29</v>
      </c>
      <c r="C13" s="604" t="s">
        <v>61</v>
      </c>
      <c r="D13" s="604"/>
      <c r="E13" s="604"/>
      <c r="F13" s="604"/>
      <c r="G13" s="604"/>
      <c r="H13" s="604"/>
      <c r="I13" s="604"/>
      <c r="J13" s="604"/>
      <c r="K13" s="604"/>
      <c r="L13" s="604"/>
      <c r="M13" s="604"/>
      <c r="N13" s="604"/>
      <c r="O13" s="604"/>
      <c r="P13" s="604"/>
      <c r="Q13" s="604"/>
      <c r="R13" s="604"/>
    </row>
    <row r="14" spans="1:18" ht="11.25" customHeight="1" x14ac:dyDescent="0.2">
      <c r="C14" s="604" t="s">
        <v>62</v>
      </c>
      <c r="D14" s="604"/>
      <c r="E14" s="604"/>
      <c r="F14" s="604"/>
      <c r="G14" s="604"/>
      <c r="H14" s="604"/>
      <c r="I14" s="604"/>
      <c r="J14" s="604"/>
      <c r="K14" s="604"/>
      <c r="L14" s="604"/>
      <c r="M14" s="604"/>
      <c r="N14" s="604"/>
      <c r="O14" s="604"/>
      <c r="P14" s="604"/>
      <c r="Q14" s="604"/>
      <c r="R14" s="604"/>
    </row>
    <row r="15" spans="1:18" ht="11.25" customHeight="1" x14ac:dyDescent="0.2">
      <c r="A15" s="66" t="s">
        <v>18</v>
      </c>
      <c r="B15" s="604" t="s">
        <v>63</v>
      </c>
      <c r="C15" s="604"/>
      <c r="D15" s="604"/>
      <c r="E15" s="604"/>
      <c r="F15" s="604"/>
      <c r="G15" s="604"/>
      <c r="H15" s="604"/>
      <c r="I15" s="604"/>
      <c r="J15" s="604"/>
      <c r="K15" s="604"/>
      <c r="L15" s="604"/>
      <c r="M15" s="604"/>
      <c r="N15" s="604"/>
      <c r="O15" s="604"/>
      <c r="P15" s="604"/>
      <c r="Q15" s="604"/>
      <c r="R15" s="604"/>
    </row>
    <row r="16" spans="1:18" ht="11.25" customHeight="1" x14ac:dyDescent="0.2">
      <c r="B16" s="604" t="s">
        <v>64</v>
      </c>
      <c r="C16" s="604"/>
      <c r="D16" s="604"/>
      <c r="E16" s="604"/>
      <c r="F16" s="604"/>
      <c r="G16" s="604"/>
      <c r="H16" s="604"/>
      <c r="I16" s="604"/>
      <c r="J16" s="604"/>
      <c r="K16" s="604"/>
      <c r="L16" s="604"/>
      <c r="M16" s="604"/>
      <c r="N16" s="604"/>
      <c r="O16" s="604"/>
      <c r="P16" s="604"/>
      <c r="Q16" s="604"/>
      <c r="R16" s="604"/>
    </row>
    <row r="17" spans="1:18" ht="11.25" customHeight="1" x14ac:dyDescent="0.2">
      <c r="B17" s="607" t="s">
        <v>25</v>
      </c>
      <c r="C17" s="604" t="s">
        <v>65</v>
      </c>
      <c r="D17" s="604"/>
      <c r="E17" s="604"/>
      <c r="F17" s="604"/>
      <c r="G17" s="604"/>
      <c r="H17" s="604"/>
      <c r="I17" s="604"/>
      <c r="J17" s="604"/>
      <c r="K17" s="604"/>
      <c r="L17" s="604"/>
      <c r="M17" s="604"/>
      <c r="N17" s="604"/>
      <c r="O17" s="604"/>
      <c r="P17" s="604"/>
      <c r="Q17" s="604"/>
      <c r="R17" s="604"/>
    </row>
    <row r="18" spans="1:18" ht="11.25" customHeight="1" x14ac:dyDescent="0.2">
      <c r="C18" s="604" t="s">
        <v>66</v>
      </c>
      <c r="D18" s="604"/>
      <c r="E18" s="604"/>
      <c r="F18" s="604"/>
      <c r="G18" s="604"/>
      <c r="H18" s="604"/>
      <c r="I18" s="604"/>
      <c r="J18" s="604"/>
      <c r="K18" s="604"/>
      <c r="L18" s="604"/>
      <c r="M18" s="604"/>
      <c r="N18" s="604"/>
      <c r="O18" s="604"/>
      <c r="P18" s="604"/>
      <c r="Q18" s="604"/>
      <c r="R18" s="604"/>
    </row>
    <row r="19" spans="1:18" ht="11.25" customHeight="1" x14ac:dyDescent="0.2">
      <c r="B19" s="607" t="s">
        <v>27</v>
      </c>
      <c r="C19" s="604" t="s">
        <v>492</v>
      </c>
      <c r="D19" s="604"/>
      <c r="E19" s="604"/>
      <c r="F19" s="604"/>
      <c r="G19" s="604"/>
      <c r="H19" s="604"/>
      <c r="I19" s="604"/>
      <c r="J19" s="604"/>
      <c r="K19" s="604"/>
      <c r="L19" s="604"/>
      <c r="M19" s="604"/>
      <c r="N19" s="604"/>
      <c r="O19" s="604"/>
      <c r="P19" s="604"/>
      <c r="Q19" s="604"/>
      <c r="R19" s="604"/>
    </row>
    <row r="20" spans="1:18" ht="11.25" customHeight="1" x14ac:dyDescent="0.2">
      <c r="B20" s="607" t="s">
        <v>28</v>
      </c>
      <c r="C20" s="604" t="s">
        <v>493</v>
      </c>
      <c r="D20" s="604"/>
      <c r="E20" s="604"/>
      <c r="F20" s="604"/>
      <c r="G20" s="604"/>
      <c r="H20" s="604"/>
      <c r="I20" s="604"/>
      <c r="J20" s="604"/>
      <c r="K20" s="604"/>
      <c r="L20" s="604"/>
      <c r="M20" s="604"/>
      <c r="N20" s="604"/>
      <c r="O20" s="604"/>
      <c r="P20" s="604"/>
      <c r="Q20" s="604"/>
      <c r="R20" s="604"/>
    </row>
    <row r="21" spans="1:18" ht="11.25" customHeight="1" x14ac:dyDescent="0.2">
      <c r="B21" s="607"/>
      <c r="C21" s="604" t="s">
        <v>494</v>
      </c>
      <c r="D21" s="604"/>
      <c r="E21" s="604"/>
      <c r="F21" s="604"/>
      <c r="G21" s="604"/>
      <c r="H21" s="604"/>
      <c r="I21" s="604"/>
      <c r="J21" s="604"/>
      <c r="K21" s="604"/>
      <c r="L21" s="604"/>
      <c r="M21" s="604"/>
      <c r="N21" s="604"/>
      <c r="O21" s="604"/>
      <c r="P21" s="604"/>
      <c r="Q21" s="604"/>
      <c r="R21" s="604"/>
    </row>
    <row r="22" spans="1:18" ht="11.25" customHeight="1" x14ac:dyDescent="0.2">
      <c r="A22" s="66" t="s">
        <v>19</v>
      </c>
      <c r="B22" s="604" t="s">
        <v>67</v>
      </c>
      <c r="C22" s="604"/>
      <c r="D22" s="604"/>
      <c r="E22" s="604"/>
      <c r="F22" s="604"/>
      <c r="G22" s="604"/>
      <c r="H22" s="604"/>
      <c r="I22" s="604"/>
      <c r="J22" s="604"/>
      <c r="K22" s="604"/>
      <c r="L22" s="604"/>
      <c r="M22" s="604"/>
      <c r="N22" s="604"/>
      <c r="O22" s="604"/>
      <c r="P22" s="604"/>
      <c r="Q22" s="604"/>
      <c r="R22" s="604"/>
    </row>
    <row r="23" spans="1:18" ht="11.25" customHeight="1" x14ac:dyDescent="0.2">
      <c r="A23" s="66" t="s">
        <v>20</v>
      </c>
      <c r="B23" s="604" t="s">
        <v>495</v>
      </c>
      <c r="C23" s="604"/>
      <c r="D23" s="604"/>
      <c r="E23" s="604"/>
      <c r="F23" s="604"/>
      <c r="G23" s="604"/>
      <c r="H23" s="604"/>
      <c r="I23" s="604"/>
      <c r="J23" s="604"/>
      <c r="K23" s="604"/>
      <c r="L23" s="604"/>
      <c r="M23" s="604"/>
      <c r="N23" s="604"/>
      <c r="O23" s="604"/>
      <c r="P23" s="604"/>
      <c r="Q23" s="604"/>
      <c r="R23" s="604"/>
    </row>
    <row r="24" spans="1:18" ht="11.25" customHeight="1" x14ac:dyDescent="0.2">
      <c r="A24" s="66" t="s">
        <v>21</v>
      </c>
      <c r="B24" s="604" t="s">
        <v>68</v>
      </c>
      <c r="C24" s="604"/>
      <c r="D24" s="604"/>
      <c r="E24" s="604"/>
      <c r="F24" s="604"/>
      <c r="G24" s="604"/>
      <c r="H24" s="604"/>
      <c r="I24" s="604"/>
      <c r="J24" s="604"/>
      <c r="K24" s="604"/>
      <c r="L24" s="604"/>
      <c r="M24" s="604"/>
      <c r="N24" s="604"/>
      <c r="O24" s="604"/>
      <c r="P24" s="604"/>
      <c r="Q24" s="604"/>
      <c r="R24" s="604"/>
    </row>
    <row r="25" spans="1:18" ht="11.25" customHeight="1" x14ac:dyDescent="0.2">
      <c r="B25" s="604" t="s">
        <v>69</v>
      </c>
      <c r="C25" s="604"/>
      <c r="D25" s="604"/>
      <c r="E25" s="604"/>
      <c r="F25" s="604"/>
      <c r="G25" s="604"/>
      <c r="H25" s="604"/>
      <c r="I25" s="604"/>
      <c r="J25" s="604"/>
      <c r="K25" s="604"/>
      <c r="L25" s="604"/>
      <c r="M25" s="604"/>
      <c r="N25" s="604"/>
      <c r="O25" s="604"/>
      <c r="P25" s="604"/>
      <c r="Q25" s="604"/>
      <c r="R25" s="604"/>
    </row>
    <row r="26" spans="1:18" ht="11.25" customHeight="1" x14ac:dyDescent="0.2">
      <c r="A26" s="66" t="s">
        <v>22</v>
      </c>
      <c r="B26" s="604" t="s">
        <v>496</v>
      </c>
      <c r="C26" s="604"/>
      <c r="D26" s="604"/>
      <c r="E26" s="604"/>
      <c r="F26" s="604"/>
      <c r="G26" s="604"/>
      <c r="H26" s="604"/>
      <c r="I26" s="604"/>
      <c r="J26" s="604"/>
      <c r="K26" s="604"/>
      <c r="L26" s="604"/>
      <c r="M26" s="604"/>
      <c r="N26" s="604"/>
      <c r="O26" s="604"/>
      <c r="P26" s="604"/>
      <c r="Q26" s="604"/>
      <c r="R26" s="604"/>
    </row>
    <row r="27" spans="1:18" ht="11.25" customHeight="1" x14ac:dyDescent="0.2">
      <c r="B27" s="604" t="s">
        <v>70</v>
      </c>
      <c r="C27" s="604"/>
      <c r="D27" s="604"/>
      <c r="E27" s="604"/>
      <c r="F27" s="604"/>
      <c r="G27" s="604"/>
      <c r="H27" s="604"/>
      <c r="I27" s="604"/>
      <c r="J27" s="604"/>
      <c r="K27" s="604"/>
      <c r="L27" s="604"/>
      <c r="M27" s="604"/>
      <c r="N27" s="604"/>
      <c r="O27" s="604"/>
      <c r="P27" s="604"/>
      <c r="Q27" s="604"/>
      <c r="R27" s="604"/>
    </row>
    <row r="28" spans="1:18" ht="11.25" customHeight="1" x14ac:dyDescent="0.2">
      <c r="B28" s="604" t="s">
        <v>71</v>
      </c>
      <c r="C28" s="604"/>
      <c r="D28" s="604"/>
      <c r="E28" s="604"/>
      <c r="F28" s="604"/>
      <c r="G28" s="604"/>
      <c r="H28" s="604"/>
      <c r="I28" s="604"/>
      <c r="J28" s="604"/>
      <c r="K28" s="604"/>
      <c r="L28" s="604"/>
      <c r="M28" s="604"/>
      <c r="N28" s="604"/>
      <c r="O28" s="604"/>
      <c r="P28" s="604"/>
      <c r="Q28" s="604"/>
      <c r="R28" s="604"/>
    </row>
    <row r="29" spans="1:18" ht="11.25" customHeight="1" x14ac:dyDescent="0.2">
      <c r="A29" s="66" t="s">
        <v>23</v>
      </c>
      <c r="B29" s="604" t="s">
        <v>72</v>
      </c>
      <c r="C29" s="604"/>
      <c r="D29" s="604"/>
      <c r="E29" s="604"/>
      <c r="F29" s="604"/>
      <c r="G29" s="604"/>
      <c r="H29" s="604"/>
      <c r="I29" s="604"/>
      <c r="J29" s="604"/>
      <c r="K29" s="604"/>
      <c r="L29" s="604"/>
      <c r="M29" s="604"/>
      <c r="N29" s="604"/>
      <c r="O29" s="604"/>
      <c r="P29" s="604"/>
      <c r="Q29" s="604"/>
      <c r="R29" s="604"/>
    </row>
    <row r="30" spans="1:18" ht="11.25" customHeight="1" x14ac:dyDescent="0.2">
      <c r="B30" s="604" t="s">
        <v>73</v>
      </c>
      <c r="C30" s="604"/>
      <c r="D30" s="604"/>
      <c r="E30" s="604"/>
      <c r="F30" s="604"/>
      <c r="G30" s="604"/>
      <c r="H30" s="604"/>
      <c r="I30" s="604"/>
      <c r="J30" s="604"/>
      <c r="K30" s="604"/>
      <c r="L30" s="604"/>
      <c r="M30" s="604"/>
      <c r="N30" s="604"/>
      <c r="O30" s="604"/>
      <c r="P30" s="604"/>
      <c r="Q30" s="604"/>
      <c r="R30" s="604"/>
    </row>
    <row r="31" spans="1:18" ht="11.25" customHeight="1" x14ac:dyDescent="0.2">
      <c r="B31" s="604" t="s">
        <v>74</v>
      </c>
      <c r="C31" s="604"/>
      <c r="D31" s="604"/>
      <c r="E31" s="604"/>
      <c r="F31" s="604"/>
      <c r="G31" s="604"/>
      <c r="H31" s="604"/>
      <c r="I31" s="604"/>
      <c r="J31" s="604"/>
      <c r="K31" s="604"/>
      <c r="L31" s="604"/>
      <c r="M31" s="604"/>
      <c r="N31" s="604"/>
      <c r="O31" s="604"/>
      <c r="P31" s="604"/>
      <c r="Q31" s="604"/>
      <c r="R31" s="604"/>
    </row>
    <row r="32" spans="1:18" ht="11.25" customHeight="1" x14ac:dyDescent="0.2">
      <c r="A32" s="66" t="s">
        <v>24</v>
      </c>
      <c r="B32" s="604" t="s">
        <v>75</v>
      </c>
      <c r="C32" s="604"/>
      <c r="D32" s="604"/>
      <c r="E32" s="604"/>
      <c r="F32" s="604"/>
      <c r="G32" s="604"/>
      <c r="H32" s="604"/>
      <c r="I32" s="604"/>
      <c r="J32" s="604"/>
      <c r="K32" s="604"/>
      <c r="L32" s="604"/>
      <c r="M32" s="604"/>
      <c r="N32" s="604"/>
      <c r="O32" s="604"/>
      <c r="P32" s="604"/>
      <c r="Q32" s="604"/>
      <c r="R32" s="604"/>
    </row>
    <row r="33" spans="1:18" ht="11.25" customHeight="1" x14ac:dyDescent="0.2">
      <c r="B33" s="607" t="s">
        <v>25</v>
      </c>
      <c r="C33" s="604" t="s">
        <v>76</v>
      </c>
      <c r="D33" s="604"/>
      <c r="E33" s="604"/>
      <c r="F33" s="604"/>
      <c r="G33" s="604"/>
      <c r="H33" s="604"/>
      <c r="I33" s="604"/>
      <c r="J33" s="604"/>
      <c r="K33" s="604"/>
      <c r="L33" s="604"/>
      <c r="M33" s="604"/>
      <c r="N33" s="604"/>
      <c r="O33" s="604"/>
      <c r="P33" s="604"/>
      <c r="Q33" s="604"/>
      <c r="R33" s="604"/>
    </row>
    <row r="34" spans="1:18" ht="11.25" customHeight="1" x14ac:dyDescent="0.2">
      <c r="B34" s="605"/>
      <c r="C34" s="604" t="s">
        <v>77</v>
      </c>
      <c r="D34" s="604"/>
      <c r="E34" s="604"/>
      <c r="F34" s="604"/>
      <c r="G34" s="604"/>
      <c r="H34" s="604"/>
      <c r="I34" s="604"/>
      <c r="J34" s="604"/>
      <c r="K34" s="604"/>
      <c r="L34" s="604"/>
      <c r="M34" s="604"/>
      <c r="N34" s="604"/>
      <c r="O34" s="604"/>
      <c r="P34" s="604"/>
      <c r="Q34" s="604"/>
      <c r="R34" s="604"/>
    </row>
    <row r="35" spans="1:18" ht="11.25" customHeight="1" x14ac:dyDescent="0.2">
      <c r="B35" s="607" t="s">
        <v>3</v>
      </c>
      <c r="C35" s="604" t="s">
        <v>78</v>
      </c>
      <c r="D35" s="604"/>
      <c r="E35" s="604"/>
      <c r="F35" s="604"/>
      <c r="G35" s="604"/>
      <c r="H35" s="604"/>
      <c r="I35" s="604"/>
      <c r="J35" s="604"/>
      <c r="K35" s="604"/>
      <c r="L35" s="604"/>
      <c r="M35" s="604"/>
      <c r="N35" s="604"/>
      <c r="O35" s="604"/>
      <c r="P35" s="604"/>
      <c r="Q35" s="604"/>
      <c r="R35" s="604"/>
    </row>
    <row r="36" spans="1:18" ht="11.25" customHeight="1" x14ac:dyDescent="0.2">
      <c r="B36" s="607" t="s">
        <v>4</v>
      </c>
      <c r="C36" s="604" t="s">
        <v>79</v>
      </c>
      <c r="D36" s="604"/>
      <c r="E36" s="604"/>
      <c r="F36" s="604"/>
      <c r="G36" s="604"/>
      <c r="H36" s="604"/>
      <c r="I36" s="604"/>
      <c r="J36" s="604"/>
      <c r="K36" s="604"/>
      <c r="L36" s="604"/>
      <c r="M36" s="604"/>
      <c r="N36" s="604"/>
      <c r="O36" s="604"/>
      <c r="P36" s="604"/>
      <c r="Q36" s="604"/>
      <c r="R36" s="604"/>
    </row>
    <row r="37" spans="1:18" ht="11.25" customHeight="1" x14ac:dyDescent="0.2">
      <c r="B37" s="607" t="s">
        <v>27</v>
      </c>
      <c r="C37" s="604" t="s">
        <v>497</v>
      </c>
      <c r="D37" s="604"/>
      <c r="E37" s="604"/>
      <c r="F37" s="604"/>
      <c r="G37" s="604"/>
      <c r="H37" s="604"/>
      <c r="I37" s="604"/>
      <c r="J37" s="604"/>
      <c r="K37" s="604"/>
      <c r="L37" s="604"/>
      <c r="M37" s="604"/>
      <c r="N37" s="604"/>
      <c r="O37" s="604"/>
      <c r="P37" s="604"/>
      <c r="Q37" s="604"/>
      <c r="R37" s="604"/>
    </row>
    <row r="38" spans="1:18" ht="11.25" customHeight="1" x14ac:dyDescent="0.2">
      <c r="C38" s="604" t="s">
        <v>498</v>
      </c>
      <c r="D38" s="604"/>
      <c r="E38" s="604"/>
      <c r="F38" s="604"/>
      <c r="G38" s="604"/>
      <c r="H38" s="604"/>
      <c r="I38" s="604"/>
      <c r="J38" s="604"/>
      <c r="K38" s="604"/>
      <c r="L38" s="604"/>
      <c r="M38" s="604"/>
      <c r="N38" s="604"/>
      <c r="O38" s="604"/>
      <c r="P38" s="604"/>
      <c r="Q38" s="604"/>
      <c r="R38" s="604"/>
    </row>
    <row r="39" spans="1:18" ht="11.25" customHeight="1" x14ac:dyDescent="0.2">
      <c r="B39" s="605"/>
      <c r="C39" s="604" t="s">
        <v>80</v>
      </c>
      <c r="D39" s="604"/>
      <c r="E39" s="604"/>
      <c r="F39" s="604"/>
      <c r="G39" s="604"/>
      <c r="H39" s="604"/>
      <c r="I39" s="604"/>
      <c r="J39" s="604"/>
      <c r="K39" s="604"/>
      <c r="L39" s="604"/>
      <c r="M39" s="604"/>
      <c r="N39" s="604"/>
      <c r="O39" s="604"/>
      <c r="P39" s="604"/>
      <c r="Q39" s="604"/>
      <c r="R39" s="604"/>
    </row>
    <row r="40" spans="1:18" ht="11.25" customHeight="1" x14ac:dyDescent="0.2">
      <c r="A40" s="66" t="s">
        <v>499</v>
      </c>
      <c r="B40" s="604" t="s">
        <v>81</v>
      </c>
      <c r="C40" s="604"/>
      <c r="D40" s="604"/>
      <c r="E40" s="604"/>
      <c r="F40" s="604"/>
      <c r="G40" s="604"/>
      <c r="H40" s="604"/>
      <c r="I40" s="604"/>
      <c r="J40" s="604"/>
      <c r="K40" s="604"/>
      <c r="L40" s="604"/>
      <c r="M40" s="604"/>
      <c r="N40" s="604"/>
      <c r="O40" s="604"/>
      <c r="P40" s="604"/>
      <c r="Q40" s="604"/>
      <c r="R40" s="604"/>
    </row>
    <row r="41" spans="1:18" ht="11.25" customHeight="1" x14ac:dyDescent="0.2">
      <c r="B41" s="607" t="s">
        <v>25</v>
      </c>
      <c r="C41" s="604" t="s">
        <v>82</v>
      </c>
      <c r="D41" s="604"/>
      <c r="E41" s="604"/>
      <c r="F41" s="604"/>
      <c r="G41" s="604"/>
      <c r="H41" s="604"/>
      <c r="I41" s="604"/>
      <c r="J41" s="604"/>
      <c r="K41" s="604"/>
      <c r="L41" s="604"/>
      <c r="M41" s="604"/>
      <c r="N41" s="604"/>
      <c r="O41" s="604"/>
      <c r="P41" s="604"/>
      <c r="Q41" s="604"/>
      <c r="R41" s="604"/>
    </row>
    <row r="42" spans="1:18" ht="11.25" customHeight="1" x14ac:dyDescent="0.2">
      <c r="B42" s="607"/>
      <c r="C42" s="604" t="s">
        <v>83</v>
      </c>
      <c r="D42" s="604"/>
      <c r="E42" s="604"/>
      <c r="F42" s="604"/>
      <c r="G42" s="604"/>
      <c r="H42" s="604"/>
      <c r="I42" s="604"/>
      <c r="J42" s="604"/>
      <c r="K42" s="604"/>
      <c r="L42" s="604"/>
      <c r="M42" s="604"/>
      <c r="N42" s="604"/>
      <c r="O42" s="604"/>
      <c r="P42" s="604"/>
      <c r="Q42" s="604"/>
      <c r="R42" s="604"/>
    </row>
    <row r="43" spans="1:18" ht="11.25" customHeight="1" x14ac:dyDescent="0.2">
      <c r="B43" s="607" t="s">
        <v>27</v>
      </c>
      <c r="C43" s="604" t="s">
        <v>500</v>
      </c>
      <c r="D43" s="604"/>
      <c r="E43" s="604"/>
      <c r="F43" s="604"/>
      <c r="G43" s="604"/>
      <c r="H43" s="604"/>
      <c r="I43" s="604"/>
      <c r="J43" s="604"/>
      <c r="K43" s="604"/>
      <c r="L43" s="604"/>
      <c r="M43" s="604"/>
      <c r="N43" s="604"/>
      <c r="O43" s="604"/>
      <c r="P43" s="604"/>
      <c r="Q43" s="604"/>
      <c r="R43" s="604"/>
    </row>
    <row r="44" spans="1:18" ht="11.25" customHeight="1" x14ac:dyDescent="0.2">
      <c r="C44" s="604" t="s">
        <v>501</v>
      </c>
      <c r="D44" s="604"/>
      <c r="E44" s="604"/>
      <c r="F44" s="604"/>
      <c r="G44" s="604"/>
      <c r="H44" s="604"/>
      <c r="I44" s="604"/>
      <c r="J44" s="604"/>
      <c r="K44" s="604"/>
      <c r="L44" s="604"/>
      <c r="M44" s="604"/>
      <c r="N44" s="604"/>
      <c r="O44" s="604"/>
      <c r="P44" s="604"/>
      <c r="Q44" s="604"/>
      <c r="R44" s="604"/>
    </row>
    <row r="45" spans="1:18" ht="8.1" customHeight="1" x14ac:dyDescent="0.2"/>
    <row r="46" spans="1:18" ht="11.25" customHeight="1" x14ac:dyDescent="0.2">
      <c r="A46" s="65" t="s">
        <v>84</v>
      </c>
      <c r="B46" s="606"/>
    </row>
    <row r="47" spans="1:18" ht="11.25" customHeight="1" x14ac:dyDescent="0.2">
      <c r="A47" s="66" t="s">
        <v>16</v>
      </c>
      <c r="B47" s="604" t="s">
        <v>85</v>
      </c>
      <c r="C47" s="604"/>
      <c r="D47" s="604"/>
      <c r="E47" s="604"/>
      <c r="F47" s="604"/>
      <c r="G47" s="604"/>
      <c r="H47" s="604"/>
      <c r="I47" s="604"/>
      <c r="J47" s="604"/>
      <c r="K47" s="604"/>
      <c r="L47" s="604"/>
      <c r="M47" s="604"/>
      <c r="N47" s="604"/>
      <c r="O47" s="604"/>
      <c r="P47" s="604"/>
      <c r="Q47" s="604"/>
      <c r="R47" s="604"/>
    </row>
    <row r="48" spans="1:18" ht="11.25" customHeight="1" x14ac:dyDescent="0.2">
      <c r="B48" s="604" t="s">
        <v>86</v>
      </c>
      <c r="C48" s="604"/>
      <c r="D48" s="604"/>
      <c r="E48" s="604"/>
      <c r="F48" s="604"/>
      <c r="G48" s="604"/>
      <c r="H48" s="604"/>
      <c r="I48" s="604"/>
      <c r="J48" s="604"/>
      <c r="K48" s="604"/>
      <c r="L48" s="604"/>
      <c r="M48" s="604"/>
      <c r="N48" s="604"/>
      <c r="O48" s="604"/>
      <c r="P48" s="604"/>
      <c r="Q48" s="604"/>
      <c r="R48" s="604"/>
    </row>
    <row r="49" spans="1:18" ht="11.25" customHeight="1" x14ac:dyDescent="0.2">
      <c r="B49" s="604" t="s">
        <v>87</v>
      </c>
      <c r="C49" s="604"/>
      <c r="D49" s="604"/>
      <c r="E49" s="604"/>
      <c r="F49" s="604"/>
      <c r="G49" s="604"/>
      <c r="H49" s="604"/>
      <c r="I49" s="604"/>
      <c r="J49" s="604"/>
      <c r="K49" s="604"/>
      <c r="L49" s="604"/>
      <c r="M49" s="604"/>
      <c r="N49" s="604"/>
      <c r="O49" s="604"/>
      <c r="P49" s="604"/>
      <c r="Q49" s="604"/>
      <c r="R49" s="604"/>
    </row>
    <row r="50" spans="1:18" ht="11.25" customHeight="1" x14ac:dyDescent="0.2">
      <c r="B50" s="604" t="s">
        <v>88</v>
      </c>
      <c r="C50" s="604"/>
      <c r="D50" s="604"/>
      <c r="E50" s="604"/>
      <c r="F50" s="604"/>
      <c r="G50" s="604"/>
      <c r="H50" s="604"/>
      <c r="I50" s="604"/>
      <c r="J50" s="604"/>
      <c r="K50" s="604"/>
      <c r="L50" s="604"/>
      <c r="M50" s="604"/>
      <c r="N50" s="604"/>
      <c r="O50" s="604"/>
      <c r="P50" s="604"/>
      <c r="Q50" s="604"/>
      <c r="R50" s="604"/>
    </row>
    <row r="51" spans="1:18" ht="11.25" customHeight="1" x14ac:dyDescent="0.2">
      <c r="A51" s="66" t="s">
        <v>18</v>
      </c>
      <c r="B51" s="604" t="s">
        <v>89</v>
      </c>
      <c r="C51" s="604"/>
      <c r="D51" s="604"/>
      <c r="E51" s="604"/>
      <c r="F51" s="604"/>
      <c r="G51" s="604"/>
      <c r="H51" s="604"/>
      <c r="I51" s="604"/>
      <c r="J51" s="604"/>
      <c r="K51" s="604"/>
      <c r="L51" s="604"/>
      <c r="M51" s="604"/>
      <c r="N51" s="604"/>
      <c r="O51" s="604"/>
      <c r="P51" s="604"/>
      <c r="Q51" s="604"/>
      <c r="R51" s="604"/>
    </row>
    <row r="52" spans="1:18" ht="11.25" customHeight="1" x14ac:dyDescent="0.2">
      <c r="B52" s="604" t="s">
        <v>90</v>
      </c>
      <c r="C52" s="604"/>
      <c r="D52" s="604"/>
      <c r="E52" s="604"/>
      <c r="F52" s="604"/>
      <c r="G52" s="604"/>
      <c r="H52" s="604"/>
      <c r="I52" s="604"/>
      <c r="J52" s="604"/>
      <c r="K52" s="604"/>
      <c r="L52" s="604"/>
      <c r="M52" s="604"/>
      <c r="N52" s="604"/>
      <c r="O52" s="604"/>
      <c r="P52" s="604"/>
      <c r="Q52" s="604"/>
      <c r="R52" s="604"/>
    </row>
    <row r="53" spans="1:18" ht="11.25" customHeight="1" x14ac:dyDescent="0.2">
      <c r="B53" s="604" t="s">
        <v>91</v>
      </c>
      <c r="C53" s="604"/>
      <c r="D53" s="604"/>
      <c r="E53" s="604"/>
      <c r="F53" s="604"/>
      <c r="G53" s="604"/>
      <c r="H53" s="604"/>
      <c r="I53" s="604"/>
      <c r="J53" s="604"/>
      <c r="K53" s="604"/>
      <c r="L53" s="604"/>
      <c r="M53" s="604"/>
      <c r="N53" s="604"/>
      <c r="O53" s="604"/>
      <c r="P53" s="604"/>
      <c r="Q53" s="604"/>
      <c r="R53" s="604"/>
    </row>
    <row r="54" spans="1:18" ht="8.1" customHeight="1" x14ac:dyDescent="0.2"/>
    <row r="55" spans="1:18" ht="11.25" customHeight="1" x14ac:dyDescent="0.2">
      <c r="A55" s="65" t="s">
        <v>92</v>
      </c>
      <c r="B55" s="606"/>
    </row>
    <row r="56" spans="1:18" ht="11.25" customHeight="1" x14ac:dyDescent="0.2">
      <c r="A56" s="66" t="s">
        <v>16</v>
      </c>
      <c r="B56" s="604" t="s">
        <v>502</v>
      </c>
      <c r="C56" s="604"/>
      <c r="D56" s="604"/>
      <c r="E56" s="604"/>
      <c r="F56" s="604"/>
      <c r="G56" s="604"/>
      <c r="H56" s="604"/>
      <c r="I56" s="604"/>
      <c r="J56" s="604"/>
      <c r="K56" s="604"/>
      <c r="L56" s="604"/>
      <c r="M56" s="604"/>
      <c r="N56" s="604"/>
      <c r="O56" s="604"/>
      <c r="P56" s="604"/>
      <c r="Q56" s="604"/>
      <c r="R56" s="604"/>
    </row>
    <row r="57" spans="1:18" ht="11.25" customHeight="1" x14ac:dyDescent="0.2">
      <c r="B57" s="604" t="s">
        <v>503</v>
      </c>
      <c r="C57" s="604"/>
      <c r="D57" s="604"/>
      <c r="E57" s="604"/>
      <c r="F57" s="604"/>
      <c r="G57" s="604"/>
      <c r="H57" s="604"/>
      <c r="I57" s="604"/>
      <c r="J57" s="604"/>
      <c r="K57" s="604"/>
      <c r="L57" s="604"/>
      <c r="M57" s="604"/>
      <c r="N57" s="604"/>
      <c r="O57" s="604"/>
      <c r="P57" s="604"/>
      <c r="Q57" s="604"/>
      <c r="R57" s="604"/>
    </row>
    <row r="58" spans="1:18" ht="11.25" customHeight="1" x14ac:dyDescent="0.2">
      <c r="B58" s="604" t="s">
        <v>93</v>
      </c>
      <c r="C58" s="604"/>
      <c r="D58" s="604"/>
      <c r="E58" s="604"/>
      <c r="F58" s="604"/>
      <c r="G58" s="604"/>
      <c r="H58" s="604"/>
      <c r="I58" s="604"/>
      <c r="J58" s="604"/>
      <c r="K58" s="604"/>
      <c r="L58" s="604"/>
      <c r="M58" s="604"/>
      <c r="N58" s="604"/>
      <c r="O58" s="604"/>
      <c r="P58" s="604"/>
      <c r="Q58" s="604"/>
      <c r="R58" s="604"/>
    </row>
    <row r="59" spans="1:18" ht="11.25" customHeight="1" x14ac:dyDescent="0.2">
      <c r="B59" s="604" t="s">
        <v>94</v>
      </c>
      <c r="C59" s="604"/>
      <c r="D59" s="604"/>
      <c r="E59" s="604"/>
      <c r="F59" s="604"/>
      <c r="G59" s="604"/>
      <c r="H59" s="604"/>
      <c r="I59" s="604"/>
      <c r="J59" s="604"/>
      <c r="K59" s="604"/>
      <c r="L59" s="604"/>
      <c r="M59" s="604"/>
      <c r="N59" s="604"/>
      <c r="O59" s="604"/>
      <c r="P59" s="604"/>
      <c r="Q59" s="604"/>
      <c r="R59" s="604"/>
    </row>
    <row r="60" spans="1:18" ht="11.25" customHeight="1" x14ac:dyDescent="0.2">
      <c r="A60" s="66" t="s">
        <v>18</v>
      </c>
      <c r="B60" s="604" t="s">
        <v>95</v>
      </c>
      <c r="C60" s="604"/>
      <c r="D60" s="604"/>
      <c r="E60" s="604"/>
      <c r="F60" s="604"/>
      <c r="G60" s="604"/>
      <c r="H60" s="604"/>
      <c r="I60" s="604"/>
      <c r="J60" s="604"/>
      <c r="K60" s="604"/>
      <c r="L60" s="604"/>
      <c r="M60" s="604"/>
      <c r="N60" s="604"/>
      <c r="O60" s="604"/>
      <c r="P60" s="604"/>
      <c r="Q60" s="604"/>
      <c r="R60" s="604"/>
    </row>
    <row r="61" spans="1:18" ht="11.25" customHeight="1" x14ac:dyDescent="0.2">
      <c r="B61" s="604" t="s">
        <v>96</v>
      </c>
      <c r="C61" s="604"/>
      <c r="D61" s="604"/>
      <c r="E61" s="604"/>
      <c r="F61" s="604"/>
      <c r="G61" s="604"/>
      <c r="H61" s="604"/>
      <c r="I61" s="604"/>
      <c r="J61" s="604"/>
      <c r="K61" s="604"/>
      <c r="L61" s="604"/>
      <c r="M61" s="604"/>
      <c r="N61" s="604"/>
      <c r="O61" s="604"/>
      <c r="P61" s="604"/>
      <c r="Q61" s="604"/>
      <c r="R61" s="604"/>
    </row>
    <row r="62" spans="1:18" ht="11.25" customHeight="1" x14ac:dyDescent="0.2">
      <c r="B62" s="604" t="s">
        <v>97</v>
      </c>
      <c r="C62" s="604"/>
      <c r="D62" s="604"/>
      <c r="E62" s="604"/>
      <c r="F62" s="604"/>
      <c r="G62" s="604"/>
      <c r="H62" s="604"/>
      <c r="I62" s="604"/>
      <c r="J62" s="604"/>
      <c r="K62" s="604"/>
      <c r="L62" s="604"/>
      <c r="M62" s="604"/>
      <c r="N62" s="604"/>
      <c r="O62" s="604"/>
      <c r="P62" s="604"/>
      <c r="Q62" s="604"/>
      <c r="R62" s="604"/>
    </row>
    <row r="63" spans="1:18" ht="11.25" customHeight="1" x14ac:dyDescent="0.2">
      <c r="B63" s="604" t="s">
        <v>98</v>
      </c>
      <c r="C63" s="604"/>
      <c r="D63" s="604"/>
      <c r="E63" s="604"/>
      <c r="F63" s="604"/>
      <c r="G63" s="604"/>
      <c r="H63" s="604"/>
      <c r="I63" s="604"/>
      <c r="J63" s="604"/>
      <c r="K63" s="604"/>
      <c r="L63" s="604"/>
      <c r="M63" s="604"/>
      <c r="N63" s="604"/>
      <c r="O63" s="604"/>
      <c r="P63" s="604"/>
      <c r="Q63" s="604"/>
      <c r="R63" s="604"/>
    </row>
    <row r="64" spans="1:18" ht="11.25" customHeight="1" x14ac:dyDescent="0.2">
      <c r="B64" s="604" t="s">
        <v>99</v>
      </c>
      <c r="C64" s="604"/>
      <c r="D64" s="604"/>
      <c r="E64" s="604"/>
      <c r="F64" s="604"/>
      <c r="G64" s="604"/>
      <c r="H64" s="604"/>
      <c r="I64" s="604"/>
      <c r="J64" s="604"/>
      <c r="K64" s="604"/>
      <c r="L64" s="604"/>
      <c r="M64" s="604"/>
      <c r="N64" s="604"/>
      <c r="O64" s="604"/>
      <c r="P64" s="604"/>
      <c r="Q64" s="604"/>
      <c r="R64" s="604"/>
    </row>
    <row r="65" spans="1:18" ht="11.25" customHeight="1" x14ac:dyDescent="0.2">
      <c r="B65" s="604" t="s">
        <v>100</v>
      </c>
      <c r="C65" s="604"/>
      <c r="D65" s="604"/>
      <c r="E65" s="604"/>
      <c r="F65" s="604"/>
      <c r="G65" s="604"/>
      <c r="H65" s="604"/>
      <c r="I65" s="604"/>
      <c r="J65" s="604"/>
      <c r="K65" s="604"/>
      <c r="L65" s="604"/>
      <c r="M65" s="604"/>
      <c r="N65" s="604"/>
      <c r="O65" s="604"/>
      <c r="P65" s="604"/>
      <c r="Q65" s="604"/>
      <c r="R65" s="604"/>
    </row>
    <row r="66" spans="1:18" ht="11.25" customHeight="1" x14ac:dyDescent="0.2">
      <c r="B66" s="604" t="s">
        <v>101</v>
      </c>
      <c r="C66" s="604"/>
      <c r="D66" s="604"/>
      <c r="E66" s="604"/>
      <c r="F66" s="604"/>
      <c r="G66" s="604"/>
      <c r="H66" s="604"/>
      <c r="I66" s="604"/>
      <c r="J66" s="604"/>
      <c r="K66" s="604"/>
      <c r="L66" s="604"/>
      <c r="M66" s="604"/>
      <c r="N66" s="604"/>
      <c r="O66" s="604"/>
      <c r="P66" s="604"/>
      <c r="Q66" s="604"/>
      <c r="R66" s="604"/>
    </row>
    <row r="67" spans="1:18" ht="8.1" customHeight="1" x14ac:dyDescent="0.2"/>
    <row r="68" spans="1:18" ht="11.25" customHeight="1" x14ac:dyDescent="0.2">
      <c r="A68" s="65" t="s">
        <v>102</v>
      </c>
      <c r="B68" s="606"/>
    </row>
    <row r="69" spans="1:18" ht="11.25" customHeight="1" x14ac:dyDescent="0.2">
      <c r="A69" s="66" t="s">
        <v>16</v>
      </c>
      <c r="B69" s="604" t="s">
        <v>89</v>
      </c>
      <c r="C69" s="604"/>
      <c r="D69" s="604"/>
      <c r="E69" s="604"/>
      <c r="F69" s="604"/>
      <c r="G69" s="604"/>
      <c r="H69" s="604"/>
      <c r="I69" s="604"/>
      <c r="J69" s="604"/>
      <c r="K69" s="604"/>
      <c r="L69" s="604"/>
      <c r="M69" s="604"/>
      <c r="N69" s="604"/>
      <c r="O69" s="604"/>
      <c r="P69" s="604"/>
      <c r="Q69" s="604"/>
      <c r="R69" s="604"/>
    </row>
    <row r="70" spans="1:18" ht="11.25" customHeight="1" x14ac:dyDescent="0.2">
      <c r="B70" s="604" t="s">
        <v>103</v>
      </c>
      <c r="C70" s="604"/>
      <c r="D70" s="604"/>
      <c r="E70" s="604"/>
      <c r="F70" s="604"/>
      <c r="G70" s="604"/>
      <c r="H70" s="604"/>
      <c r="I70" s="604"/>
      <c r="J70" s="604"/>
      <c r="K70" s="604"/>
      <c r="L70" s="604"/>
      <c r="M70" s="604"/>
      <c r="N70" s="604"/>
      <c r="O70" s="604"/>
      <c r="P70" s="604"/>
      <c r="Q70" s="604"/>
      <c r="R70" s="604"/>
    </row>
    <row r="71" spans="1:18" ht="11.25" customHeight="1" x14ac:dyDescent="0.2">
      <c r="B71" s="604" t="s">
        <v>104</v>
      </c>
      <c r="C71" s="604"/>
      <c r="D71" s="604"/>
      <c r="E71" s="604"/>
      <c r="F71" s="604"/>
      <c r="G71" s="604"/>
      <c r="H71" s="604"/>
      <c r="I71" s="604"/>
      <c r="J71" s="604"/>
      <c r="K71" s="604"/>
      <c r="L71" s="604"/>
      <c r="M71" s="604"/>
      <c r="N71" s="604"/>
      <c r="O71" s="604"/>
      <c r="P71" s="604"/>
      <c r="Q71" s="604"/>
      <c r="R71" s="604"/>
    </row>
    <row r="72" spans="1:18" ht="11.25" customHeight="1" x14ac:dyDescent="0.2">
      <c r="A72" s="66" t="s">
        <v>18</v>
      </c>
      <c r="B72" s="604" t="s">
        <v>105</v>
      </c>
      <c r="C72" s="604"/>
      <c r="D72" s="604"/>
      <c r="E72" s="604"/>
      <c r="F72" s="604"/>
      <c r="G72" s="604"/>
      <c r="H72" s="604"/>
      <c r="I72" s="604"/>
      <c r="J72" s="604"/>
      <c r="K72" s="604"/>
      <c r="L72" s="604"/>
      <c r="M72" s="604"/>
      <c r="N72" s="604"/>
      <c r="O72" s="604"/>
      <c r="P72" s="604"/>
      <c r="Q72" s="604"/>
      <c r="R72" s="604"/>
    </row>
    <row r="73" spans="1:18" ht="11.25" customHeight="1" x14ac:dyDescent="0.2">
      <c r="B73" s="604" t="s">
        <v>106</v>
      </c>
      <c r="C73" s="604"/>
      <c r="D73" s="604"/>
      <c r="E73" s="604"/>
      <c r="F73" s="604"/>
      <c r="G73" s="604"/>
      <c r="H73" s="604"/>
      <c r="I73" s="604"/>
      <c r="J73" s="604"/>
      <c r="K73" s="604"/>
      <c r="L73" s="604"/>
      <c r="M73" s="604"/>
      <c r="N73" s="604"/>
      <c r="O73" s="604"/>
      <c r="P73" s="604"/>
      <c r="Q73" s="604"/>
      <c r="R73" s="604"/>
    </row>
    <row r="74" spans="1:18" ht="11.25" customHeight="1" x14ac:dyDescent="0.2">
      <c r="B74" s="604" t="s">
        <v>107</v>
      </c>
      <c r="C74" s="604"/>
      <c r="D74" s="604"/>
      <c r="E74" s="604"/>
      <c r="F74" s="604"/>
      <c r="G74" s="604"/>
      <c r="H74" s="604"/>
      <c r="I74" s="604"/>
      <c r="J74" s="604"/>
      <c r="K74" s="604"/>
      <c r="L74" s="604"/>
      <c r="M74" s="604"/>
      <c r="N74" s="604"/>
      <c r="O74" s="604"/>
      <c r="P74" s="604"/>
      <c r="Q74" s="604"/>
      <c r="R74" s="604"/>
    </row>
    <row r="75" spans="1:18" ht="11.25" customHeight="1" x14ac:dyDescent="0.2">
      <c r="A75" s="66" t="s">
        <v>19</v>
      </c>
      <c r="B75" s="604" t="s">
        <v>108</v>
      </c>
      <c r="C75" s="604"/>
      <c r="D75" s="604"/>
      <c r="E75" s="604"/>
      <c r="F75" s="604"/>
      <c r="G75" s="604"/>
      <c r="H75" s="604"/>
      <c r="I75" s="604"/>
      <c r="J75" s="604"/>
      <c r="K75" s="604"/>
      <c r="L75" s="604"/>
      <c r="M75" s="604"/>
      <c r="N75" s="604"/>
      <c r="O75" s="604"/>
      <c r="P75" s="604"/>
      <c r="Q75" s="604"/>
      <c r="R75" s="604"/>
    </row>
  </sheetData>
  <sheetProtection password="E8E7" sheet="1" objects="1" scenarios="1" autoFilter="0"/>
  <mergeCells count="1">
    <mergeCell ref="N1:R1"/>
  </mergeCells>
  <pageMargins left="0.78740157480314965" right="0.19685039370078741" top="0.19685039370078741" bottom="0.19685039370078741" header="0.19685039370078741"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V83"/>
  <sheetViews>
    <sheetView showGridLines="0" zoomScaleNormal="100" workbookViewId="0">
      <selection activeCell="L8" sqref="L8:S8"/>
    </sheetView>
  </sheetViews>
  <sheetFormatPr baseColWidth="10" defaultColWidth="11.42578125" defaultRowHeight="12" x14ac:dyDescent="0.2"/>
  <cols>
    <col min="1" max="4" width="5.140625" style="5" customWidth="1"/>
    <col min="5" max="18" width="5.140625" style="18" customWidth="1"/>
    <col min="19" max="20" width="0.85546875" style="18" customWidth="1"/>
    <col min="21" max="21" width="11.42578125" style="18" customWidth="1"/>
    <col min="22" max="16384" width="11.42578125" style="18"/>
  </cols>
  <sheetData>
    <row r="1" spans="1:20" ht="15" customHeight="1" x14ac:dyDescent="0.2">
      <c r="E1" s="5"/>
      <c r="F1" s="5"/>
      <c r="G1" s="5"/>
      <c r="H1" s="5"/>
      <c r="I1" s="5"/>
      <c r="J1" s="5"/>
      <c r="K1" s="5"/>
      <c r="L1" s="5"/>
      <c r="M1" s="5"/>
      <c r="N1" s="79" t="s">
        <v>34</v>
      </c>
      <c r="O1" s="712">
        <f>'Seite 1'!$O$21</f>
        <v>0</v>
      </c>
      <c r="P1" s="713"/>
      <c r="Q1" s="713"/>
      <c r="R1" s="713"/>
      <c r="S1" s="713"/>
      <c r="T1" s="714"/>
    </row>
    <row r="2" spans="1:20" ht="5.0999999999999996" customHeight="1" x14ac:dyDescent="0.2">
      <c r="E2" s="5"/>
      <c r="F2" s="5"/>
      <c r="G2" s="5"/>
      <c r="H2" s="5"/>
      <c r="I2" s="5"/>
      <c r="J2" s="5"/>
      <c r="K2" s="5"/>
      <c r="L2" s="5"/>
      <c r="M2" s="5"/>
      <c r="N2" s="5"/>
      <c r="O2" s="5"/>
      <c r="P2" s="5"/>
      <c r="Q2" s="5"/>
      <c r="R2" s="5"/>
      <c r="S2" s="5"/>
      <c r="T2" s="5"/>
    </row>
    <row r="3" spans="1:20" ht="15" customHeight="1" x14ac:dyDescent="0.2">
      <c r="A3" s="15" t="s">
        <v>114</v>
      </c>
      <c r="B3" s="16"/>
      <c r="C3" s="16"/>
      <c r="D3" s="16"/>
      <c r="E3" s="16"/>
      <c r="F3" s="16"/>
      <c r="G3" s="16"/>
      <c r="H3" s="16"/>
      <c r="I3" s="16"/>
      <c r="J3" s="16"/>
      <c r="K3" s="16"/>
      <c r="L3" s="16"/>
      <c r="M3" s="16"/>
      <c r="N3" s="16"/>
      <c r="O3" s="16"/>
      <c r="P3" s="16"/>
      <c r="Q3" s="16"/>
      <c r="R3" s="16"/>
      <c r="S3" s="16"/>
      <c r="T3" s="17"/>
    </row>
    <row r="4" spans="1:20" s="5" customFormat="1" ht="9.9499999999999993" customHeight="1" x14ac:dyDescent="0.2"/>
    <row r="5" spans="1:20" s="5" customFormat="1" ht="3.95" customHeight="1" x14ac:dyDescent="0.2">
      <c r="A5" s="54"/>
      <c r="B5" s="50"/>
      <c r="C5" s="50"/>
      <c r="D5" s="50"/>
      <c r="E5" s="50"/>
      <c r="F5" s="50"/>
      <c r="G5" s="50"/>
      <c r="H5" s="50"/>
      <c r="I5" s="50"/>
      <c r="J5" s="50"/>
      <c r="K5" s="50"/>
      <c r="L5" s="50"/>
      <c r="M5" s="50"/>
      <c r="N5" s="50"/>
      <c r="O5" s="111"/>
      <c r="P5" s="111"/>
      <c r="Q5" s="111"/>
      <c r="R5" s="111"/>
      <c r="S5" s="50"/>
      <c r="T5" s="112"/>
    </row>
    <row r="6" spans="1:20" s="5" customFormat="1" ht="18" customHeight="1" x14ac:dyDescent="0.2">
      <c r="A6" s="701" t="s">
        <v>368</v>
      </c>
      <c r="B6" s="703"/>
      <c r="C6" s="703"/>
      <c r="D6" s="703"/>
      <c r="E6" s="310"/>
      <c r="F6" s="307" t="s">
        <v>371</v>
      </c>
      <c r="G6" s="308"/>
      <c r="H6" s="308"/>
      <c r="I6" s="308"/>
      <c r="J6" s="308"/>
      <c r="K6" s="308"/>
      <c r="L6" s="308"/>
      <c r="M6" s="308"/>
      <c r="N6" s="308"/>
      <c r="O6" s="308"/>
      <c r="P6" s="308"/>
      <c r="Q6" s="308"/>
      <c r="R6" s="308"/>
      <c r="S6" s="309"/>
      <c r="T6" s="147"/>
    </row>
    <row r="7" spans="1:20" s="5" customFormat="1" ht="3.95" customHeight="1" x14ac:dyDescent="0.2">
      <c r="A7" s="704"/>
      <c r="B7" s="703"/>
      <c r="C7" s="703"/>
      <c r="D7" s="703"/>
      <c r="E7" s="33"/>
      <c r="F7" s="33"/>
      <c r="G7" s="33"/>
      <c r="H7" s="33"/>
      <c r="I7" s="33"/>
      <c r="J7" s="33"/>
      <c r="K7" s="33"/>
      <c r="L7" s="33"/>
      <c r="M7" s="33"/>
      <c r="N7" s="33"/>
      <c r="O7" s="33"/>
      <c r="P7" s="33"/>
      <c r="Q7" s="33"/>
      <c r="R7" s="33"/>
      <c r="S7" s="33"/>
      <c r="T7" s="147"/>
    </row>
    <row r="8" spans="1:20" s="5" customFormat="1" ht="18" customHeight="1" x14ac:dyDescent="0.2">
      <c r="A8" s="704"/>
      <c r="B8" s="703"/>
      <c r="C8" s="703"/>
      <c r="D8" s="703"/>
      <c r="E8" s="310"/>
      <c r="F8" s="307" t="s">
        <v>216</v>
      </c>
      <c r="G8" s="308"/>
      <c r="H8" s="308"/>
      <c r="I8" s="308"/>
      <c r="J8" s="308"/>
      <c r="K8" s="309"/>
      <c r="L8" s="707"/>
      <c r="M8" s="708"/>
      <c r="N8" s="708"/>
      <c r="O8" s="708"/>
      <c r="P8" s="708"/>
      <c r="Q8" s="708"/>
      <c r="R8" s="708"/>
      <c r="S8" s="709"/>
      <c r="T8" s="147"/>
    </row>
    <row r="9" spans="1:20" s="5" customFormat="1" ht="3.95" customHeight="1" x14ac:dyDescent="0.2">
      <c r="A9" s="57"/>
      <c r="B9" s="58"/>
      <c r="C9" s="58"/>
      <c r="D9" s="58"/>
      <c r="E9" s="58"/>
      <c r="F9" s="58"/>
      <c r="G9" s="58"/>
      <c r="H9" s="58"/>
      <c r="I9" s="58"/>
      <c r="J9" s="58"/>
      <c r="K9" s="58"/>
      <c r="L9" s="58"/>
      <c r="M9" s="58"/>
      <c r="N9" s="58"/>
      <c r="O9" s="58"/>
      <c r="P9" s="58"/>
      <c r="Q9" s="58"/>
      <c r="R9" s="58"/>
      <c r="S9" s="58"/>
      <c r="T9" s="306"/>
    </row>
    <row r="10" spans="1:20" s="5" customFormat="1" ht="9.9499999999999993" customHeight="1" x14ac:dyDescent="0.2"/>
    <row r="11" spans="1:20" s="33" customFormat="1" ht="3.95" customHeight="1" x14ac:dyDescent="0.2">
      <c r="A11" s="54"/>
      <c r="B11" s="50"/>
      <c r="C11" s="50"/>
      <c r="D11" s="50"/>
      <c r="E11" s="50"/>
      <c r="F11" s="50"/>
      <c r="G11" s="50"/>
      <c r="H11" s="50"/>
      <c r="I11" s="50"/>
      <c r="J11" s="50"/>
      <c r="K11" s="50"/>
      <c r="L11" s="50"/>
      <c r="M11" s="50"/>
      <c r="N11" s="50"/>
      <c r="O11" s="50"/>
      <c r="P11" s="50"/>
      <c r="Q11" s="50"/>
      <c r="R11" s="50"/>
      <c r="S11" s="134"/>
      <c r="T11" s="112"/>
    </row>
    <row r="12" spans="1:20" s="5" customFormat="1" ht="18" customHeight="1" x14ac:dyDescent="0.2">
      <c r="A12" s="701" t="s">
        <v>370</v>
      </c>
      <c r="B12" s="702"/>
      <c r="C12" s="702"/>
      <c r="D12" s="702"/>
      <c r="E12" s="310"/>
      <c r="F12" s="307" t="s">
        <v>335</v>
      </c>
      <c r="G12" s="308"/>
      <c r="H12" s="308"/>
      <c r="I12" s="308"/>
      <c r="J12" s="308"/>
      <c r="K12" s="308"/>
      <c r="L12" s="312"/>
      <c r="M12" s="312"/>
      <c r="N12" s="312"/>
      <c r="O12" s="312"/>
      <c r="P12" s="312"/>
      <c r="Q12" s="312"/>
      <c r="R12" s="312"/>
      <c r="S12" s="313"/>
      <c r="T12" s="147"/>
    </row>
    <row r="13" spans="1:20" s="5" customFormat="1" ht="3.95" customHeight="1" x14ac:dyDescent="0.2">
      <c r="A13" s="701"/>
      <c r="B13" s="702"/>
      <c r="C13" s="702"/>
      <c r="D13" s="702"/>
      <c r="E13" s="33"/>
      <c r="F13" s="33"/>
      <c r="G13" s="33"/>
      <c r="H13" s="33"/>
      <c r="I13" s="33"/>
      <c r="J13" s="33"/>
      <c r="K13" s="33"/>
      <c r="L13" s="33"/>
      <c r="M13" s="33"/>
      <c r="N13" s="33"/>
      <c r="O13" s="33"/>
      <c r="P13" s="33"/>
      <c r="Q13" s="33"/>
      <c r="R13" s="33"/>
      <c r="S13" s="289"/>
      <c r="T13" s="147"/>
    </row>
    <row r="14" spans="1:20" s="5" customFormat="1" ht="18" customHeight="1" x14ac:dyDescent="0.2">
      <c r="A14" s="701"/>
      <c r="B14" s="702"/>
      <c r="C14" s="702"/>
      <c r="D14" s="702"/>
      <c r="E14" s="324"/>
      <c r="F14" s="325" t="s">
        <v>336</v>
      </c>
      <c r="G14" s="326"/>
      <c r="H14" s="326"/>
      <c r="I14" s="326"/>
      <c r="J14" s="326"/>
      <c r="K14" s="326"/>
      <c r="L14" s="316"/>
      <c r="M14" s="316"/>
      <c r="N14" s="316"/>
      <c r="O14" s="316"/>
      <c r="P14" s="316"/>
      <c r="Q14" s="312"/>
      <c r="R14" s="312"/>
      <c r="S14" s="313"/>
      <c r="T14" s="147"/>
    </row>
    <row r="15" spans="1:20" s="5" customFormat="1" ht="3.95" customHeight="1" x14ac:dyDescent="0.2">
      <c r="A15" s="701"/>
      <c r="B15" s="702"/>
      <c r="C15" s="702"/>
      <c r="D15" s="702"/>
      <c r="E15" s="327"/>
      <c r="F15" s="316"/>
      <c r="G15" s="316"/>
      <c r="H15" s="316"/>
      <c r="I15" s="316"/>
      <c r="J15" s="316"/>
      <c r="K15" s="316"/>
      <c r="L15" s="316"/>
      <c r="M15" s="316"/>
      <c r="N15" s="316"/>
      <c r="O15" s="316"/>
      <c r="P15" s="316"/>
      <c r="Q15" s="316"/>
      <c r="R15" s="316"/>
      <c r="S15" s="328"/>
      <c r="T15" s="147"/>
    </row>
    <row r="16" spans="1:20" s="5" customFormat="1" ht="18" customHeight="1" x14ac:dyDescent="0.2">
      <c r="A16" s="701"/>
      <c r="B16" s="702"/>
      <c r="C16" s="702"/>
      <c r="D16" s="702"/>
      <c r="E16" s="318"/>
      <c r="F16" s="315" t="s">
        <v>338</v>
      </c>
      <c r="G16" s="316"/>
      <c r="H16" s="316"/>
      <c r="I16" s="316"/>
      <c r="J16" s="316"/>
      <c r="K16" s="317"/>
      <c r="L16" s="310"/>
      <c r="M16" s="307" t="s">
        <v>337</v>
      </c>
      <c r="N16" s="308"/>
      <c r="O16" s="308"/>
      <c r="P16" s="308"/>
      <c r="Q16" s="308"/>
      <c r="R16" s="309"/>
      <c r="S16" s="329"/>
      <c r="T16" s="147"/>
    </row>
    <row r="17" spans="1:20" s="5" customFormat="1" ht="3.95" customHeight="1" x14ac:dyDescent="0.2">
      <c r="A17" s="701"/>
      <c r="B17" s="702"/>
      <c r="C17" s="702"/>
      <c r="D17" s="702"/>
      <c r="E17" s="318"/>
      <c r="F17" s="318"/>
      <c r="G17" s="33"/>
      <c r="H17" s="33"/>
      <c r="I17" s="33"/>
      <c r="J17" s="33"/>
      <c r="K17" s="319"/>
      <c r="L17" s="33"/>
      <c r="M17" s="33"/>
      <c r="N17" s="33"/>
      <c r="O17" s="33"/>
      <c r="P17" s="33"/>
      <c r="Q17" s="33"/>
      <c r="R17" s="33"/>
      <c r="S17" s="329"/>
      <c r="T17" s="147"/>
    </row>
    <row r="18" spans="1:20" s="5" customFormat="1" ht="18" customHeight="1" x14ac:dyDescent="0.2">
      <c r="A18" s="701"/>
      <c r="B18" s="702"/>
      <c r="C18" s="702"/>
      <c r="D18" s="702"/>
      <c r="E18" s="318"/>
      <c r="F18" s="318"/>
      <c r="G18" s="33"/>
      <c r="H18" s="33"/>
      <c r="I18" s="33"/>
      <c r="J18" s="33"/>
      <c r="K18" s="319"/>
      <c r="L18" s="310"/>
      <c r="M18" s="307" t="s">
        <v>129</v>
      </c>
      <c r="N18" s="308"/>
      <c r="O18" s="308"/>
      <c r="P18" s="308"/>
      <c r="Q18" s="308"/>
      <c r="R18" s="309"/>
      <c r="S18" s="329"/>
      <c r="T18" s="147"/>
    </row>
    <row r="19" spans="1:20" s="5" customFormat="1" ht="3.95" customHeight="1" x14ac:dyDescent="0.2">
      <c r="A19" s="701"/>
      <c r="B19" s="702"/>
      <c r="C19" s="702"/>
      <c r="D19" s="702"/>
      <c r="E19" s="318"/>
      <c r="F19" s="318"/>
      <c r="G19" s="33"/>
      <c r="H19" s="33"/>
      <c r="I19" s="33"/>
      <c r="J19" s="33"/>
      <c r="K19" s="319"/>
      <c r="L19" s="33"/>
      <c r="M19" s="33"/>
      <c r="N19" s="33"/>
      <c r="O19" s="33"/>
      <c r="P19" s="33"/>
      <c r="Q19" s="33"/>
      <c r="R19" s="33"/>
      <c r="S19" s="329"/>
      <c r="T19" s="147"/>
    </row>
    <row r="20" spans="1:20" s="5" customFormat="1" ht="18" customHeight="1" x14ac:dyDescent="0.2">
      <c r="A20" s="701"/>
      <c r="B20" s="702"/>
      <c r="C20" s="702"/>
      <c r="D20" s="702"/>
      <c r="E20" s="318"/>
      <c r="F20" s="320"/>
      <c r="G20" s="321"/>
      <c r="H20" s="321"/>
      <c r="I20" s="321"/>
      <c r="J20" s="321"/>
      <c r="K20" s="322"/>
      <c r="L20" s="310"/>
      <c r="M20" s="307" t="s">
        <v>128</v>
      </c>
      <c r="N20" s="308"/>
      <c r="O20" s="308"/>
      <c r="P20" s="308"/>
      <c r="Q20" s="308"/>
      <c r="R20" s="309"/>
      <c r="S20" s="329"/>
      <c r="T20" s="147"/>
    </row>
    <row r="21" spans="1:20" s="5" customFormat="1" ht="3.95" customHeight="1" x14ac:dyDescent="0.2">
      <c r="A21" s="701"/>
      <c r="B21" s="702"/>
      <c r="C21" s="702"/>
      <c r="D21" s="702"/>
      <c r="E21" s="318"/>
      <c r="F21" s="33"/>
      <c r="G21" s="33"/>
      <c r="H21" s="33"/>
      <c r="I21" s="33"/>
      <c r="J21" s="33"/>
      <c r="K21" s="33"/>
      <c r="L21" s="33"/>
      <c r="M21" s="33"/>
      <c r="N21" s="33"/>
      <c r="O21" s="33"/>
      <c r="P21" s="33"/>
      <c r="Q21" s="33"/>
      <c r="R21" s="312"/>
      <c r="S21" s="329"/>
      <c r="T21" s="147"/>
    </row>
    <row r="22" spans="1:20" s="5" customFormat="1" ht="18" customHeight="1" x14ac:dyDescent="0.2">
      <c r="A22" s="701"/>
      <c r="B22" s="702"/>
      <c r="C22" s="702"/>
      <c r="D22" s="702"/>
      <c r="E22" s="318"/>
      <c r="F22" s="314" t="s">
        <v>339</v>
      </c>
      <c r="G22" s="312"/>
      <c r="H22" s="312"/>
      <c r="I22" s="312"/>
      <c r="J22" s="312"/>
      <c r="K22" s="313"/>
      <c r="L22" s="707"/>
      <c r="M22" s="708"/>
      <c r="N22" s="708"/>
      <c r="O22" s="708"/>
      <c r="P22" s="708"/>
      <c r="Q22" s="708"/>
      <c r="R22" s="709"/>
      <c r="S22" s="329"/>
      <c r="T22" s="147"/>
    </row>
    <row r="23" spans="1:20" s="5" customFormat="1" ht="3.95" customHeight="1" x14ac:dyDescent="0.2">
      <c r="A23" s="701"/>
      <c r="B23" s="702"/>
      <c r="C23" s="702"/>
      <c r="D23" s="702"/>
      <c r="E23" s="318"/>
      <c r="F23" s="33"/>
      <c r="G23" s="33"/>
      <c r="H23" s="33"/>
      <c r="I23" s="33"/>
      <c r="J23" s="33"/>
      <c r="K23" s="33"/>
      <c r="L23" s="33"/>
      <c r="M23" s="33"/>
      <c r="N23" s="33"/>
      <c r="O23" s="33"/>
      <c r="P23" s="33"/>
      <c r="Q23" s="33"/>
      <c r="R23" s="312"/>
      <c r="S23" s="329"/>
      <c r="T23" s="147"/>
    </row>
    <row r="24" spans="1:20" s="5" customFormat="1" ht="18" customHeight="1" x14ac:dyDescent="0.2">
      <c r="A24" s="701"/>
      <c r="B24" s="702"/>
      <c r="C24" s="702"/>
      <c r="D24" s="702"/>
      <c r="E24" s="318"/>
      <c r="F24" s="314" t="s">
        <v>130</v>
      </c>
      <c r="G24" s="312"/>
      <c r="H24" s="312"/>
      <c r="I24" s="312"/>
      <c r="J24" s="312"/>
      <c r="K24" s="313"/>
      <c r="L24" s="707"/>
      <c r="M24" s="708"/>
      <c r="N24" s="708"/>
      <c r="O24" s="708"/>
      <c r="P24" s="708"/>
      <c r="Q24" s="708"/>
      <c r="R24" s="709"/>
      <c r="S24" s="329"/>
      <c r="T24" s="147"/>
    </row>
    <row r="25" spans="1:20" s="5" customFormat="1" ht="3.95" customHeight="1" x14ac:dyDescent="0.2">
      <c r="A25" s="701"/>
      <c r="B25" s="702"/>
      <c r="C25" s="702"/>
      <c r="D25" s="702"/>
      <c r="E25" s="320"/>
      <c r="F25" s="321"/>
      <c r="G25" s="321"/>
      <c r="H25" s="321"/>
      <c r="I25" s="321"/>
      <c r="J25" s="321"/>
      <c r="K25" s="321"/>
      <c r="L25" s="321"/>
      <c r="M25" s="321"/>
      <c r="N25" s="321"/>
      <c r="O25" s="321"/>
      <c r="P25" s="321"/>
      <c r="Q25" s="321"/>
      <c r="R25" s="321"/>
      <c r="S25" s="330"/>
      <c r="T25" s="147"/>
    </row>
    <row r="26" spans="1:20" s="5" customFormat="1" ht="3.95" customHeight="1" x14ac:dyDescent="0.2">
      <c r="A26" s="701"/>
      <c r="B26" s="702"/>
      <c r="C26" s="702"/>
      <c r="D26" s="702"/>
      <c r="E26" s="33"/>
      <c r="F26" s="33"/>
      <c r="G26" s="33"/>
      <c r="H26" s="33"/>
      <c r="I26" s="33"/>
      <c r="J26" s="33"/>
      <c r="K26" s="33"/>
      <c r="L26" s="33"/>
      <c r="M26" s="33"/>
      <c r="N26" s="33"/>
      <c r="O26" s="33"/>
      <c r="P26" s="33"/>
      <c r="Q26" s="33"/>
      <c r="R26" s="33"/>
      <c r="S26" s="289"/>
      <c r="T26" s="147"/>
    </row>
    <row r="27" spans="1:20" s="5" customFormat="1" ht="18" customHeight="1" x14ac:dyDescent="0.2">
      <c r="A27" s="701"/>
      <c r="B27" s="702"/>
      <c r="C27" s="702"/>
      <c r="D27" s="702"/>
      <c r="E27" s="310"/>
      <c r="F27" s="307" t="s">
        <v>372</v>
      </c>
      <c r="G27" s="308"/>
      <c r="H27" s="308"/>
      <c r="I27" s="707"/>
      <c r="J27" s="708"/>
      <c r="K27" s="708"/>
      <c r="L27" s="708"/>
      <c r="M27" s="708"/>
      <c r="N27" s="708"/>
      <c r="O27" s="708"/>
      <c r="P27" s="708"/>
      <c r="Q27" s="708"/>
      <c r="R27" s="708"/>
      <c r="S27" s="709"/>
      <c r="T27" s="147"/>
    </row>
    <row r="28" spans="1:20" s="5" customFormat="1" ht="3.95" customHeight="1" x14ac:dyDescent="0.2">
      <c r="A28" s="57"/>
      <c r="B28" s="58"/>
      <c r="C28" s="58"/>
      <c r="D28" s="58"/>
      <c r="E28" s="58"/>
      <c r="F28" s="58"/>
      <c r="G28" s="58"/>
      <c r="H28" s="58"/>
      <c r="I28" s="58"/>
      <c r="J28" s="58"/>
      <c r="K28" s="58"/>
      <c r="L28" s="58"/>
      <c r="M28" s="58"/>
      <c r="N28" s="58"/>
      <c r="O28" s="311"/>
      <c r="P28" s="311"/>
      <c r="Q28" s="311"/>
      <c r="R28" s="311"/>
      <c r="S28" s="323"/>
      <c r="T28" s="306"/>
    </row>
    <row r="29" spans="1:20" s="5" customFormat="1" ht="9.9499999999999993" customHeight="1" x14ac:dyDescent="0.2"/>
    <row r="30" spans="1:20" s="5" customFormat="1" ht="3.95" customHeight="1" x14ac:dyDescent="0.2">
      <c r="A30" s="54"/>
      <c r="B30" s="50"/>
      <c r="C30" s="50"/>
      <c r="D30" s="50"/>
      <c r="E30" s="50"/>
      <c r="F30" s="50"/>
      <c r="G30" s="50"/>
      <c r="H30" s="50"/>
      <c r="I30" s="50"/>
      <c r="J30" s="50"/>
      <c r="K30" s="50"/>
      <c r="L30" s="50"/>
      <c r="M30" s="50"/>
      <c r="N30" s="50"/>
      <c r="O30" s="111"/>
      <c r="P30" s="111"/>
      <c r="Q30" s="111"/>
      <c r="R30" s="111"/>
      <c r="S30" s="134"/>
      <c r="T30" s="112"/>
    </row>
    <row r="31" spans="1:20" ht="18" customHeight="1" x14ac:dyDescent="0.2">
      <c r="A31" s="697" t="s">
        <v>220</v>
      </c>
      <c r="B31" s="698"/>
      <c r="C31" s="698"/>
      <c r="D31" s="698"/>
      <c r="E31" s="715" t="s">
        <v>2</v>
      </c>
      <c r="F31" s="716"/>
      <c r="G31" s="716"/>
      <c r="H31" s="716"/>
      <c r="I31" s="716"/>
      <c r="J31" s="716"/>
      <c r="K31" s="716"/>
      <c r="L31" s="716"/>
      <c r="M31" s="716"/>
      <c r="N31" s="716"/>
      <c r="O31" s="716"/>
      <c r="P31" s="716"/>
      <c r="Q31" s="716"/>
      <c r="R31" s="716"/>
      <c r="S31" s="717"/>
      <c r="T31" s="75"/>
    </row>
    <row r="32" spans="1:20" ht="12" customHeight="1" x14ac:dyDescent="0.2">
      <c r="A32" s="697"/>
      <c r="B32" s="698"/>
      <c r="C32" s="698"/>
      <c r="D32" s="698"/>
      <c r="E32" s="70"/>
      <c r="F32" s="70"/>
      <c r="G32" s="70"/>
      <c r="H32" s="70"/>
      <c r="I32" s="70"/>
      <c r="J32" s="70"/>
      <c r="K32" s="70"/>
      <c r="L32" s="70"/>
      <c r="M32" s="70"/>
      <c r="N32" s="70"/>
      <c r="O32" s="70"/>
      <c r="P32" s="70"/>
      <c r="Q32" s="70"/>
      <c r="R32" s="70"/>
      <c r="S32" s="70"/>
      <c r="T32" s="92"/>
    </row>
    <row r="33" spans="1:20" ht="9.9499999999999993" customHeight="1" x14ac:dyDescent="0.2">
      <c r="A33" s="699"/>
      <c r="B33" s="700"/>
      <c r="C33" s="700"/>
      <c r="D33" s="700"/>
      <c r="E33" s="305"/>
      <c r="F33" s="305"/>
      <c r="G33" s="305"/>
      <c r="H33" s="305"/>
      <c r="I33" s="305"/>
      <c r="J33" s="305"/>
      <c r="K33" s="305"/>
      <c r="L33" s="305"/>
      <c r="M33" s="305"/>
      <c r="N33" s="305"/>
      <c r="O33" s="305"/>
      <c r="P33" s="305"/>
      <c r="Q33" s="305"/>
      <c r="R33" s="305"/>
      <c r="S33" s="305"/>
      <c r="T33" s="155"/>
    </row>
    <row r="34" spans="1:20" ht="12" hidden="1" customHeight="1" x14ac:dyDescent="0.2">
      <c r="A34" s="588"/>
      <c r="B34" s="589"/>
      <c r="C34" s="589"/>
      <c r="D34" s="721"/>
      <c r="E34" s="453" t="s">
        <v>2</v>
      </c>
      <c r="F34" s="153"/>
      <c r="G34" s="153"/>
      <c r="H34" s="153"/>
      <c r="I34" s="153"/>
      <c r="J34" s="153"/>
      <c r="K34" s="153"/>
      <c r="L34" s="153"/>
      <c r="M34" s="153"/>
      <c r="N34" s="454"/>
      <c r="O34" s="454"/>
      <c r="P34" s="454"/>
      <c r="Q34" s="454"/>
      <c r="R34" s="454"/>
      <c r="S34" s="143"/>
      <c r="T34" s="75"/>
    </row>
    <row r="35" spans="1:20" ht="12" hidden="1" customHeight="1" x14ac:dyDescent="0.2">
      <c r="A35" s="588"/>
      <c r="B35" s="589"/>
      <c r="C35" s="589"/>
      <c r="D35" s="721"/>
      <c r="E35" s="156" t="s">
        <v>217</v>
      </c>
      <c r="F35" s="153"/>
      <c r="G35" s="153"/>
      <c r="H35" s="153"/>
      <c r="I35" s="153"/>
      <c r="J35" s="153"/>
      <c r="K35" s="153"/>
      <c r="L35" s="153"/>
      <c r="M35" s="153"/>
      <c r="N35" s="454"/>
      <c r="O35" s="454"/>
      <c r="P35" s="454"/>
      <c r="Q35" s="454"/>
      <c r="R35" s="454"/>
      <c r="S35" s="143"/>
      <c r="T35" s="75"/>
    </row>
    <row r="36" spans="1:20" ht="12" hidden="1" customHeight="1" x14ac:dyDescent="0.2">
      <c r="A36" s="73"/>
      <c r="B36" s="74"/>
      <c r="C36" s="74"/>
      <c r="D36" s="721"/>
      <c r="E36" s="156" t="s">
        <v>218</v>
      </c>
      <c r="F36" s="153"/>
      <c r="G36" s="153"/>
      <c r="H36" s="153"/>
      <c r="I36" s="153"/>
      <c r="J36" s="153"/>
      <c r="K36" s="153"/>
      <c r="L36" s="153"/>
      <c r="M36" s="153"/>
      <c r="N36" s="454"/>
      <c r="O36" s="454"/>
      <c r="P36" s="454"/>
      <c r="Q36" s="454"/>
      <c r="R36" s="454"/>
      <c r="S36" s="143"/>
      <c r="T36" s="75"/>
    </row>
    <row r="37" spans="1:20" ht="12" hidden="1" customHeight="1" x14ac:dyDescent="0.2">
      <c r="A37" s="73"/>
      <c r="B37" s="74"/>
      <c r="C37" s="74"/>
      <c r="D37" s="721"/>
      <c r="E37" s="156" t="s">
        <v>219</v>
      </c>
      <c r="F37" s="153"/>
      <c r="G37" s="153"/>
      <c r="H37" s="153"/>
      <c r="I37" s="153"/>
      <c r="J37" s="153"/>
      <c r="K37" s="153"/>
      <c r="L37" s="153"/>
      <c r="M37" s="153"/>
      <c r="N37" s="454"/>
      <c r="O37" s="454"/>
      <c r="P37" s="454"/>
      <c r="Q37" s="454"/>
      <c r="R37" s="454"/>
      <c r="S37" s="143"/>
      <c r="T37" s="75"/>
    </row>
    <row r="38" spans="1:20" s="194" customFormat="1" ht="9.9499999999999993" customHeight="1" x14ac:dyDescent="0.2"/>
    <row r="39" spans="1:20" s="5" customFormat="1" ht="15" customHeight="1" x14ac:dyDescent="0.2">
      <c r="A39" s="722" t="s">
        <v>480</v>
      </c>
      <c r="B39" s="723"/>
      <c r="C39" s="723"/>
      <c r="D39" s="723"/>
      <c r="E39" s="723"/>
      <c r="F39" s="723"/>
      <c r="G39" s="723"/>
      <c r="H39" s="723"/>
      <c r="I39" s="723"/>
      <c r="J39" s="723"/>
      <c r="K39" s="723"/>
      <c r="L39" s="723"/>
      <c r="M39" s="723"/>
      <c r="N39" s="723"/>
      <c r="O39" s="723"/>
      <c r="P39" s="723"/>
      <c r="Q39" s="723"/>
      <c r="R39" s="723"/>
      <c r="S39" s="723"/>
      <c r="T39" s="724"/>
    </row>
    <row r="40" spans="1:20" s="5" customFormat="1" ht="15" customHeight="1" x14ac:dyDescent="0.2">
      <c r="A40" s="725"/>
      <c r="B40" s="726"/>
      <c r="C40" s="726"/>
      <c r="D40" s="726"/>
      <c r="E40" s="726"/>
      <c r="F40" s="726"/>
      <c r="G40" s="726"/>
      <c r="H40" s="726"/>
      <c r="I40" s="726"/>
      <c r="J40" s="726"/>
      <c r="K40" s="726"/>
      <c r="L40" s="726"/>
      <c r="M40" s="726"/>
      <c r="N40" s="726"/>
      <c r="O40" s="726"/>
      <c r="P40" s="726"/>
      <c r="Q40" s="726"/>
      <c r="R40" s="726"/>
      <c r="S40" s="726"/>
      <c r="T40" s="727"/>
    </row>
    <row r="41" spans="1:20" s="5" customFormat="1" ht="15" customHeight="1" x14ac:dyDescent="0.2">
      <c r="A41" s="725"/>
      <c r="B41" s="726"/>
      <c r="C41" s="726"/>
      <c r="D41" s="726"/>
      <c r="E41" s="726"/>
      <c r="F41" s="726"/>
      <c r="G41" s="726"/>
      <c r="H41" s="726"/>
      <c r="I41" s="726"/>
      <c r="J41" s="726"/>
      <c r="K41" s="726"/>
      <c r="L41" s="726"/>
      <c r="M41" s="726"/>
      <c r="N41" s="726"/>
      <c r="O41" s="726"/>
      <c r="P41" s="726"/>
      <c r="Q41" s="726"/>
      <c r="R41" s="726"/>
      <c r="S41" s="726"/>
      <c r="T41" s="727"/>
    </row>
    <row r="42" spans="1:20" s="194" customFormat="1" ht="15" customHeight="1" x14ac:dyDescent="0.2">
      <c r="A42" s="710" t="s">
        <v>471</v>
      </c>
      <c r="B42" s="711"/>
      <c r="C42" s="711"/>
      <c r="D42" s="711"/>
      <c r="E42" s="711"/>
      <c r="F42" s="711"/>
      <c r="G42" s="711"/>
      <c r="H42" s="711"/>
      <c r="I42" s="711"/>
      <c r="J42" s="711"/>
      <c r="K42" s="711"/>
      <c r="L42" s="711"/>
      <c r="M42" s="711"/>
      <c r="N42" s="711"/>
      <c r="O42" s="711"/>
      <c r="P42" s="711"/>
      <c r="Q42" s="711"/>
      <c r="R42" s="711"/>
      <c r="S42" s="286"/>
      <c r="T42" s="592"/>
    </row>
    <row r="43" spans="1:20" s="194" customFormat="1" ht="15" customHeight="1" x14ac:dyDescent="0.2">
      <c r="A43" s="710"/>
      <c r="B43" s="711"/>
      <c r="C43" s="711"/>
      <c r="D43" s="711"/>
      <c r="E43" s="711"/>
      <c r="F43" s="711"/>
      <c r="G43" s="711"/>
      <c r="H43" s="711"/>
      <c r="I43" s="711"/>
      <c r="J43" s="711"/>
      <c r="K43" s="711"/>
      <c r="L43" s="711"/>
      <c r="M43" s="711"/>
      <c r="N43" s="711"/>
      <c r="O43" s="711"/>
      <c r="P43" s="711"/>
      <c r="Q43" s="711"/>
      <c r="R43" s="711"/>
      <c r="S43" s="286"/>
      <c r="T43" s="592"/>
    </row>
    <row r="44" spans="1:20" ht="3.95" customHeight="1" x14ac:dyDescent="0.2">
      <c r="A44" s="594"/>
      <c r="B44" s="595"/>
      <c r="C44" s="595"/>
      <c r="D44" s="595"/>
      <c r="E44" s="595"/>
      <c r="F44" s="595"/>
      <c r="G44" s="595"/>
      <c r="H44" s="595"/>
      <c r="I44" s="595"/>
      <c r="J44" s="595"/>
      <c r="K44" s="595"/>
      <c r="L44" s="595"/>
      <c r="M44" s="595"/>
      <c r="N44" s="595"/>
      <c r="O44" s="595"/>
      <c r="P44" s="595"/>
      <c r="Q44" s="595"/>
      <c r="R44" s="595"/>
      <c r="S44" s="286"/>
      <c r="T44" s="592"/>
    </row>
    <row r="45" spans="1:20" ht="18" customHeight="1" x14ac:dyDescent="0.2">
      <c r="A45" s="93"/>
      <c r="B45" s="33"/>
      <c r="C45" s="33"/>
      <c r="D45" s="33"/>
      <c r="E45" s="596" t="s">
        <v>472</v>
      </c>
      <c r="F45" s="597"/>
      <c r="G45" s="597"/>
      <c r="H45" s="597"/>
      <c r="I45" s="597"/>
      <c r="J45" s="597"/>
      <c r="K45" s="597"/>
      <c r="L45" s="597"/>
      <c r="M45" s="597"/>
      <c r="N45" s="597"/>
      <c r="O45" s="597"/>
      <c r="P45" s="718"/>
      <c r="Q45" s="719"/>
      <c r="R45" s="719"/>
      <c r="S45" s="720"/>
      <c r="T45" s="592"/>
    </row>
    <row r="46" spans="1:20" ht="3.95" customHeight="1" x14ac:dyDescent="0.2">
      <c r="A46" s="93"/>
      <c r="B46" s="33"/>
      <c r="C46" s="33"/>
      <c r="D46" s="33"/>
      <c r="E46" s="598"/>
      <c r="F46" s="595"/>
      <c r="G46" s="595"/>
      <c r="H46" s="595"/>
      <c r="I46" s="595"/>
      <c r="J46" s="595"/>
      <c r="K46" s="595"/>
      <c r="L46" s="595"/>
      <c r="M46" s="595"/>
      <c r="N46" s="595"/>
      <c r="O46" s="595"/>
      <c r="P46" s="595"/>
      <c r="Q46" s="595"/>
      <c r="R46" s="595"/>
      <c r="S46" s="286"/>
      <c r="T46" s="592"/>
    </row>
    <row r="47" spans="1:20" ht="18" customHeight="1" x14ac:dyDescent="0.2">
      <c r="A47" s="93"/>
      <c r="B47" s="33"/>
      <c r="C47" s="33"/>
      <c r="D47" s="33"/>
      <c r="E47" s="596" t="s">
        <v>473</v>
      </c>
      <c r="F47" s="597"/>
      <c r="G47" s="597"/>
      <c r="H47" s="597"/>
      <c r="I47" s="597"/>
      <c r="J47" s="597"/>
      <c r="K47" s="597"/>
      <c r="L47" s="597"/>
      <c r="M47" s="597"/>
      <c r="N47" s="597"/>
      <c r="O47" s="597"/>
      <c r="P47" s="718"/>
      <c r="Q47" s="719"/>
      <c r="R47" s="719"/>
      <c r="S47" s="720"/>
      <c r="T47" s="592"/>
    </row>
    <row r="48" spans="1:20" ht="12" customHeight="1" x14ac:dyDescent="0.2">
      <c r="A48" s="93"/>
      <c r="B48" s="595"/>
      <c r="C48" s="595"/>
      <c r="D48" s="595"/>
      <c r="E48" s="711" t="s">
        <v>474</v>
      </c>
      <c r="F48" s="711"/>
      <c r="G48" s="711"/>
      <c r="H48" s="711"/>
      <c r="I48" s="711"/>
      <c r="J48" s="711"/>
      <c r="K48" s="711"/>
      <c r="L48" s="711"/>
      <c r="M48" s="711"/>
      <c r="N48" s="711"/>
      <c r="O48" s="595"/>
      <c r="P48" s="599"/>
      <c r="Q48" s="599"/>
      <c r="R48" s="599"/>
      <c r="S48" s="286"/>
      <c r="T48" s="592"/>
    </row>
    <row r="49" spans="1:21" ht="12" customHeight="1" x14ac:dyDescent="0.2">
      <c r="A49" s="93"/>
      <c r="B49" s="595"/>
      <c r="C49" s="595"/>
      <c r="D49" s="595"/>
      <c r="E49" s="711"/>
      <c r="F49" s="711"/>
      <c r="G49" s="711"/>
      <c r="H49" s="711"/>
      <c r="I49" s="711"/>
      <c r="J49" s="711"/>
      <c r="K49" s="711"/>
      <c r="L49" s="711"/>
      <c r="M49" s="711"/>
      <c r="N49" s="711"/>
      <c r="O49" s="595"/>
      <c r="P49" s="599"/>
      <c r="Q49" s="599"/>
      <c r="R49" s="599"/>
      <c r="S49" s="286"/>
      <c r="T49" s="592"/>
    </row>
    <row r="50" spans="1:21" ht="12" customHeight="1" x14ac:dyDescent="0.2">
      <c r="A50" s="93"/>
      <c r="B50" s="595"/>
      <c r="C50" s="595"/>
      <c r="D50" s="595"/>
      <c r="E50" s="711"/>
      <c r="F50" s="711"/>
      <c r="G50" s="711"/>
      <c r="H50" s="711"/>
      <c r="I50" s="711"/>
      <c r="J50" s="711"/>
      <c r="K50" s="711"/>
      <c r="L50" s="711"/>
      <c r="M50" s="711"/>
      <c r="N50" s="711"/>
      <c r="O50" s="595"/>
      <c r="P50" s="595"/>
      <c r="Q50" s="595"/>
      <c r="R50" s="595"/>
      <c r="S50" s="286"/>
      <c r="T50" s="592"/>
    </row>
    <row r="51" spans="1:21" ht="12" customHeight="1" x14ac:dyDescent="0.2">
      <c r="A51" s="93"/>
      <c r="B51" s="595"/>
      <c r="C51" s="595"/>
      <c r="D51" s="595"/>
      <c r="E51" s="711"/>
      <c r="F51" s="711"/>
      <c r="G51" s="711"/>
      <c r="H51" s="711"/>
      <c r="I51" s="711"/>
      <c r="J51" s="711"/>
      <c r="K51" s="711"/>
      <c r="L51" s="711"/>
      <c r="M51" s="711"/>
      <c r="N51" s="711"/>
      <c r="O51" s="595"/>
      <c r="P51" s="595"/>
      <c r="Q51" s="595"/>
      <c r="R51" s="595"/>
      <c r="S51" s="286"/>
      <c r="T51" s="592"/>
    </row>
    <row r="52" spans="1:21" ht="12" customHeight="1" x14ac:dyDescent="0.2">
      <c r="A52" s="93"/>
      <c r="B52" s="595"/>
      <c r="C52" s="595"/>
      <c r="D52" s="595"/>
      <c r="E52" s="711"/>
      <c r="F52" s="711"/>
      <c r="G52" s="711"/>
      <c r="H52" s="711"/>
      <c r="I52" s="711"/>
      <c r="J52" s="711"/>
      <c r="K52" s="711"/>
      <c r="L52" s="711"/>
      <c r="M52" s="711"/>
      <c r="N52" s="711"/>
      <c r="O52" s="595"/>
      <c r="P52" s="595"/>
      <c r="Q52" s="595"/>
      <c r="R52" s="595"/>
      <c r="S52" s="286"/>
      <c r="T52" s="592"/>
    </row>
    <row r="53" spans="1:21" s="5" customFormat="1" ht="3.95" customHeight="1" x14ac:dyDescent="0.2">
      <c r="A53" s="332"/>
      <c r="B53" s="333"/>
      <c r="C53" s="333"/>
      <c r="D53" s="333"/>
      <c r="E53" s="333"/>
      <c r="F53" s="600"/>
      <c r="G53" s="601"/>
      <c r="H53" s="600"/>
      <c r="I53" s="602"/>
      <c r="J53" s="600"/>
      <c r="K53" s="600"/>
      <c r="L53" s="600"/>
      <c r="M53" s="334"/>
      <c r="N53" s="334"/>
      <c r="O53" s="334"/>
      <c r="P53" s="334"/>
      <c r="Q53" s="334"/>
      <c r="R53" s="334"/>
      <c r="S53" s="333"/>
      <c r="T53" s="335"/>
    </row>
    <row r="54" spans="1:21" s="194" customFormat="1" ht="9.9499999999999993" customHeight="1" x14ac:dyDescent="0.2"/>
    <row r="55" spans="1:21" s="5" customFormat="1" ht="18" customHeight="1" x14ac:dyDescent="0.2">
      <c r="A55" s="460" t="s">
        <v>412</v>
      </c>
      <c r="B55" s="50"/>
      <c r="C55" s="50"/>
      <c r="D55" s="50"/>
      <c r="E55" s="50"/>
      <c r="F55" s="50"/>
      <c r="G55" s="50"/>
      <c r="H55" s="50"/>
      <c r="I55" s="50"/>
      <c r="J55" s="50"/>
      <c r="K55" s="50"/>
      <c r="L55" s="50"/>
      <c r="M55" s="50"/>
      <c r="N55" s="50"/>
      <c r="O55" s="111"/>
      <c r="P55" s="111"/>
      <c r="Q55" s="111"/>
      <c r="R55" s="111"/>
      <c r="S55" s="134"/>
      <c r="T55" s="112"/>
    </row>
    <row r="56" spans="1:21" ht="18" customHeight="1" x14ac:dyDescent="0.2">
      <c r="A56" s="705" t="s">
        <v>395</v>
      </c>
      <c r="B56" s="706"/>
      <c r="C56" s="706"/>
      <c r="D56" s="706"/>
      <c r="E56" s="706"/>
      <c r="F56" s="706"/>
      <c r="G56" s="706"/>
      <c r="H56" s="706"/>
      <c r="I56" s="706"/>
      <c r="J56" s="706"/>
      <c r="K56" s="706"/>
      <c r="L56" s="706"/>
      <c r="M56" s="706"/>
      <c r="N56" s="706"/>
      <c r="O56" s="455"/>
      <c r="P56" s="455"/>
      <c r="Q56" s="455"/>
      <c r="R56" s="455"/>
      <c r="S56" s="70"/>
      <c r="T56" s="75"/>
    </row>
    <row r="57" spans="1:21" ht="12" customHeight="1" x14ac:dyDescent="0.2">
      <c r="A57" s="705"/>
      <c r="B57" s="706"/>
      <c r="C57" s="706"/>
      <c r="D57" s="706"/>
      <c r="E57" s="706"/>
      <c r="F57" s="706"/>
      <c r="G57" s="706"/>
      <c r="H57" s="706"/>
      <c r="I57" s="706"/>
      <c r="J57" s="706"/>
      <c r="K57" s="706"/>
      <c r="L57" s="706"/>
      <c r="M57" s="706"/>
      <c r="N57" s="706"/>
      <c r="O57" s="455"/>
      <c r="P57" s="455"/>
      <c r="Q57" s="455"/>
      <c r="R57" s="455"/>
      <c r="S57" s="70"/>
      <c r="T57" s="92"/>
    </row>
    <row r="58" spans="1:21" ht="12" customHeight="1" x14ac:dyDescent="0.2">
      <c r="A58" s="705"/>
      <c r="B58" s="706"/>
      <c r="C58" s="706"/>
      <c r="D58" s="706"/>
      <c r="E58" s="706"/>
      <c r="F58" s="706"/>
      <c r="G58" s="706"/>
      <c r="H58" s="706"/>
      <c r="I58" s="706"/>
      <c r="J58" s="706"/>
      <c r="K58" s="706"/>
      <c r="L58" s="706"/>
      <c r="M58" s="706"/>
      <c r="N58" s="706"/>
      <c r="O58" s="70"/>
      <c r="P58" s="70"/>
      <c r="Q58" s="70"/>
      <c r="R58" s="70"/>
      <c r="S58" s="70"/>
      <c r="T58" s="92"/>
    </row>
    <row r="59" spans="1:21" s="5" customFormat="1" ht="3.95" customHeight="1" x14ac:dyDescent="0.2">
      <c r="A59" s="591"/>
      <c r="B59" s="33"/>
      <c r="C59" s="33"/>
      <c r="D59" s="33"/>
      <c r="E59" s="33"/>
      <c r="F59" s="33"/>
      <c r="G59" s="33"/>
      <c r="H59" s="33"/>
      <c r="I59" s="33"/>
      <c r="J59" s="33"/>
      <c r="K59" s="33"/>
      <c r="L59" s="33"/>
      <c r="M59" s="33"/>
      <c r="N59" s="33"/>
      <c r="O59" s="152"/>
      <c r="P59" s="152"/>
      <c r="Q59" s="152"/>
      <c r="R59" s="152"/>
      <c r="S59" s="289"/>
      <c r="T59" s="147"/>
      <c r="U59" s="33"/>
    </row>
    <row r="60" spans="1:21" ht="18" customHeight="1" x14ac:dyDescent="0.2">
      <c r="A60" s="705" t="s">
        <v>344</v>
      </c>
      <c r="B60" s="706"/>
      <c r="C60" s="706"/>
      <c r="D60" s="706"/>
      <c r="E60" s="706"/>
      <c r="F60" s="706"/>
      <c r="G60" s="706"/>
      <c r="H60" s="706"/>
      <c r="I60" s="706"/>
      <c r="J60" s="706"/>
      <c r="K60" s="706"/>
      <c r="L60" s="706"/>
      <c r="M60" s="706"/>
      <c r="N60" s="706"/>
      <c r="O60" s="290"/>
      <c r="P60" s="290"/>
      <c r="Q60" s="290"/>
      <c r="R60" s="290"/>
      <c r="S60" s="70"/>
      <c r="T60" s="75"/>
    </row>
    <row r="61" spans="1:21" ht="12" customHeight="1" x14ac:dyDescent="0.2">
      <c r="A61" s="705"/>
      <c r="B61" s="706"/>
      <c r="C61" s="706"/>
      <c r="D61" s="706"/>
      <c r="E61" s="706"/>
      <c r="F61" s="706"/>
      <c r="G61" s="706"/>
      <c r="H61" s="706"/>
      <c r="I61" s="706"/>
      <c r="J61" s="706"/>
      <c r="K61" s="706"/>
      <c r="L61" s="706"/>
      <c r="M61" s="706"/>
      <c r="N61" s="706"/>
      <c r="O61" s="290"/>
      <c r="P61" s="290"/>
      <c r="Q61" s="290"/>
      <c r="R61" s="290"/>
      <c r="S61" s="70"/>
      <c r="T61" s="92"/>
    </row>
    <row r="62" spans="1:21" ht="3.95" customHeight="1" x14ac:dyDescent="0.2">
      <c r="A62" s="705"/>
      <c r="B62" s="706"/>
      <c r="C62" s="706"/>
      <c r="D62" s="706"/>
      <c r="E62" s="706"/>
      <c r="F62" s="706"/>
      <c r="G62" s="706"/>
      <c r="H62" s="706"/>
      <c r="I62" s="706"/>
      <c r="J62" s="706"/>
      <c r="K62" s="706"/>
      <c r="L62" s="706"/>
      <c r="M62" s="706"/>
      <c r="N62" s="706"/>
      <c r="O62" s="70"/>
      <c r="P62" s="70"/>
      <c r="Q62" s="70"/>
      <c r="R62" s="70"/>
      <c r="S62" s="70"/>
      <c r="T62" s="92"/>
    </row>
    <row r="63" spans="1:21" ht="5.0999999999999996" customHeight="1" x14ac:dyDescent="0.2">
      <c r="A63" s="349"/>
      <c r="B63" s="305"/>
      <c r="C63" s="305"/>
      <c r="D63" s="305"/>
      <c r="E63" s="305"/>
      <c r="F63" s="305"/>
      <c r="G63" s="305"/>
      <c r="H63" s="305"/>
      <c r="I63" s="305"/>
      <c r="J63" s="305"/>
      <c r="K63" s="305"/>
      <c r="L63" s="305"/>
      <c r="M63" s="305"/>
      <c r="N63" s="305"/>
      <c r="O63" s="305"/>
      <c r="P63" s="305"/>
      <c r="Q63" s="305"/>
      <c r="R63" s="305"/>
      <c r="S63" s="305"/>
      <c r="T63" s="155"/>
    </row>
    <row r="64" spans="1:21" s="194" customFormat="1" ht="12" customHeight="1" x14ac:dyDescent="0.2">
      <c r="A64" s="286"/>
      <c r="B64" s="286"/>
      <c r="C64" s="286"/>
      <c r="D64" s="286"/>
      <c r="E64" s="286"/>
      <c r="F64" s="287"/>
      <c r="G64" s="288"/>
      <c r="H64" s="288"/>
      <c r="I64" s="288"/>
      <c r="J64" s="288"/>
      <c r="K64" s="288"/>
      <c r="L64" s="288"/>
      <c r="M64" s="288"/>
      <c r="N64" s="288"/>
      <c r="O64" s="288"/>
      <c r="P64" s="288"/>
      <c r="Q64" s="288"/>
      <c r="R64" s="288"/>
      <c r="S64" s="286"/>
      <c r="T64" s="286"/>
    </row>
    <row r="65" spans="1:22" ht="15" customHeight="1" x14ac:dyDescent="0.2">
      <c r="A65" s="15" t="s">
        <v>242</v>
      </c>
      <c r="B65" s="16"/>
      <c r="C65" s="16"/>
      <c r="D65" s="16"/>
      <c r="E65" s="16"/>
      <c r="F65" s="16"/>
      <c r="G65" s="16"/>
      <c r="H65" s="16"/>
      <c r="I65" s="16"/>
      <c r="J65" s="16"/>
      <c r="K65" s="16"/>
      <c r="L65" s="16"/>
      <c r="M65" s="16"/>
      <c r="N65" s="16"/>
      <c r="O65" s="16"/>
      <c r="P65" s="16"/>
      <c r="Q65" s="16"/>
      <c r="R65" s="16"/>
      <c r="S65" s="16"/>
      <c r="T65" s="17"/>
    </row>
    <row r="66" spans="1:22" ht="9.9499999999999993" customHeight="1" x14ac:dyDescent="0.2">
      <c r="A66" s="18"/>
      <c r="B66" s="18"/>
      <c r="C66" s="18"/>
      <c r="D66" s="18"/>
    </row>
    <row r="67" spans="1:22" s="5" customFormat="1" ht="3.95" customHeight="1" x14ac:dyDescent="0.2">
      <c r="A67" s="49"/>
      <c r="B67" s="50"/>
      <c r="C67" s="50"/>
      <c r="D67" s="50"/>
      <c r="E67" s="113"/>
      <c r="F67" s="113"/>
      <c r="G67" s="113"/>
      <c r="H67" s="113"/>
      <c r="I67" s="113"/>
      <c r="J67" s="113"/>
      <c r="K67" s="113"/>
      <c r="L67" s="113"/>
      <c r="M67" s="113"/>
      <c r="N67" s="113"/>
      <c r="O67" s="113"/>
      <c r="P67" s="113"/>
      <c r="Q67" s="113"/>
      <c r="R67" s="113"/>
      <c r="S67" s="113"/>
      <c r="T67" s="114"/>
      <c r="U67" s="18"/>
      <c r="V67" s="18"/>
    </row>
    <row r="68" spans="1:22" ht="12" customHeight="1" x14ac:dyDescent="0.2">
      <c r="A68" s="701" t="s">
        <v>345</v>
      </c>
      <c r="B68" s="702"/>
      <c r="C68" s="702"/>
      <c r="D68" s="702"/>
      <c r="E68" s="271" t="s">
        <v>304</v>
      </c>
      <c r="F68" s="70"/>
      <c r="G68" s="70"/>
      <c r="H68" s="70"/>
      <c r="I68" s="70"/>
      <c r="J68" s="70"/>
      <c r="K68" s="70"/>
      <c r="L68" s="70"/>
      <c r="M68" s="70"/>
      <c r="N68" s="70"/>
      <c r="O68" s="70"/>
      <c r="P68" s="70"/>
      <c r="Q68" s="70"/>
      <c r="R68" s="70"/>
      <c r="S68" s="70"/>
      <c r="T68" s="115"/>
      <c r="U68" s="194"/>
      <c r="V68" s="194"/>
    </row>
    <row r="69" spans="1:22" s="5" customFormat="1" ht="12" customHeight="1" x14ac:dyDescent="0.2">
      <c r="A69" s="701"/>
      <c r="B69" s="702"/>
      <c r="C69" s="702"/>
      <c r="D69" s="702"/>
      <c r="E69" s="272" t="s">
        <v>413</v>
      </c>
      <c r="F69" s="33"/>
      <c r="G69" s="33"/>
      <c r="H69" s="33"/>
      <c r="I69" s="33"/>
      <c r="J69" s="33"/>
      <c r="K69" s="33"/>
      <c r="L69" s="33"/>
      <c r="M69" s="33"/>
      <c r="N69" s="33"/>
      <c r="O69" s="33"/>
      <c r="P69" s="33"/>
      <c r="Q69" s="33"/>
      <c r="R69" s="33"/>
      <c r="S69" s="33"/>
      <c r="T69" s="115"/>
      <c r="U69" s="18"/>
      <c r="V69" s="18"/>
    </row>
    <row r="70" spans="1:22" s="5" customFormat="1" ht="12" customHeight="1" x14ac:dyDescent="0.2">
      <c r="A70" s="701"/>
      <c r="B70" s="702"/>
      <c r="C70" s="702"/>
      <c r="D70" s="702"/>
      <c r="E70" s="272" t="s">
        <v>414</v>
      </c>
      <c r="F70" s="33"/>
      <c r="G70" s="33"/>
      <c r="H70" s="33"/>
      <c r="I70" s="33"/>
      <c r="J70" s="33"/>
      <c r="K70" s="33"/>
      <c r="L70" s="33"/>
      <c r="M70" s="33"/>
      <c r="N70" s="33"/>
      <c r="O70" s="33"/>
      <c r="P70" s="33"/>
      <c r="Q70" s="33"/>
      <c r="R70" s="33"/>
      <c r="S70" s="33"/>
      <c r="T70" s="115"/>
      <c r="U70" s="18"/>
      <c r="V70" s="18"/>
    </row>
    <row r="71" spans="1:22" s="5" customFormat="1" ht="12" customHeight="1" x14ac:dyDescent="0.2">
      <c r="A71" s="701"/>
      <c r="B71" s="702"/>
      <c r="C71" s="702"/>
      <c r="D71" s="702"/>
      <c r="E71" s="272" t="s">
        <v>415</v>
      </c>
      <c r="F71" s="33"/>
      <c r="G71" s="33"/>
      <c r="H71" s="33"/>
      <c r="I71" s="33"/>
      <c r="J71" s="33"/>
      <c r="K71" s="33"/>
      <c r="L71" s="33"/>
      <c r="M71" s="33"/>
      <c r="N71" s="33"/>
      <c r="O71" s="33"/>
      <c r="P71" s="33"/>
      <c r="Q71" s="33"/>
      <c r="R71" s="33"/>
      <c r="S71" s="33"/>
      <c r="T71" s="115"/>
      <c r="U71" s="18"/>
      <c r="V71" s="18"/>
    </row>
    <row r="72" spans="1:22" s="5" customFormat="1" ht="12" customHeight="1" x14ac:dyDescent="0.2">
      <c r="A72" s="701"/>
      <c r="B72" s="702"/>
      <c r="C72" s="702"/>
      <c r="D72" s="702"/>
      <c r="E72" s="272" t="s">
        <v>416</v>
      </c>
      <c r="F72" s="33"/>
      <c r="G72" s="33"/>
      <c r="H72" s="33"/>
      <c r="I72" s="33"/>
      <c r="J72" s="33"/>
      <c r="K72" s="33"/>
      <c r="L72" s="33"/>
      <c r="M72" s="33"/>
      <c r="N72" s="33"/>
      <c r="O72" s="33"/>
      <c r="P72" s="33"/>
      <c r="Q72" s="33"/>
      <c r="R72" s="33"/>
      <c r="S72" s="33"/>
      <c r="T72" s="115"/>
      <c r="U72" s="18"/>
      <c r="V72" s="18"/>
    </row>
    <row r="73" spans="1:22" s="117" customFormat="1" ht="3.95" customHeight="1" x14ac:dyDescent="0.2">
      <c r="A73" s="701"/>
      <c r="B73" s="702"/>
      <c r="C73" s="702"/>
      <c r="D73" s="702"/>
      <c r="E73" s="272"/>
      <c r="F73" s="32"/>
      <c r="G73" s="32"/>
      <c r="H73" s="32"/>
      <c r="I73" s="32"/>
      <c r="J73" s="32"/>
      <c r="K73" s="32"/>
      <c r="L73" s="32"/>
      <c r="M73" s="32"/>
      <c r="N73" s="32"/>
      <c r="O73" s="32"/>
      <c r="P73" s="32"/>
      <c r="Q73" s="32"/>
      <c r="R73" s="32"/>
      <c r="S73" s="32"/>
      <c r="T73" s="116"/>
      <c r="U73" s="194"/>
      <c r="V73" s="194"/>
    </row>
    <row r="74" spans="1:22" s="117" customFormat="1" ht="12" customHeight="1" x14ac:dyDescent="0.2">
      <c r="A74" s="701"/>
      <c r="B74" s="702"/>
      <c r="C74" s="702"/>
      <c r="D74" s="702"/>
      <c r="E74" s="273" t="s">
        <v>373</v>
      </c>
      <c r="F74" s="32"/>
      <c r="G74" s="32"/>
      <c r="H74" s="32"/>
      <c r="I74" s="32"/>
      <c r="J74" s="32"/>
      <c r="K74" s="32"/>
      <c r="L74" s="32"/>
      <c r="M74" s="32"/>
      <c r="N74" s="32"/>
      <c r="O74" s="32"/>
      <c r="P74" s="32"/>
      <c r="Q74" s="32"/>
      <c r="R74" s="32"/>
      <c r="S74" s="32"/>
      <c r="T74" s="116"/>
      <c r="U74" s="18"/>
      <c r="V74" s="18"/>
    </row>
    <row r="75" spans="1:22" s="81" customFormat="1" ht="3.95" customHeight="1" x14ac:dyDescent="0.2">
      <c r="A75" s="701"/>
      <c r="B75" s="702"/>
      <c r="C75" s="702"/>
      <c r="D75" s="702"/>
      <c r="E75" s="82"/>
      <c r="F75" s="90"/>
      <c r="G75" s="91"/>
      <c r="H75" s="90"/>
      <c r="I75" s="89"/>
      <c r="J75" s="90"/>
      <c r="K75" s="90"/>
      <c r="L75" s="90"/>
      <c r="M75" s="88"/>
      <c r="N75" s="88"/>
      <c r="O75" s="88"/>
      <c r="P75" s="88"/>
      <c r="Q75" s="88"/>
      <c r="R75" s="88"/>
      <c r="S75" s="88"/>
      <c r="T75" s="83"/>
      <c r="U75" s="194"/>
      <c r="V75" s="194"/>
    </row>
    <row r="76" spans="1:22" s="81" customFormat="1" ht="18" customHeight="1" x14ac:dyDescent="0.2">
      <c r="A76" s="701"/>
      <c r="B76" s="702"/>
      <c r="C76" s="702"/>
      <c r="D76" s="702"/>
      <c r="E76" s="352"/>
      <c r="F76" s="448" t="s">
        <v>132</v>
      </c>
      <c r="G76" s="448"/>
      <c r="H76" s="449"/>
      <c r="I76" s="450"/>
      <c r="J76" s="449"/>
      <c r="K76" s="449"/>
      <c r="L76" s="449"/>
      <c r="M76" s="451"/>
      <c r="N76" s="451"/>
      <c r="O76" s="451"/>
      <c r="P76" s="451"/>
      <c r="Q76" s="451"/>
      <c r="R76" s="451"/>
      <c r="S76" s="452"/>
      <c r="T76" s="83"/>
      <c r="U76" s="18"/>
      <c r="V76" s="18"/>
    </row>
    <row r="77" spans="1:22" s="5" customFormat="1" ht="3.95" customHeight="1" x14ac:dyDescent="0.2">
      <c r="A77" s="154"/>
      <c r="B77" s="58"/>
      <c r="C77" s="58"/>
      <c r="D77" s="58"/>
      <c r="E77" s="244"/>
      <c r="F77" s="244"/>
      <c r="G77" s="244"/>
      <c r="H77" s="244"/>
      <c r="I77" s="244"/>
      <c r="J77" s="244"/>
      <c r="K77" s="244"/>
      <c r="L77" s="244"/>
      <c r="M77" s="244"/>
      <c r="N77" s="244"/>
      <c r="O77" s="244"/>
      <c r="P77" s="244"/>
      <c r="Q77" s="244"/>
      <c r="R77" s="244"/>
      <c r="S77" s="244"/>
      <c r="T77" s="245"/>
      <c r="U77" s="194"/>
      <c r="V77" s="194"/>
    </row>
    <row r="78" spans="1:22" s="194" customFormat="1" ht="9.9499999999999993" customHeight="1" x14ac:dyDescent="0.2">
      <c r="A78" s="286"/>
      <c r="B78" s="286"/>
      <c r="C78" s="286"/>
      <c r="D78" s="286"/>
      <c r="E78" s="286"/>
      <c r="F78" s="287"/>
      <c r="G78" s="288"/>
      <c r="H78" s="288"/>
      <c r="I78" s="288"/>
      <c r="J78" s="288"/>
      <c r="K78" s="288"/>
      <c r="L78" s="288"/>
      <c r="M78" s="288"/>
      <c r="N78" s="288"/>
      <c r="O78" s="288"/>
      <c r="P78" s="288"/>
      <c r="Q78" s="288"/>
      <c r="R78" s="288"/>
      <c r="S78" s="286"/>
      <c r="T78" s="286"/>
      <c r="U78" s="18"/>
      <c r="V78" s="18"/>
    </row>
    <row r="79" spans="1:22" s="80" customFormat="1" ht="3.95" customHeight="1" x14ac:dyDescent="0.2">
      <c r="A79" s="146"/>
      <c r="B79" s="145"/>
      <c r="C79" s="145"/>
      <c r="D79" s="85"/>
      <c r="E79" s="85"/>
      <c r="F79" s="85"/>
      <c r="G79" s="85"/>
      <c r="H79" s="85"/>
      <c r="I79" s="85"/>
      <c r="O79" s="86"/>
    </row>
    <row r="80" spans="1:22" s="5" customFormat="1" ht="12" customHeight="1" x14ac:dyDescent="0.2">
      <c r="A80" s="21" t="s">
        <v>109</v>
      </c>
      <c r="B80" s="22" t="s">
        <v>1</v>
      </c>
      <c r="C80" s="21"/>
      <c r="E80" s="77"/>
      <c r="F80" s="77"/>
      <c r="G80" s="77"/>
      <c r="H80" s="77"/>
      <c r="I80" s="77"/>
      <c r="J80" s="77"/>
      <c r="K80" s="77"/>
      <c r="L80" s="77"/>
      <c r="M80" s="77"/>
      <c r="N80" s="77"/>
      <c r="O80" s="77"/>
      <c r="P80" s="77"/>
      <c r="Q80" s="77"/>
      <c r="R80" s="77"/>
      <c r="S80" s="77"/>
      <c r="T80" s="77"/>
    </row>
    <row r="81" spans="1:20" s="80" customFormat="1" ht="3.95" customHeight="1" x14ac:dyDescent="0.2">
      <c r="A81" s="18"/>
      <c r="B81" s="85"/>
      <c r="C81" s="85"/>
      <c r="D81" s="85"/>
      <c r="E81" s="85"/>
      <c r="F81" s="85"/>
      <c r="G81" s="85"/>
      <c r="H81" s="85"/>
      <c r="I81" s="85"/>
      <c r="O81" s="86"/>
    </row>
    <row r="82" spans="1:20" s="80" customFormat="1" x14ac:dyDescent="0.2">
      <c r="A82" s="1" t="str">
        <f>'Seite 1'!$A$65</f>
        <v>Antrag Wissenstransfer und Informationsmaßnahmen</v>
      </c>
      <c r="O82" s="86"/>
      <c r="S82" s="2" t="str">
        <f ca="1">CONCATENATE(IF('Seite 1'!$E$25=0,"Antragsteller",LEFT('Seite 1'!$E$25,20))," - Antrag vom ",IF('Seite 1'!$O$20="","……………..",TEXT('Seite 1'!$O$20,"TT.MM.JJ")))</f>
        <v>Antragsteller - Antrag vom 17.01.23</v>
      </c>
      <c r="T82" s="2"/>
    </row>
    <row r="83" spans="1:20" s="80" customFormat="1" x14ac:dyDescent="0.2">
      <c r="A83" s="1" t="str">
        <f>'Seite 1'!$A$66</f>
        <v>Formularversion: V 2.1 vom 17.01.23 - öffentlich -</v>
      </c>
      <c r="O83" s="86"/>
      <c r="S83" s="3" t="str">
        <f ca="1">CONCATENATE("Ausdruck vom "&amp;TEXT(TODAY(),"TT.MM.JJ"))</f>
        <v>Ausdruck vom 17.01.23</v>
      </c>
      <c r="T83" s="3"/>
    </row>
  </sheetData>
  <sheetProtection password="E8E7" sheet="1" objects="1" scenarios="1" selectLockedCells="1" autoFilter="0"/>
  <mergeCells count="18">
    <mergeCell ref="A68:D76"/>
    <mergeCell ref="D34:D37"/>
    <mergeCell ref="A39:T41"/>
    <mergeCell ref="O1:T1"/>
    <mergeCell ref="L22:R22"/>
    <mergeCell ref="L24:R24"/>
    <mergeCell ref="L8:S8"/>
    <mergeCell ref="E31:S31"/>
    <mergeCell ref="A31:D33"/>
    <mergeCell ref="A12:D27"/>
    <mergeCell ref="A6:D8"/>
    <mergeCell ref="A56:N58"/>
    <mergeCell ref="A60:N62"/>
    <mergeCell ref="I27:S27"/>
    <mergeCell ref="A42:R43"/>
    <mergeCell ref="E48:N52"/>
    <mergeCell ref="P45:S45"/>
    <mergeCell ref="P47:S47"/>
  </mergeCells>
  <phoneticPr fontId="7" type="noConversion"/>
  <conditionalFormatting sqref="O1">
    <cfRule type="cellIs" dxfId="44" priority="8" stopIfTrue="1" operator="equal">
      <formula>0</formula>
    </cfRule>
  </conditionalFormatting>
  <dataValidations xWindow="198" yWindow="274" count="1">
    <dataValidation type="list" allowBlank="1" showErrorMessage="1" errorTitle="Teilnahme an Qualitätssicherung" error="Bitte auswählen!" sqref="E31:S31">
      <formula1>E34:E37</formula1>
    </dataValidation>
  </dataValidations>
  <pageMargins left="0.78740157480314965" right="0.19685039370078741" top="0.19685039370078741" bottom="0.19685039370078741" header="0.19685039370078741" footer="0.19685039370078741"/>
  <pageSetup paperSize="9" scale="9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4488" r:id="rId4" name="Check Box 216">
              <controlPr defaultSize="0" autoFill="0" autoLine="0" autoPict="0">
                <anchor moveWithCells="1">
                  <from>
                    <xdr:col>4</xdr:col>
                    <xdr:colOff>19050</xdr:colOff>
                    <xdr:row>5</xdr:row>
                    <xdr:rowOff>9525</xdr:rowOff>
                  </from>
                  <to>
                    <xdr:col>4</xdr:col>
                    <xdr:colOff>323850</xdr:colOff>
                    <xdr:row>6</xdr:row>
                    <xdr:rowOff>0</xdr:rowOff>
                  </to>
                </anchor>
              </controlPr>
            </control>
          </mc:Choice>
        </mc:AlternateContent>
        <mc:AlternateContent xmlns:mc="http://schemas.openxmlformats.org/markup-compatibility/2006">
          <mc:Choice Requires="x14">
            <control shapeId="54489" r:id="rId5" name="Check Box 217">
              <controlPr defaultSize="0" autoFill="0" autoLine="0" autoPict="0">
                <anchor moveWithCells="1">
                  <from>
                    <xdr:col>4</xdr:col>
                    <xdr:colOff>19050</xdr:colOff>
                    <xdr:row>7</xdr:row>
                    <xdr:rowOff>9525</xdr:rowOff>
                  </from>
                  <to>
                    <xdr:col>4</xdr:col>
                    <xdr:colOff>323850</xdr:colOff>
                    <xdr:row>8</xdr:row>
                    <xdr:rowOff>0</xdr:rowOff>
                  </to>
                </anchor>
              </controlPr>
            </control>
          </mc:Choice>
        </mc:AlternateContent>
        <mc:AlternateContent xmlns:mc="http://schemas.openxmlformats.org/markup-compatibility/2006">
          <mc:Choice Requires="x14">
            <control shapeId="54499" r:id="rId6" name="Check Box 227">
              <controlPr defaultSize="0" autoFill="0" autoLine="0" autoPict="0">
                <anchor moveWithCells="1">
                  <from>
                    <xdr:col>4</xdr:col>
                    <xdr:colOff>19050</xdr:colOff>
                    <xdr:row>11</xdr:row>
                    <xdr:rowOff>9525</xdr:rowOff>
                  </from>
                  <to>
                    <xdr:col>4</xdr:col>
                    <xdr:colOff>323850</xdr:colOff>
                    <xdr:row>12</xdr:row>
                    <xdr:rowOff>0</xdr:rowOff>
                  </to>
                </anchor>
              </controlPr>
            </control>
          </mc:Choice>
        </mc:AlternateContent>
        <mc:AlternateContent xmlns:mc="http://schemas.openxmlformats.org/markup-compatibility/2006">
          <mc:Choice Requires="x14">
            <control shapeId="54500" r:id="rId7" name="Check Box 228">
              <controlPr defaultSize="0" autoFill="0" autoLine="0" autoPict="0">
                <anchor moveWithCells="1">
                  <from>
                    <xdr:col>4</xdr:col>
                    <xdr:colOff>19050</xdr:colOff>
                    <xdr:row>13</xdr:row>
                    <xdr:rowOff>9525</xdr:rowOff>
                  </from>
                  <to>
                    <xdr:col>4</xdr:col>
                    <xdr:colOff>323850</xdr:colOff>
                    <xdr:row>14</xdr:row>
                    <xdr:rowOff>0</xdr:rowOff>
                  </to>
                </anchor>
              </controlPr>
            </control>
          </mc:Choice>
        </mc:AlternateContent>
        <mc:AlternateContent xmlns:mc="http://schemas.openxmlformats.org/markup-compatibility/2006">
          <mc:Choice Requires="x14">
            <control shapeId="54501" r:id="rId8" name="Check Box 229">
              <controlPr defaultSize="0" autoFill="0" autoLine="0" autoPict="0">
                <anchor moveWithCells="1">
                  <from>
                    <xdr:col>11</xdr:col>
                    <xdr:colOff>19050</xdr:colOff>
                    <xdr:row>15</xdr:row>
                    <xdr:rowOff>9525</xdr:rowOff>
                  </from>
                  <to>
                    <xdr:col>11</xdr:col>
                    <xdr:colOff>323850</xdr:colOff>
                    <xdr:row>16</xdr:row>
                    <xdr:rowOff>0</xdr:rowOff>
                  </to>
                </anchor>
              </controlPr>
            </control>
          </mc:Choice>
        </mc:AlternateContent>
        <mc:AlternateContent xmlns:mc="http://schemas.openxmlformats.org/markup-compatibility/2006">
          <mc:Choice Requires="x14">
            <control shapeId="54502" r:id="rId9" name="Check Box 230">
              <controlPr defaultSize="0" autoFill="0" autoLine="0" autoPict="0">
                <anchor moveWithCells="1">
                  <from>
                    <xdr:col>11</xdr:col>
                    <xdr:colOff>19050</xdr:colOff>
                    <xdr:row>17</xdr:row>
                    <xdr:rowOff>9525</xdr:rowOff>
                  </from>
                  <to>
                    <xdr:col>11</xdr:col>
                    <xdr:colOff>323850</xdr:colOff>
                    <xdr:row>18</xdr:row>
                    <xdr:rowOff>0</xdr:rowOff>
                  </to>
                </anchor>
              </controlPr>
            </control>
          </mc:Choice>
        </mc:AlternateContent>
        <mc:AlternateContent xmlns:mc="http://schemas.openxmlformats.org/markup-compatibility/2006">
          <mc:Choice Requires="x14">
            <control shapeId="54503" r:id="rId10" name="Check Box 231">
              <controlPr defaultSize="0" autoFill="0" autoLine="0" autoPict="0">
                <anchor moveWithCells="1">
                  <from>
                    <xdr:col>11</xdr:col>
                    <xdr:colOff>19050</xdr:colOff>
                    <xdr:row>19</xdr:row>
                    <xdr:rowOff>9525</xdr:rowOff>
                  </from>
                  <to>
                    <xdr:col>11</xdr:col>
                    <xdr:colOff>323850</xdr:colOff>
                    <xdr:row>20</xdr:row>
                    <xdr:rowOff>0</xdr:rowOff>
                  </to>
                </anchor>
              </controlPr>
            </control>
          </mc:Choice>
        </mc:AlternateContent>
        <mc:AlternateContent xmlns:mc="http://schemas.openxmlformats.org/markup-compatibility/2006">
          <mc:Choice Requires="x14">
            <control shapeId="54504" r:id="rId11" name="Check Box 232">
              <controlPr defaultSize="0" autoFill="0" autoLine="0" autoPict="0">
                <anchor moveWithCells="1">
                  <from>
                    <xdr:col>4</xdr:col>
                    <xdr:colOff>19050</xdr:colOff>
                    <xdr:row>26</xdr:row>
                    <xdr:rowOff>9525</xdr:rowOff>
                  </from>
                  <to>
                    <xdr:col>4</xdr:col>
                    <xdr:colOff>323850</xdr:colOff>
                    <xdr:row>27</xdr:row>
                    <xdr:rowOff>0</xdr:rowOff>
                  </to>
                </anchor>
              </controlPr>
            </control>
          </mc:Choice>
        </mc:AlternateContent>
        <mc:AlternateContent xmlns:mc="http://schemas.openxmlformats.org/markup-compatibility/2006">
          <mc:Choice Requires="x14">
            <control shapeId="54506" r:id="rId12" name="Check Box 234">
              <controlPr defaultSize="0" autoFill="0" autoLine="0" autoPict="0">
                <anchor moveWithCells="1">
                  <from>
                    <xdr:col>14</xdr:col>
                    <xdr:colOff>228600</xdr:colOff>
                    <xdr:row>55</xdr:row>
                    <xdr:rowOff>9525</xdr:rowOff>
                  </from>
                  <to>
                    <xdr:col>16</xdr:col>
                    <xdr:colOff>95250</xdr:colOff>
                    <xdr:row>56</xdr:row>
                    <xdr:rowOff>0</xdr:rowOff>
                  </to>
                </anchor>
              </controlPr>
            </control>
          </mc:Choice>
        </mc:AlternateContent>
        <mc:AlternateContent xmlns:mc="http://schemas.openxmlformats.org/markup-compatibility/2006">
          <mc:Choice Requires="x14">
            <control shapeId="54507" r:id="rId13" name="Check Box 235">
              <controlPr defaultSize="0" autoFill="0" autoLine="0" autoPict="0">
                <anchor moveWithCells="1">
                  <from>
                    <xdr:col>16</xdr:col>
                    <xdr:colOff>180975</xdr:colOff>
                    <xdr:row>55</xdr:row>
                    <xdr:rowOff>9525</xdr:rowOff>
                  </from>
                  <to>
                    <xdr:col>18</xdr:col>
                    <xdr:colOff>47625</xdr:colOff>
                    <xdr:row>56</xdr:row>
                    <xdr:rowOff>0</xdr:rowOff>
                  </to>
                </anchor>
              </controlPr>
            </control>
          </mc:Choice>
        </mc:AlternateContent>
        <mc:AlternateContent xmlns:mc="http://schemas.openxmlformats.org/markup-compatibility/2006">
          <mc:Choice Requires="x14">
            <control shapeId="54508" r:id="rId14" name="Check Box 236">
              <controlPr defaultSize="0" autoFill="0" autoLine="0" autoPict="0">
                <anchor moveWithCells="1">
                  <from>
                    <xdr:col>14</xdr:col>
                    <xdr:colOff>228600</xdr:colOff>
                    <xdr:row>59</xdr:row>
                    <xdr:rowOff>9525</xdr:rowOff>
                  </from>
                  <to>
                    <xdr:col>16</xdr:col>
                    <xdr:colOff>95250</xdr:colOff>
                    <xdr:row>60</xdr:row>
                    <xdr:rowOff>0</xdr:rowOff>
                  </to>
                </anchor>
              </controlPr>
            </control>
          </mc:Choice>
        </mc:AlternateContent>
        <mc:AlternateContent xmlns:mc="http://schemas.openxmlformats.org/markup-compatibility/2006">
          <mc:Choice Requires="x14">
            <control shapeId="54509" r:id="rId15" name="Check Box 237">
              <controlPr defaultSize="0" autoFill="0" autoLine="0" autoPict="0">
                <anchor moveWithCells="1">
                  <from>
                    <xdr:col>16</xdr:col>
                    <xdr:colOff>180975</xdr:colOff>
                    <xdr:row>59</xdr:row>
                    <xdr:rowOff>9525</xdr:rowOff>
                  </from>
                  <to>
                    <xdr:col>18</xdr:col>
                    <xdr:colOff>47625</xdr:colOff>
                    <xdr:row>60</xdr:row>
                    <xdr:rowOff>0</xdr:rowOff>
                  </to>
                </anchor>
              </controlPr>
            </control>
          </mc:Choice>
        </mc:AlternateContent>
        <mc:AlternateContent xmlns:mc="http://schemas.openxmlformats.org/markup-compatibility/2006">
          <mc:Choice Requires="x14">
            <control shapeId="54510" r:id="rId16" name="Check Box 238">
              <controlPr defaultSize="0" autoFill="0" autoLine="0" autoPict="0">
                <anchor moveWithCells="1">
                  <from>
                    <xdr:col>4</xdr:col>
                    <xdr:colOff>19050</xdr:colOff>
                    <xdr:row>75</xdr:row>
                    <xdr:rowOff>9525</xdr:rowOff>
                  </from>
                  <to>
                    <xdr:col>4</xdr:col>
                    <xdr:colOff>323850</xdr:colOff>
                    <xdr:row>76</xdr:row>
                    <xdr:rowOff>0</xdr:rowOff>
                  </to>
                </anchor>
              </controlPr>
            </control>
          </mc:Choice>
        </mc:AlternateContent>
        <mc:AlternateContent xmlns:mc="http://schemas.openxmlformats.org/markup-compatibility/2006">
          <mc:Choice Requires="x14">
            <control shapeId="54514" r:id="rId17" name="Check Box 242">
              <controlPr defaultSize="0" autoFill="0" autoLine="0" autoPict="0">
                <anchor moveWithCells="1">
                  <from>
                    <xdr:col>14</xdr:col>
                    <xdr:colOff>228600</xdr:colOff>
                    <xdr:row>50</xdr:row>
                    <xdr:rowOff>76200</xdr:rowOff>
                  </from>
                  <to>
                    <xdr:col>16</xdr:col>
                    <xdr:colOff>95250</xdr:colOff>
                    <xdr:row>51</xdr:row>
                    <xdr:rowOff>142875</xdr:rowOff>
                  </to>
                </anchor>
              </controlPr>
            </control>
          </mc:Choice>
        </mc:AlternateContent>
        <mc:AlternateContent xmlns:mc="http://schemas.openxmlformats.org/markup-compatibility/2006">
          <mc:Choice Requires="x14">
            <control shapeId="54515" r:id="rId18" name="Check Box 243">
              <controlPr defaultSize="0" autoFill="0" autoLine="0" autoPict="0">
                <anchor moveWithCells="1">
                  <from>
                    <xdr:col>16</xdr:col>
                    <xdr:colOff>180975</xdr:colOff>
                    <xdr:row>50</xdr:row>
                    <xdr:rowOff>76200</xdr:rowOff>
                  </from>
                  <to>
                    <xdr:col>18</xdr:col>
                    <xdr:colOff>47625</xdr:colOff>
                    <xdr:row>51</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X140"/>
  <sheetViews>
    <sheetView showGridLines="0" zoomScaleNormal="100" zoomScaleSheetLayoutView="100" workbookViewId="0">
      <selection activeCell="E6" sqref="E6:S7"/>
    </sheetView>
  </sheetViews>
  <sheetFormatPr baseColWidth="10" defaultColWidth="11.42578125" defaultRowHeight="12" x14ac:dyDescent="0.2"/>
  <cols>
    <col min="1" max="14" width="5.140625" style="80" customWidth="1"/>
    <col min="15" max="15" width="5.140625" style="86" customWidth="1"/>
    <col min="16" max="18" width="5.140625" style="80" customWidth="1"/>
    <col min="19" max="20" width="0.85546875" style="80" customWidth="1"/>
    <col min="21" max="21" width="12.7109375" style="260" hidden="1" customWidth="1"/>
    <col min="22" max="22" width="15.7109375" style="80" hidden="1" customWidth="1"/>
    <col min="23" max="24" width="17.7109375" style="80" hidden="1" customWidth="1"/>
    <col min="25" max="16384" width="11.42578125" style="80"/>
  </cols>
  <sheetData>
    <row r="1" spans="1:24" ht="15" customHeight="1" x14ac:dyDescent="0.2">
      <c r="A1" s="118"/>
      <c r="J1" s="85"/>
      <c r="K1" s="85"/>
      <c r="L1" s="85"/>
      <c r="N1" s="119" t="s">
        <v>34</v>
      </c>
      <c r="O1" s="712">
        <f>'Seite 1'!$O$21</f>
        <v>0</v>
      </c>
      <c r="P1" s="713"/>
      <c r="Q1" s="713"/>
      <c r="R1" s="713"/>
      <c r="S1" s="713"/>
      <c r="T1" s="714"/>
      <c r="U1" s="277"/>
      <c r="V1" s="274"/>
      <c r="W1" s="274"/>
      <c r="X1" s="274"/>
    </row>
    <row r="2" spans="1:24" ht="5.0999999999999996" customHeight="1" x14ac:dyDescent="0.2">
      <c r="A2" s="118"/>
      <c r="J2" s="120"/>
      <c r="K2" s="120"/>
      <c r="L2" s="120"/>
      <c r="M2" s="120"/>
      <c r="N2" s="120"/>
      <c r="U2" s="277"/>
      <c r="V2" s="274"/>
      <c r="W2" s="274"/>
      <c r="X2" s="274"/>
    </row>
    <row r="3" spans="1:24" s="18" customFormat="1" ht="15" customHeight="1" x14ac:dyDescent="0.2">
      <c r="A3" s="15" t="s">
        <v>241</v>
      </c>
      <c r="B3" s="16"/>
      <c r="C3" s="16"/>
      <c r="D3" s="16"/>
      <c r="E3" s="16"/>
      <c r="F3" s="16"/>
      <c r="G3" s="16"/>
      <c r="H3" s="16"/>
      <c r="I3" s="16"/>
      <c r="J3" s="16"/>
      <c r="K3" s="16"/>
      <c r="L3" s="16"/>
      <c r="M3" s="16"/>
      <c r="N3" s="16"/>
      <c r="O3" s="16"/>
      <c r="P3" s="16"/>
      <c r="Q3" s="16"/>
      <c r="R3" s="16"/>
      <c r="S3" s="16"/>
      <c r="T3" s="17"/>
      <c r="U3" s="278"/>
      <c r="V3" s="224"/>
      <c r="W3" s="224"/>
      <c r="X3" s="224"/>
    </row>
    <row r="4" spans="1:24" s="18" customFormat="1" ht="8.1" customHeight="1" x14ac:dyDescent="0.2">
      <c r="U4" s="224"/>
      <c r="V4" s="224"/>
      <c r="W4" s="224"/>
      <c r="X4" s="224"/>
    </row>
    <row r="5" spans="1:24" s="5" customFormat="1" ht="5.0999999999999996" customHeight="1" x14ac:dyDescent="0.2">
      <c r="A5" s="49"/>
      <c r="B5" s="50"/>
      <c r="C5" s="50"/>
      <c r="D5" s="50"/>
      <c r="E5" s="113"/>
      <c r="F5" s="113"/>
      <c r="G5" s="113"/>
      <c r="H5" s="113"/>
      <c r="I5" s="113"/>
      <c r="J5" s="113"/>
      <c r="K5" s="113"/>
      <c r="L5" s="113"/>
      <c r="M5" s="113"/>
      <c r="N5" s="113"/>
      <c r="O5" s="113"/>
      <c r="P5" s="113"/>
      <c r="Q5" s="113"/>
      <c r="R5" s="113"/>
      <c r="S5" s="113"/>
      <c r="T5" s="114"/>
      <c r="U5" s="278"/>
      <c r="V5" s="224"/>
      <c r="W5" s="224"/>
      <c r="X5" s="224"/>
    </row>
    <row r="6" spans="1:24" s="117" customFormat="1" ht="18" customHeight="1" x14ac:dyDescent="0.2">
      <c r="A6" s="701" t="s">
        <v>279</v>
      </c>
      <c r="B6" s="702"/>
      <c r="C6" s="702"/>
      <c r="D6" s="702"/>
      <c r="E6" s="730" t="s">
        <v>2</v>
      </c>
      <c r="F6" s="731"/>
      <c r="G6" s="731"/>
      <c r="H6" s="731"/>
      <c r="I6" s="731"/>
      <c r="J6" s="731"/>
      <c r="K6" s="731"/>
      <c r="L6" s="731"/>
      <c r="M6" s="731"/>
      <c r="N6" s="731"/>
      <c r="O6" s="731"/>
      <c r="P6" s="731"/>
      <c r="Q6" s="731"/>
      <c r="R6" s="731"/>
      <c r="S6" s="732"/>
      <c r="T6" s="116"/>
      <c r="U6" s="496" t="str">
        <f>VLOOKUP(E6,E8:S11,10,FALSE)</f>
        <v>X</v>
      </c>
      <c r="V6" s="224"/>
      <c r="W6" s="224"/>
      <c r="X6" s="224"/>
    </row>
    <row r="7" spans="1:24" s="18" customFormat="1" ht="12" customHeight="1" x14ac:dyDescent="0.2">
      <c r="A7" s="701"/>
      <c r="B7" s="702"/>
      <c r="C7" s="702"/>
      <c r="D7" s="702"/>
      <c r="E7" s="736"/>
      <c r="F7" s="737"/>
      <c r="G7" s="737"/>
      <c r="H7" s="737"/>
      <c r="I7" s="737"/>
      <c r="J7" s="737"/>
      <c r="K7" s="737"/>
      <c r="L7" s="737"/>
      <c r="M7" s="737"/>
      <c r="N7" s="737"/>
      <c r="O7" s="737"/>
      <c r="P7" s="737"/>
      <c r="Q7" s="737"/>
      <c r="R7" s="737"/>
      <c r="S7" s="738"/>
      <c r="T7" s="92"/>
      <c r="U7" s="496" t="str">
        <f>VLOOKUP(E6,E8:S11,11,FALSE)</f>
        <v>FG_X</v>
      </c>
      <c r="V7" s="224"/>
      <c r="W7" s="224"/>
      <c r="X7" s="224"/>
    </row>
    <row r="8" spans="1:24" s="18" customFormat="1" ht="12" hidden="1" customHeight="1" x14ac:dyDescent="0.2">
      <c r="A8" s="437"/>
      <c r="B8" s="438"/>
      <c r="C8" s="438"/>
      <c r="D8" s="748"/>
      <c r="E8" s="222" t="s">
        <v>2</v>
      </c>
      <c r="F8" s="222"/>
      <c r="G8" s="222"/>
      <c r="H8" s="222"/>
      <c r="I8" s="222"/>
      <c r="J8" s="222"/>
      <c r="K8" s="222" t="s">
        <v>5</v>
      </c>
      <c r="L8" s="222"/>
      <c r="M8" s="222"/>
      <c r="N8" s="222" t="s">
        <v>285</v>
      </c>
      <c r="O8" s="222" t="s">
        <v>289</v>
      </c>
      <c r="P8" s="222"/>
      <c r="Q8" s="222" t="s">
        <v>293</v>
      </c>
      <c r="R8" s="222"/>
      <c r="S8" s="267"/>
      <c r="T8" s="92"/>
      <c r="U8" s="496" t="str">
        <f>VLOOKUP(E6,E8:S11,13,FALSE)</f>
        <v>Thema_X</v>
      </c>
      <c r="V8" s="224"/>
      <c r="W8" s="224"/>
      <c r="X8" s="224"/>
    </row>
    <row r="9" spans="1:24" s="18" customFormat="1" ht="12" hidden="1" customHeight="1" x14ac:dyDescent="0.2">
      <c r="A9" s="437"/>
      <c r="B9" s="438"/>
      <c r="C9" s="438"/>
      <c r="D9" s="748"/>
      <c r="E9" s="222" t="s">
        <v>270</v>
      </c>
      <c r="F9" s="156"/>
      <c r="G9" s="156"/>
      <c r="H9" s="222"/>
      <c r="I9" s="222"/>
      <c r="J9" s="222"/>
      <c r="K9" s="222"/>
      <c r="L9" s="222"/>
      <c r="M9" s="268"/>
      <c r="N9" s="222" t="s">
        <v>276</v>
      </c>
      <c r="O9" s="222" t="s">
        <v>290</v>
      </c>
      <c r="P9" s="222"/>
      <c r="Q9" s="222" t="s">
        <v>294</v>
      </c>
      <c r="R9" s="222"/>
      <c r="S9" s="268"/>
      <c r="T9" s="92"/>
      <c r="U9" s="278"/>
      <c r="V9" s="224"/>
      <c r="W9" s="224"/>
      <c r="X9" s="224"/>
    </row>
    <row r="10" spans="1:24" s="18" customFormat="1" ht="12" hidden="1" customHeight="1" x14ac:dyDescent="0.2">
      <c r="A10" s="437"/>
      <c r="B10" s="438"/>
      <c r="C10" s="438"/>
      <c r="D10" s="748"/>
      <c r="E10" s="222" t="s">
        <v>271</v>
      </c>
      <c r="F10" s="156"/>
      <c r="G10" s="156"/>
      <c r="H10" s="222"/>
      <c r="I10" s="222"/>
      <c r="J10" s="222"/>
      <c r="K10" s="222"/>
      <c r="L10" s="222"/>
      <c r="M10" s="268"/>
      <c r="N10" s="222" t="s">
        <v>277</v>
      </c>
      <c r="O10" s="222" t="s">
        <v>291</v>
      </c>
      <c r="P10" s="222"/>
      <c r="Q10" s="222" t="s">
        <v>295</v>
      </c>
      <c r="R10" s="222"/>
      <c r="S10" s="268"/>
      <c r="T10" s="92"/>
      <c r="U10" s="278"/>
      <c r="V10" s="224"/>
      <c r="W10" s="224"/>
      <c r="X10" s="224"/>
    </row>
    <row r="11" spans="1:24" s="18" customFormat="1" ht="12" hidden="1" customHeight="1" x14ac:dyDescent="0.2">
      <c r="A11" s="437"/>
      <c r="B11" s="438"/>
      <c r="C11" s="438"/>
      <c r="D11" s="748"/>
      <c r="E11" s="222" t="s">
        <v>272</v>
      </c>
      <c r="F11" s="156"/>
      <c r="G11" s="156"/>
      <c r="H11" s="222"/>
      <c r="I11" s="222"/>
      <c r="J11" s="222"/>
      <c r="K11" s="222"/>
      <c r="L11" s="222"/>
      <c r="M11" s="268"/>
      <c r="N11" s="222" t="s">
        <v>278</v>
      </c>
      <c r="O11" s="222" t="s">
        <v>292</v>
      </c>
      <c r="P11" s="222"/>
      <c r="Q11" s="222" t="s">
        <v>296</v>
      </c>
      <c r="R11" s="222"/>
      <c r="S11" s="268"/>
      <c r="T11" s="92"/>
      <c r="U11" s="278"/>
      <c r="V11" s="224"/>
      <c r="W11" s="224"/>
      <c r="X11" s="224"/>
    </row>
    <row r="12" spans="1:24" s="5" customFormat="1" ht="5.0999999999999996" customHeight="1" x14ac:dyDescent="0.2">
      <c r="A12" s="154"/>
      <c r="B12" s="58"/>
      <c r="C12" s="58"/>
      <c r="D12" s="58"/>
      <c r="E12" s="244"/>
      <c r="F12" s="244"/>
      <c r="G12" s="244"/>
      <c r="H12" s="244"/>
      <c r="I12" s="244"/>
      <c r="J12" s="244"/>
      <c r="K12" s="244"/>
      <c r="L12" s="244"/>
      <c r="M12" s="244"/>
      <c r="N12" s="244"/>
      <c r="O12" s="244"/>
      <c r="P12" s="244"/>
      <c r="Q12" s="244"/>
      <c r="R12" s="244"/>
      <c r="S12" s="244"/>
      <c r="T12" s="245"/>
      <c r="U12" s="278"/>
      <c r="V12" s="224"/>
      <c r="W12" s="224"/>
      <c r="X12" s="224"/>
    </row>
    <row r="13" spans="1:24" s="5" customFormat="1" ht="8.1" customHeight="1" x14ac:dyDescent="0.2">
      <c r="U13" s="224"/>
      <c r="V13" s="224"/>
      <c r="W13" s="224"/>
      <c r="X13" s="224"/>
    </row>
    <row r="14" spans="1:24" s="5" customFormat="1" ht="5.0999999999999996" customHeight="1" x14ac:dyDescent="0.2">
      <c r="A14" s="49"/>
      <c r="B14" s="50"/>
      <c r="C14" s="50"/>
      <c r="D14" s="50"/>
      <c r="E14" s="113"/>
      <c r="F14" s="113"/>
      <c r="G14" s="113"/>
      <c r="H14" s="113"/>
      <c r="I14" s="113"/>
      <c r="J14" s="113"/>
      <c r="K14" s="113"/>
      <c r="L14" s="113"/>
      <c r="M14" s="113"/>
      <c r="N14" s="113"/>
      <c r="O14" s="113"/>
      <c r="P14" s="113"/>
      <c r="Q14" s="113"/>
      <c r="R14" s="113"/>
      <c r="S14" s="113"/>
      <c r="T14" s="114"/>
      <c r="U14" s="278"/>
      <c r="V14" s="224"/>
      <c r="W14" s="224"/>
      <c r="X14" s="224"/>
    </row>
    <row r="15" spans="1:24" s="5" customFormat="1" ht="18" customHeight="1" x14ac:dyDescent="0.2">
      <c r="A15" s="701" t="s">
        <v>280</v>
      </c>
      <c r="B15" s="702"/>
      <c r="C15" s="702"/>
      <c r="D15" s="702"/>
      <c r="E15" s="730" t="s">
        <v>2</v>
      </c>
      <c r="F15" s="731"/>
      <c r="G15" s="731"/>
      <c r="H15" s="731"/>
      <c r="I15" s="731"/>
      <c r="J15" s="731"/>
      <c r="K15" s="731"/>
      <c r="L15" s="731"/>
      <c r="M15" s="731"/>
      <c r="N15" s="731"/>
      <c r="O15" s="731"/>
      <c r="P15" s="731"/>
      <c r="Q15" s="731"/>
      <c r="R15" s="731"/>
      <c r="S15" s="732"/>
      <c r="T15" s="94"/>
      <c r="U15" s="496" t="str">
        <f>VLOOKUP(CONCATENATE($E$15,"_",$U$6),K20:S34,7,FALSE)</f>
        <v>FG_X0</v>
      </c>
      <c r="V15" s="224"/>
      <c r="W15" s="224"/>
      <c r="X15" s="224"/>
    </row>
    <row r="16" spans="1:24" s="5" customFormat="1" ht="12" customHeight="1" x14ac:dyDescent="0.2">
      <c r="A16" s="701"/>
      <c r="B16" s="702"/>
      <c r="C16" s="702"/>
      <c r="D16" s="702"/>
      <c r="E16" s="733"/>
      <c r="F16" s="734"/>
      <c r="G16" s="734"/>
      <c r="H16" s="734"/>
      <c r="I16" s="734"/>
      <c r="J16" s="734"/>
      <c r="K16" s="734"/>
      <c r="L16" s="734"/>
      <c r="M16" s="734"/>
      <c r="N16" s="734"/>
      <c r="O16" s="734"/>
      <c r="P16" s="734"/>
      <c r="Q16" s="734"/>
      <c r="R16" s="734"/>
      <c r="S16" s="735"/>
      <c r="T16" s="94"/>
      <c r="U16" s="278"/>
      <c r="V16" s="728" t="s">
        <v>298</v>
      </c>
      <c r="W16" s="728" t="s">
        <v>437</v>
      </c>
      <c r="X16" s="729" t="str">
        <f>VLOOKUP(U15,Q20:X34,8,FALSE)</f>
        <v>StEK/spitz</v>
      </c>
    </row>
    <row r="17" spans="1:24" s="5" customFormat="1" ht="12" customHeight="1" x14ac:dyDescent="0.2">
      <c r="A17" s="749">
        <f>IF(ISNA(VLOOKUP(CONCATENATE($E$15,"_",$U$6),K20:S34,7,FALSE)),"Die Auswahl ist ungültig!",0)</f>
        <v>0</v>
      </c>
      <c r="B17" s="750"/>
      <c r="C17" s="750"/>
      <c r="D17" s="751"/>
      <c r="E17" s="733"/>
      <c r="F17" s="734"/>
      <c r="G17" s="734"/>
      <c r="H17" s="734"/>
      <c r="I17" s="734"/>
      <c r="J17" s="734"/>
      <c r="K17" s="734"/>
      <c r="L17" s="734"/>
      <c r="M17" s="734"/>
      <c r="N17" s="734"/>
      <c r="O17" s="734"/>
      <c r="P17" s="734"/>
      <c r="Q17" s="734"/>
      <c r="R17" s="734"/>
      <c r="S17" s="735"/>
      <c r="T17" s="94"/>
      <c r="U17" s="278"/>
      <c r="V17" s="728"/>
      <c r="W17" s="728"/>
      <c r="X17" s="729"/>
    </row>
    <row r="18" spans="1:24" s="5" customFormat="1" ht="12" customHeight="1" x14ac:dyDescent="0.2">
      <c r="A18" s="752"/>
      <c r="B18" s="753"/>
      <c r="C18" s="753"/>
      <c r="D18" s="754"/>
      <c r="E18" s="733"/>
      <c r="F18" s="734"/>
      <c r="G18" s="734"/>
      <c r="H18" s="734"/>
      <c r="I18" s="734"/>
      <c r="J18" s="734"/>
      <c r="K18" s="734"/>
      <c r="L18" s="734"/>
      <c r="M18" s="734"/>
      <c r="N18" s="734"/>
      <c r="O18" s="734"/>
      <c r="P18" s="734"/>
      <c r="Q18" s="734"/>
      <c r="R18" s="734"/>
      <c r="S18" s="735"/>
      <c r="T18" s="94"/>
      <c r="U18" s="278"/>
      <c r="V18" s="728"/>
      <c r="W18" s="728"/>
      <c r="X18" s="729"/>
    </row>
    <row r="19" spans="1:24" s="5" customFormat="1" ht="12" customHeight="1" x14ac:dyDescent="0.2">
      <c r="A19" s="755"/>
      <c r="B19" s="756"/>
      <c r="C19" s="756"/>
      <c r="D19" s="757"/>
      <c r="E19" s="736"/>
      <c r="F19" s="737"/>
      <c r="G19" s="737"/>
      <c r="H19" s="737"/>
      <c r="I19" s="737"/>
      <c r="J19" s="737"/>
      <c r="K19" s="737"/>
      <c r="L19" s="737"/>
      <c r="M19" s="737"/>
      <c r="N19" s="737"/>
      <c r="O19" s="737"/>
      <c r="P19" s="737"/>
      <c r="Q19" s="737"/>
      <c r="R19" s="737"/>
      <c r="S19" s="738"/>
      <c r="T19" s="94"/>
      <c r="U19" s="278"/>
      <c r="V19" s="728"/>
      <c r="W19" s="728"/>
      <c r="X19" s="729"/>
    </row>
    <row r="20" spans="1:24" s="5" customFormat="1" ht="12" hidden="1" customHeight="1" x14ac:dyDescent="0.2">
      <c r="A20" s="269"/>
      <c r="B20" s="270"/>
      <c r="C20" s="270"/>
      <c r="D20" s="748"/>
      <c r="E20" s="222" t="s">
        <v>289</v>
      </c>
      <c r="F20" s="222">
        <v>0</v>
      </c>
      <c r="G20" s="156" t="s">
        <v>2</v>
      </c>
      <c r="H20" s="222"/>
      <c r="I20" s="222"/>
      <c r="J20" s="222"/>
      <c r="K20" s="497" t="str">
        <f t="shared" ref="K20:K34" si="0">CONCATENATE(G20,"_",RIGHT(O20,1))</f>
        <v>Bitte auswählen!_X</v>
      </c>
      <c r="L20" s="222"/>
      <c r="M20" s="222"/>
      <c r="N20" s="222"/>
      <c r="O20" s="222" t="str">
        <f t="shared" ref="O20:O34" si="1">E20</f>
        <v>FG_X</v>
      </c>
      <c r="P20" s="153"/>
      <c r="Q20" s="222" t="str">
        <f t="shared" ref="Q20:Q34" si="2">CONCATENATE(E20,F20)</f>
        <v>FG_X0</v>
      </c>
      <c r="R20" s="222"/>
      <c r="S20" s="267"/>
      <c r="T20" s="94"/>
      <c r="U20" s="278"/>
      <c r="V20" s="278">
        <v>1</v>
      </c>
      <c r="W20" s="278">
        <v>1</v>
      </c>
      <c r="X20" s="278" t="s">
        <v>440</v>
      </c>
    </row>
    <row r="21" spans="1:24" s="5" customFormat="1" ht="12" hidden="1" customHeight="1" x14ac:dyDescent="0.2">
      <c r="A21" s="518"/>
      <c r="B21" s="519"/>
      <c r="C21" s="519"/>
      <c r="D21" s="748"/>
      <c r="E21" s="222" t="s">
        <v>290</v>
      </c>
      <c r="F21" s="222">
        <v>0</v>
      </c>
      <c r="G21" s="156" t="s">
        <v>2</v>
      </c>
      <c r="H21" s="222"/>
      <c r="I21" s="222"/>
      <c r="J21" s="222"/>
      <c r="K21" s="497" t="str">
        <f t="shared" si="0"/>
        <v>Bitte auswählen!_A</v>
      </c>
      <c r="L21" s="222"/>
      <c r="M21" s="222"/>
      <c r="N21" s="222"/>
      <c r="O21" s="222" t="str">
        <f t="shared" si="1"/>
        <v>FG_A</v>
      </c>
      <c r="P21" s="222"/>
      <c r="Q21" s="222" t="str">
        <f t="shared" si="2"/>
        <v>FG_A0</v>
      </c>
      <c r="R21" s="222"/>
      <c r="S21" s="268"/>
      <c r="T21" s="94"/>
      <c r="U21" s="278"/>
      <c r="V21" s="278">
        <v>0</v>
      </c>
      <c r="W21" s="278">
        <v>1</v>
      </c>
      <c r="X21" s="278" t="s">
        <v>440</v>
      </c>
    </row>
    <row r="22" spans="1:24" s="5" customFormat="1" ht="12" hidden="1" customHeight="1" x14ac:dyDescent="0.2">
      <c r="A22" s="518"/>
      <c r="B22" s="519"/>
      <c r="C22" s="519"/>
      <c r="D22" s="748"/>
      <c r="E22" s="222" t="s">
        <v>290</v>
      </c>
      <c r="F22" s="222">
        <v>1</v>
      </c>
      <c r="G22" s="156" t="s">
        <v>221</v>
      </c>
      <c r="H22" s="222"/>
      <c r="I22" s="222"/>
      <c r="J22" s="222"/>
      <c r="K22" s="497" t="str">
        <f t="shared" si="0"/>
        <v>Ausbildungskurs, Lehrgang und Workshop, der nicht Teil der normalen Ausbildung im Sekundärbereich oder in höheren Bereichen ist_A</v>
      </c>
      <c r="L22" s="222"/>
      <c r="M22" s="222"/>
      <c r="N22" s="222"/>
      <c r="O22" s="222" t="str">
        <f t="shared" si="1"/>
        <v>FG_A</v>
      </c>
      <c r="P22" s="222"/>
      <c r="Q22" s="222" t="str">
        <f t="shared" si="2"/>
        <v>FG_A1</v>
      </c>
      <c r="R22" s="222"/>
      <c r="S22" s="268"/>
      <c r="T22" s="94"/>
      <c r="U22" s="278"/>
      <c r="V22" s="278">
        <v>0</v>
      </c>
      <c r="W22" s="278">
        <v>0</v>
      </c>
      <c r="X22" s="278" t="s">
        <v>438</v>
      </c>
    </row>
    <row r="23" spans="1:24" s="5" customFormat="1" ht="12" hidden="1" customHeight="1" x14ac:dyDescent="0.2">
      <c r="A23" s="518"/>
      <c r="B23" s="519"/>
      <c r="C23" s="519"/>
      <c r="D23" s="748"/>
      <c r="E23" s="222" t="s">
        <v>290</v>
      </c>
      <c r="F23" s="222">
        <v>2</v>
      </c>
      <c r="G23" s="156" t="s">
        <v>197</v>
      </c>
      <c r="H23" s="222"/>
      <c r="I23" s="222"/>
      <c r="J23" s="222"/>
      <c r="K23" s="497" t="str">
        <f t="shared" si="0"/>
        <v>Vorhaben zur Befähigung des Führens und sicheren Bedienens von Maschinen/Fahrzeugen (u. a. Befähigungsnachweise für Flurförderzeuge und Erdbaumaschinen sowie Motorsägen, Sicherheitstrainings, Schweißen)_A</v>
      </c>
      <c r="L23" s="222"/>
      <c r="M23" s="222"/>
      <c r="N23" s="222"/>
      <c r="O23" s="222" t="str">
        <f t="shared" si="1"/>
        <v>FG_A</v>
      </c>
      <c r="P23" s="222"/>
      <c r="Q23" s="222" t="str">
        <f t="shared" si="2"/>
        <v>FG_A2</v>
      </c>
      <c r="R23" s="222"/>
      <c r="S23" s="268"/>
      <c r="T23" s="94"/>
      <c r="U23" s="278"/>
      <c r="V23" s="278">
        <v>0</v>
      </c>
      <c r="W23" s="278">
        <v>1</v>
      </c>
      <c r="X23" s="496" t="str">
        <f>IF(W37=1,"StEK",IF(W37=2,"spitz","StEK/spitz"))</f>
        <v>StEK/spitz</v>
      </c>
    </row>
    <row r="24" spans="1:24" s="5" customFormat="1" ht="12" hidden="1" customHeight="1" x14ac:dyDescent="0.2">
      <c r="A24" s="518"/>
      <c r="B24" s="519"/>
      <c r="C24" s="519"/>
      <c r="D24" s="748"/>
      <c r="E24" s="222" t="s">
        <v>291</v>
      </c>
      <c r="F24" s="222">
        <v>0</v>
      </c>
      <c r="G24" s="156" t="s">
        <v>2</v>
      </c>
      <c r="H24" s="222"/>
      <c r="I24" s="222"/>
      <c r="J24" s="222"/>
      <c r="K24" s="497" t="str">
        <f t="shared" si="0"/>
        <v>Bitte auswählen!_B</v>
      </c>
      <c r="L24" s="222"/>
      <c r="M24" s="222"/>
      <c r="N24" s="222"/>
      <c r="O24" s="222" t="str">
        <f t="shared" si="1"/>
        <v>FG_B</v>
      </c>
      <c r="P24" s="222"/>
      <c r="Q24" s="222" t="str">
        <f t="shared" si="2"/>
        <v>FG_B0</v>
      </c>
      <c r="R24" s="222"/>
      <c r="S24" s="268"/>
      <c r="T24" s="94"/>
      <c r="U24" s="278"/>
      <c r="V24" s="278">
        <v>1</v>
      </c>
      <c r="W24" s="278">
        <v>0</v>
      </c>
      <c r="X24" s="278" t="s">
        <v>439</v>
      </c>
    </row>
    <row r="25" spans="1:24" s="5" customFormat="1" ht="12" hidden="1" customHeight="1" x14ac:dyDescent="0.2">
      <c r="A25" s="518"/>
      <c r="B25" s="519"/>
      <c r="C25" s="519"/>
      <c r="D25" s="748"/>
      <c r="E25" s="222" t="s">
        <v>291</v>
      </c>
      <c r="F25" s="222">
        <v>1</v>
      </c>
      <c r="G25" s="156" t="s">
        <v>222</v>
      </c>
      <c r="H25" s="222"/>
      <c r="I25" s="222"/>
      <c r="J25" s="222"/>
      <c r="K25" s="497" t="str">
        <f t="shared" si="0"/>
        <v>Praktische Vorführung/Demonstrationstätigkeit zur Vorstellung von Technologien oder maßgeblich verbesserten Maschinen und Geräten_B</v>
      </c>
      <c r="L25" s="222"/>
      <c r="M25" s="222"/>
      <c r="N25" s="222"/>
      <c r="O25" s="222" t="str">
        <f t="shared" si="1"/>
        <v>FG_B</v>
      </c>
      <c r="P25" s="222"/>
      <c r="Q25" s="222" t="str">
        <f t="shared" si="2"/>
        <v>FG_B1</v>
      </c>
      <c r="R25" s="222"/>
      <c r="S25" s="268"/>
      <c r="T25" s="94"/>
      <c r="U25" s="278"/>
      <c r="V25" s="278">
        <v>1</v>
      </c>
      <c r="W25" s="278">
        <v>0</v>
      </c>
      <c r="X25" s="278" t="s">
        <v>439</v>
      </c>
    </row>
    <row r="26" spans="1:24" s="5" customFormat="1" ht="12" hidden="1" customHeight="1" x14ac:dyDescent="0.2">
      <c r="A26" s="518"/>
      <c r="B26" s="519"/>
      <c r="C26" s="519"/>
      <c r="D26" s="748"/>
      <c r="E26" s="222" t="s">
        <v>291</v>
      </c>
      <c r="F26" s="222">
        <v>2</v>
      </c>
      <c r="G26" s="156" t="s">
        <v>223</v>
      </c>
      <c r="H26" s="222"/>
      <c r="I26" s="222"/>
      <c r="J26" s="222"/>
      <c r="K26" s="497" t="str">
        <f t="shared" si="0"/>
        <v>Praktische Vorführung/Demonstrationstätigkeit zur Vorstellung neuer Methoden des Pflanzenschutzes_B</v>
      </c>
      <c r="L26" s="222"/>
      <c r="M26" s="222"/>
      <c r="N26" s="222"/>
      <c r="O26" s="222" t="str">
        <f t="shared" si="1"/>
        <v>FG_B</v>
      </c>
      <c r="P26" s="222"/>
      <c r="Q26" s="222" t="str">
        <f t="shared" si="2"/>
        <v>FG_B2</v>
      </c>
      <c r="R26" s="222"/>
      <c r="S26" s="268"/>
      <c r="T26" s="94"/>
      <c r="U26" s="278"/>
      <c r="V26" s="278">
        <v>0</v>
      </c>
      <c r="W26" s="278">
        <v>0</v>
      </c>
      <c r="X26" s="278" t="s">
        <v>439</v>
      </c>
    </row>
    <row r="27" spans="1:24" s="5" customFormat="1" ht="12" hidden="1" customHeight="1" x14ac:dyDescent="0.2">
      <c r="A27" s="518"/>
      <c r="B27" s="519"/>
      <c r="C27" s="519"/>
      <c r="D27" s="748"/>
      <c r="E27" s="222" t="s">
        <v>291</v>
      </c>
      <c r="F27" s="222">
        <v>3</v>
      </c>
      <c r="G27" s="156" t="s">
        <v>224</v>
      </c>
      <c r="H27" s="222"/>
      <c r="I27" s="222"/>
      <c r="J27" s="222"/>
      <c r="K27" s="497" t="str">
        <f t="shared" si="0"/>
        <v>Praktische Vorführung/Demonstrationstätigkeit zur Vorstellung von Produktionstechnik_B</v>
      </c>
      <c r="L27" s="222"/>
      <c r="M27" s="222"/>
      <c r="N27" s="222"/>
      <c r="O27" s="222" t="str">
        <f t="shared" si="1"/>
        <v>FG_B</v>
      </c>
      <c r="P27" s="222"/>
      <c r="Q27" s="222" t="str">
        <f t="shared" si="2"/>
        <v>FG_B3</v>
      </c>
      <c r="R27" s="222"/>
      <c r="S27" s="268"/>
      <c r="T27" s="94"/>
      <c r="U27" s="278"/>
      <c r="V27" s="278">
        <v>0</v>
      </c>
      <c r="W27" s="278">
        <v>0</v>
      </c>
      <c r="X27" s="278" t="s">
        <v>439</v>
      </c>
    </row>
    <row r="28" spans="1:24" s="5" customFormat="1" ht="12" hidden="1" customHeight="1" x14ac:dyDescent="0.2">
      <c r="A28" s="518"/>
      <c r="B28" s="519"/>
      <c r="C28" s="519"/>
      <c r="D28" s="748"/>
      <c r="E28" s="222" t="s">
        <v>291</v>
      </c>
      <c r="F28" s="222">
        <v>4</v>
      </c>
      <c r="G28" s="156" t="s">
        <v>225</v>
      </c>
      <c r="H28" s="222"/>
      <c r="I28" s="222"/>
      <c r="J28" s="222"/>
      <c r="K28" s="497" t="str">
        <f t="shared" si="0"/>
        <v>Praktische Vorführung/Demonstrationstätigkeit zur Vorstellung von Methoden und Verfahren des ökologischen Landbaus_B</v>
      </c>
      <c r="L28" s="222"/>
      <c r="M28" s="222"/>
      <c r="N28" s="222"/>
      <c r="O28" s="222" t="str">
        <f t="shared" si="1"/>
        <v>FG_B</v>
      </c>
      <c r="P28" s="222"/>
      <c r="Q28" s="222" t="str">
        <f t="shared" si="2"/>
        <v>FG_B4</v>
      </c>
      <c r="R28" s="222"/>
      <c r="S28" s="268"/>
      <c r="T28" s="94"/>
      <c r="U28" s="278"/>
      <c r="V28" s="278">
        <v>0</v>
      </c>
      <c r="W28" s="278">
        <v>0</v>
      </c>
      <c r="X28" s="278" t="s">
        <v>439</v>
      </c>
    </row>
    <row r="29" spans="1:24" s="5" customFormat="1" ht="12" hidden="1" customHeight="1" x14ac:dyDescent="0.2">
      <c r="A29" s="518"/>
      <c r="B29" s="519"/>
      <c r="C29" s="519"/>
      <c r="D29" s="748"/>
      <c r="E29" s="222" t="s">
        <v>291</v>
      </c>
      <c r="F29" s="222">
        <v>5</v>
      </c>
      <c r="G29" s="156" t="s">
        <v>327</v>
      </c>
      <c r="H29" s="222"/>
      <c r="I29" s="222"/>
      <c r="J29" s="222"/>
      <c r="K29" s="497" t="str">
        <f t="shared" si="0"/>
        <v>Verbreitung von Informationen über Berufe der Land- und Forstwirtschaft_B</v>
      </c>
      <c r="L29" s="222"/>
      <c r="M29" s="222"/>
      <c r="N29" s="222"/>
      <c r="O29" s="222" t="str">
        <f t="shared" si="1"/>
        <v>FG_B</v>
      </c>
      <c r="P29" s="222"/>
      <c r="Q29" s="222" t="str">
        <f t="shared" si="2"/>
        <v>FG_B5</v>
      </c>
      <c r="R29" s="222"/>
      <c r="S29" s="268"/>
      <c r="T29" s="94"/>
      <c r="U29" s="278"/>
      <c r="V29" s="278">
        <v>0</v>
      </c>
      <c r="W29" s="278">
        <v>0</v>
      </c>
      <c r="X29" s="278" t="s">
        <v>439</v>
      </c>
    </row>
    <row r="30" spans="1:24" s="5" customFormat="1" ht="12" hidden="1" customHeight="1" x14ac:dyDescent="0.2">
      <c r="A30" s="518"/>
      <c r="B30" s="519"/>
      <c r="C30" s="519"/>
      <c r="D30" s="748"/>
      <c r="E30" s="222" t="s">
        <v>292</v>
      </c>
      <c r="F30" s="222">
        <v>0</v>
      </c>
      <c r="G30" s="156" t="s">
        <v>2</v>
      </c>
      <c r="H30" s="222"/>
      <c r="I30" s="222"/>
      <c r="J30" s="222"/>
      <c r="K30" s="497" t="str">
        <f t="shared" si="0"/>
        <v>Bitte auswählen!_C</v>
      </c>
      <c r="L30" s="222"/>
      <c r="M30" s="222"/>
      <c r="N30" s="222"/>
      <c r="O30" s="222" t="str">
        <f t="shared" si="1"/>
        <v>FG_C</v>
      </c>
      <c r="P30" s="222"/>
      <c r="Q30" s="222" t="str">
        <f t="shared" si="2"/>
        <v>FG_C0</v>
      </c>
      <c r="R30" s="222"/>
      <c r="S30" s="268"/>
      <c r="T30" s="94"/>
      <c r="U30" s="278"/>
      <c r="V30" s="278">
        <v>0</v>
      </c>
      <c r="W30" s="278">
        <v>0</v>
      </c>
      <c r="X30" s="278" t="s">
        <v>439</v>
      </c>
    </row>
    <row r="31" spans="1:24" s="5" customFormat="1" ht="12" hidden="1" customHeight="1" x14ac:dyDescent="0.2">
      <c r="A31" s="518"/>
      <c r="B31" s="519"/>
      <c r="C31" s="519"/>
      <c r="D31" s="748"/>
      <c r="E31" s="222" t="s">
        <v>292</v>
      </c>
      <c r="F31" s="222">
        <v>1</v>
      </c>
      <c r="G31" s="156" t="s">
        <v>226</v>
      </c>
      <c r="H31" s="222"/>
      <c r="I31" s="222"/>
      <c r="J31" s="222"/>
      <c r="K31" s="497" t="str">
        <f t="shared" si="0"/>
        <v>Kurzzeitiger Betriebsaustausch und -besuch des land- und forstwirtschaftlichen Managements zur Vermittlung bewährter (best practice) oder neuer land- und forstwirtschaftliche Methoden/Verfahren/Technologien (auch in den Bereichen Waldbau und Holzernte)_C</v>
      </c>
      <c r="L31" s="222"/>
      <c r="M31" s="222"/>
      <c r="N31" s="222"/>
      <c r="O31" s="222" t="str">
        <f t="shared" si="1"/>
        <v>FG_C</v>
      </c>
      <c r="P31" s="222"/>
      <c r="Q31" s="222" t="str">
        <f t="shared" si="2"/>
        <v>FG_C1</v>
      </c>
      <c r="R31" s="222"/>
      <c r="S31" s="268"/>
      <c r="T31" s="94"/>
      <c r="U31" s="278"/>
      <c r="V31" s="278">
        <v>0</v>
      </c>
      <c r="W31" s="278">
        <v>0</v>
      </c>
      <c r="X31" s="278" t="s">
        <v>439</v>
      </c>
    </row>
    <row r="32" spans="1:24" s="5" customFormat="1" ht="12" hidden="1" customHeight="1" x14ac:dyDescent="0.2">
      <c r="A32" s="518"/>
      <c r="B32" s="519"/>
      <c r="C32" s="519"/>
      <c r="D32" s="748"/>
      <c r="E32" s="222" t="s">
        <v>292</v>
      </c>
      <c r="F32" s="222">
        <v>2</v>
      </c>
      <c r="G32" s="156" t="s">
        <v>227</v>
      </c>
      <c r="H32" s="222"/>
      <c r="I32" s="222"/>
      <c r="J32" s="222"/>
      <c r="K32" s="497" t="str">
        <f t="shared" si="0"/>
        <v>Kurzzeitiger Betriebsaustausch und -besuch des land- und forstwirtschaftlichen Managements zu Möglichkeiten zur landwirtschaftliche Diversifizierung_C</v>
      </c>
      <c r="L32" s="222"/>
      <c r="M32" s="222"/>
      <c r="N32" s="222"/>
      <c r="O32" s="222" t="str">
        <f t="shared" si="1"/>
        <v>FG_C</v>
      </c>
      <c r="P32" s="222"/>
      <c r="Q32" s="222" t="str">
        <f t="shared" si="2"/>
        <v>FG_C2</v>
      </c>
      <c r="R32" s="222"/>
      <c r="S32" s="268"/>
      <c r="T32" s="94"/>
      <c r="U32" s="278"/>
      <c r="V32" s="278">
        <v>0</v>
      </c>
      <c r="W32" s="278">
        <v>0</v>
      </c>
      <c r="X32" s="278" t="s">
        <v>439</v>
      </c>
    </row>
    <row r="33" spans="1:24" s="5" customFormat="1" ht="12" hidden="1" customHeight="1" x14ac:dyDescent="0.2">
      <c r="A33" s="518"/>
      <c r="B33" s="519"/>
      <c r="C33" s="519"/>
      <c r="D33" s="748"/>
      <c r="E33" s="222" t="s">
        <v>292</v>
      </c>
      <c r="F33" s="222">
        <v>3</v>
      </c>
      <c r="G33" s="156" t="s">
        <v>228</v>
      </c>
      <c r="H33" s="222"/>
      <c r="I33" s="222"/>
      <c r="J33" s="222"/>
      <c r="K33" s="497" t="str">
        <f t="shared" si="0"/>
        <v>Kurzzeitiger Betriebsaustausch und -besuch des land- und forstwirtschaftlichen Managements zur Verbesserung des Beitrags (Wertschöpfung) landwirtschaftlicher Unternehmen in der Versorgungskette_C</v>
      </c>
      <c r="L33" s="222"/>
      <c r="M33" s="222"/>
      <c r="N33" s="222"/>
      <c r="O33" s="222" t="str">
        <f t="shared" si="1"/>
        <v>FG_C</v>
      </c>
      <c r="P33" s="222"/>
      <c r="Q33" s="222" t="str">
        <f t="shared" si="2"/>
        <v>FG_C3</v>
      </c>
      <c r="R33" s="222"/>
      <c r="S33" s="268"/>
      <c r="T33" s="94"/>
      <c r="U33" s="278"/>
      <c r="V33" s="278">
        <v>0</v>
      </c>
      <c r="W33" s="278">
        <v>0</v>
      </c>
      <c r="X33" s="278" t="s">
        <v>439</v>
      </c>
    </row>
    <row r="34" spans="1:24" s="5" customFormat="1" ht="12" hidden="1" customHeight="1" x14ac:dyDescent="0.2">
      <c r="A34" s="518"/>
      <c r="B34" s="519"/>
      <c r="C34" s="519"/>
      <c r="D34" s="748"/>
      <c r="E34" s="222" t="s">
        <v>292</v>
      </c>
      <c r="F34" s="222">
        <v>4</v>
      </c>
      <c r="G34" s="156" t="s">
        <v>229</v>
      </c>
      <c r="H34" s="222"/>
      <c r="I34" s="222"/>
      <c r="J34" s="222"/>
      <c r="K34" s="497" t="str">
        <f t="shared" si="0"/>
        <v>Kurzzeitiger Betriebsaustausch und -besuch des land- und forstwirtschaftlichen Managements zur Entwicklung neuer Geschäftsmöglichkeiten außerhalb der landwirtschaftlichen Diversifizierung_C</v>
      </c>
      <c r="L34" s="222"/>
      <c r="M34" s="222"/>
      <c r="N34" s="222"/>
      <c r="O34" s="222" t="str">
        <f t="shared" si="1"/>
        <v>FG_C</v>
      </c>
      <c r="P34" s="222"/>
      <c r="Q34" s="222" t="str">
        <f t="shared" si="2"/>
        <v>FG_C4</v>
      </c>
      <c r="R34" s="222"/>
      <c r="S34" s="268"/>
      <c r="T34" s="94"/>
      <c r="U34" s="278"/>
      <c r="V34" s="278">
        <v>0</v>
      </c>
      <c r="W34" s="278">
        <v>0</v>
      </c>
      <c r="X34" s="278" t="s">
        <v>439</v>
      </c>
    </row>
    <row r="35" spans="1:24" s="5" customFormat="1" ht="5.0999999999999996" customHeight="1" x14ac:dyDescent="0.2">
      <c r="A35" s="93"/>
      <c r="B35" s="33"/>
      <c r="C35" s="33"/>
      <c r="D35" s="33"/>
      <c r="E35" s="33"/>
      <c r="F35" s="33"/>
      <c r="G35" s="33"/>
      <c r="H35" s="33"/>
      <c r="I35" s="33"/>
      <c r="J35" s="33"/>
      <c r="K35" s="33"/>
      <c r="L35" s="33"/>
      <c r="M35" s="33"/>
      <c r="N35" s="33"/>
      <c r="O35" s="33"/>
      <c r="P35" s="33"/>
      <c r="Q35" s="33"/>
      <c r="R35" s="33"/>
      <c r="S35" s="33"/>
      <c r="T35" s="76"/>
      <c r="U35" s="224"/>
      <c r="V35" s="224"/>
      <c r="W35" s="224"/>
      <c r="X35" s="278"/>
    </row>
    <row r="36" spans="1:24" s="5" customFormat="1" ht="5.0999999999999996" customHeight="1" x14ac:dyDescent="0.2">
      <c r="A36" s="93"/>
      <c r="B36" s="33"/>
      <c r="C36" s="33"/>
      <c r="D36" s="33"/>
      <c r="E36" s="742" t="s">
        <v>453</v>
      </c>
      <c r="F36" s="743"/>
      <c r="G36" s="743"/>
      <c r="H36" s="743"/>
      <c r="I36" s="743"/>
      <c r="J36" s="743"/>
      <c r="K36" s="743"/>
      <c r="L36" s="743"/>
      <c r="M36" s="743"/>
      <c r="N36" s="743"/>
      <c r="O36" s="350"/>
      <c r="P36" s="350"/>
      <c r="Q36" s="350"/>
      <c r="R36" s="350"/>
      <c r="S36" s="351"/>
      <c r="T36" s="76"/>
      <c r="U36" s="224"/>
      <c r="V36" s="224"/>
      <c r="W36" s="224"/>
      <c r="X36" s="278"/>
    </row>
    <row r="37" spans="1:24" s="5" customFormat="1" ht="18" customHeight="1" x14ac:dyDescent="0.2">
      <c r="A37" s="93"/>
      <c r="B37" s="33"/>
      <c r="C37" s="33"/>
      <c r="D37" s="33"/>
      <c r="E37" s="744"/>
      <c r="F37" s="745"/>
      <c r="G37" s="745"/>
      <c r="H37" s="745"/>
      <c r="I37" s="745"/>
      <c r="J37" s="745"/>
      <c r="K37" s="745"/>
      <c r="L37" s="745"/>
      <c r="M37" s="745"/>
      <c r="N37" s="745"/>
      <c r="O37" s="739" t="s">
        <v>2</v>
      </c>
      <c r="P37" s="740"/>
      <c r="Q37" s="740"/>
      <c r="R37" s="741"/>
      <c r="S37" s="319"/>
      <c r="T37" s="76"/>
      <c r="U37" s="278">
        <f>VLOOKUP($U$15,Q20:W34,7,FALSE)</f>
        <v>1</v>
      </c>
      <c r="V37" s="523" t="s">
        <v>429</v>
      </c>
      <c r="W37" s="524">
        <f>IF(U37=0,0,IF(O37="Bitte auswählen!",0,IF(O37="nein",1,2)))</f>
        <v>0</v>
      </c>
      <c r="X37" s="278"/>
    </row>
    <row r="38" spans="1:24" s="5" customFormat="1" ht="5.0999999999999996" customHeight="1" x14ac:dyDescent="0.2">
      <c r="A38" s="93"/>
      <c r="B38" s="33"/>
      <c r="C38" s="33"/>
      <c r="D38" s="33"/>
      <c r="E38" s="746"/>
      <c r="F38" s="747"/>
      <c r="G38" s="747"/>
      <c r="H38" s="747"/>
      <c r="I38" s="747"/>
      <c r="J38" s="747"/>
      <c r="K38" s="747"/>
      <c r="L38" s="747"/>
      <c r="M38" s="747"/>
      <c r="N38" s="747"/>
      <c r="O38" s="462"/>
      <c r="P38" s="462"/>
      <c r="Q38" s="462"/>
      <c r="R38" s="462"/>
      <c r="S38" s="322"/>
      <c r="T38" s="76"/>
      <c r="U38" s="224"/>
      <c r="V38" s="224"/>
      <c r="W38" s="224"/>
      <c r="X38" s="278"/>
    </row>
    <row r="39" spans="1:24" s="5" customFormat="1" ht="5.0999999999999996" customHeight="1" x14ac:dyDescent="0.2">
      <c r="A39" s="154"/>
      <c r="B39" s="58"/>
      <c r="C39" s="58"/>
      <c r="D39" s="58"/>
      <c r="E39" s="58"/>
      <c r="F39" s="58"/>
      <c r="G39" s="58"/>
      <c r="H39" s="58"/>
      <c r="I39" s="58"/>
      <c r="J39" s="58"/>
      <c r="K39" s="58"/>
      <c r="L39" s="58"/>
      <c r="M39" s="58"/>
      <c r="N39" s="58"/>
      <c r="O39" s="58"/>
      <c r="P39" s="58"/>
      <c r="Q39" s="58"/>
      <c r="R39" s="58"/>
      <c r="S39" s="58"/>
      <c r="T39" s="59"/>
      <c r="U39" s="224"/>
      <c r="V39" s="224"/>
      <c r="W39" s="224"/>
      <c r="X39" s="278"/>
    </row>
    <row r="40" spans="1:24" s="5" customFormat="1" ht="8.1" customHeight="1" x14ac:dyDescent="0.2">
      <c r="U40" s="224"/>
      <c r="V40" s="224"/>
      <c r="W40" s="224"/>
      <c r="X40" s="278"/>
    </row>
    <row r="41" spans="1:24" s="5" customFormat="1" ht="5.0999999999999996" customHeight="1" x14ac:dyDescent="0.2">
      <c r="A41" s="49"/>
      <c r="B41" s="50"/>
      <c r="C41" s="50"/>
      <c r="D41" s="50"/>
      <c r="E41" s="113"/>
      <c r="F41" s="113"/>
      <c r="G41" s="113"/>
      <c r="H41" s="113"/>
      <c r="I41" s="113"/>
      <c r="J41" s="113"/>
      <c r="K41" s="113"/>
      <c r="L41" s="113"/>
      <c r="M41" s="113"/>
      <c r="N41" s="113"/>
      <c r="O41" s="113"/>
      <c r="P41" s="113"/>
      <c r="Q41" s="113"/>
      <c r="R41" s="113"/>
      <c r="S41" s="113"/>
      <c r="T41" s="114"/>
      <c r="U41" s="278"/>
      <c r="V41" s="224"/>
      <c r="W41" s="224"/>
      <c r="X41" s="278"/>
    </row>
    <row r="42" spans="1:24" s="5" customFormat="1" ht="18" customHeight="1" x14ac:dyDescent="0.2">
      <c r="A42" s="701" t="s">
        <v>189</v>
      </c>
      <c r="B42" s="702"/>
      <c r="C42" s="702"/>
      <c r="D42" s="702"/>
      <c r="E42" s="730" t="s">
        <v>2</v>
      </c>
      <c r="F42" s="731"/>
      <c r="G42" s="731"/>
      <c r="H42" s="731"/>
      <c r="I42" s="731"/>
      <c r="J42" s="731"/>
      <c r="K42" s="731"/>
      <c r="L42" s="731"/>
      <c r="M42" s="731"/>
      <c r="N42" s="731"/>
      <c r="O42" s="731"/>
      <c r="P42" s="731"/>
      <c r="Q42" s="731"/>
      <c r="R42" s="731"/>
      <c r="S42" s="732"/>
      <c r="T42" s="94"/>
      <c r="U42" s="496" t="str">
        <f>VLOOKUP(CONCATENATE($E$42,"_",$U$6),K46:S66,7,FALSE)</f>
        <v>Thema_X0</v>
      </c>
      <c r="V42" s="224"/>
      <c r="W42" s="224"/>
      <c r="X42" s="278"/>
    </row>
    <row r="43" spans="1:24" s="5" customFormat="1" ht="12" customHeight="1" x14ac:dyDescent="0.2">
      <c r="A43" s="701"/>
      <c r="B43" s="702"/>
      <c r="C43" s="702"/>
      <c r="D43" s="702"/>
      <c r="E43" s="733"/>
      <c r="F43" s="734"/>
      <c r="G43" s="734"/>
      <c r="H43" s="734"/>
      <c r="I43" s="734"/>
      <c r="J43" s="734"/>
      <c r="K43" s="734"/>
      <c r="L43" s="734"/>
      <c r="M43" s="734"/>
      <c r="N43" s="734"/>
      <c r="O43" s="734"/>
      <c r="P43" s="734"/>
      <c r="Q43" s="734"/>
      <c r="R43" s="734"/>
      <c r="S43" s="735"/>
      <c r="T43" s="94"/>
      <c r="U43" s="278"/>
      <c r="V43" s="224"/>
      <c r="W43" s="224"/>
      <c r="X43" s="278"/>
    </row>
    <row r="44" spans="1:24" s="5" customFormat="1" ht="12" customHeight="1" x14ac:dyDescent="0.2">
      <c r="A44" s="768">
        <f>IF(ISNA(VLOOKUP(CONCATENATE($E$42,"_",$U$6),K46:S66,7,FALSE)),"Die Auswahl ist ungültig!",0)</f>
        <v>0</v>
      </c>
      <c r="B44" s="769"/>
      <c r="C44" s="769"/>
      <c r="D44" s="770"/>
      <c r="E44" s="733"/>
      <c r="F44" s="734"/>
      <c r="G44" s="734"/>
      <c r="H44" s="734"/>
      <c r="I44" s="734"/>
      <c r="J44" s="734"/>
      <c r="K44" s="734"/>
      <c r="L44" s="734"/>
      <c r="M44" s="734"/>
      <c r="N44" s="734"/>
      <c r="O44" s="734"/>
      <c r="P44" s="734"/>
      <c r="Q44" s="734"/>
      <c r="R44" s="734"/>
      <c r="S44" s="735"/>
      <c r="T44" s="94"/>
      <c r="U44" s="278"/>
      <c r="V44" s="224"/>
      <c r="W44" s="224"/>
      <c r="X44" s="278"/>
    </row>
    <row r="45" spans="1:24" s="5" customFormat="1" ht="12" customHeight="1" x14ac:dyDescent="0.2">
      <c r="A45" s="771"/>
      <c r="B45" s="772"/>
      <c r="C45" s="772"/>
      <c r="D45" s="773"/>
      <c r="E45" s="736"/>
      <c r="F45" s="737"/>
      <c r="G45" s="737"/>
      <c r="H45" s="737"/>
      <c r="I45" s="737"/>
      <c r="J45" s="737"/>
      <c r="K45" s="737"/>
      <c r="L45" s="737"/>
      <c r="M45" s="737"/>
      <c r="N45" s="737"/>
      <c r="O45" s="737"/>
      <c r="P45" s="737"/>
      <c r="Q45" s="737"/>
      <c r="R45" s="737"/>
      <c r="S45" s="738"/>
      <c r="T45" s="94"/>
      <c r="U45" s="278"/>
      <c r="V45" s="224"/>
      <c r="W45" s="224"/>
      <c r="X45" s="278"/>
    </row>
    <row r="46" spans="1:24" s="5" customFormat="1" ht="12" hidden="1" customHeight="1" x14ac:dyDescent="0.2">
      <c r="A46" s="241"/>
      <c r="B46" s="270"/>
      <c r="C46" s="33"/>
      <c r="D46" s="774"/>
      <c r="E46" s="222" t="s">
        <v>293</v>
      </c>
      <c r="F46" s="222">
        <v>0</v>
      </c>
      <c r="G46" s="156" t="s">
        <v>2</v>
      </c>
      <c r="H46" s="222"/>
      <c r="I46" s="222"/>
      <c r="J46" s="222"/>
      <c r="K46" s="497" t="str">
        <f t="shared" ref="K46:K66" si="3">CONCATENATE(G46,"_",RIGHT(O46,1))</f>
        <v>Bitte auswählen!_X</v>
      </c>
      <c r="L46" s="222"/>
      <c r="M46" s="222"/>
      <c r="N46" s="222"/>
      <c r="O46" s="222" t="str">
        <f t="shared" ref="O46:O66" si="4">E46</f>
        <v>Thema_X</v>
      </c>
      <c r="P46" s="153"/>
      <c r="Q46" s="222" t="str">
        <f t="shared" ref="Q46:Q66" si="5">CONCATENATE(E46,F46)</f>
        <v>Thema_X0</v>
      </c>
      <c r="R46" s="222"/>
      <c r="S46" s="267"/>
      <c r="T46" s="94"/>
      <c r="U46" s="278"/>
      <c r="V46" s="224"/>
      <c r="W46" s="224"/>
      <c r="X46" s="278"/>
    </row>
    <row r="47" spans="1:24" s="5" customFormat="1" ht="12" hidden="1" customHeight="1" x14ac:dyDescent="0.2">
      <c r="A47" s="241"/>
      <c r="B47" s="242"/>
      <c r="C47" s="33"/>
      <c r="D47" s="774"/>
      <c r="E47" s="222" t="s">
        <v>294</v>
      </c>
      <c r="F47" s="222">
        <v>0</v>
      </c>
      <c r="G47" s="156" t="s">
        <v>2</v>
      </c>
      <c r="H47" s="222"/>
      <c r="I47" s="222"/>
      <c r="J47" s="222"/>
      <c r="K47" s="497" t="str">
        <f t="shared" si="3"/>
        <v>Bitte auswählen!_A</v>
      </c>
      <c r="L47" s="222"/>
      <c r="M47" s="222"/>
      <c r="N47" s="222"/>
      <c r="O47" s="222" t="str">
        <f t="shared" si="4"/>
        <v>Thema_A</v>
      </c>
      <c r="P47" s="153"/>
      <c r="Q47" s="222" t="str">
        <f t="shared" si="5"/>
        <v>Thema_A0</v>
      </c>
      <c r="R47" s="222"/>
      <c r="S47" s="268"/>
      <c r="T47" s="94"/>
      <c r="U47" s="278"/>
      <c r="V47" s="224"/>
      <c r="W47" s="224"/>
      <c r="X47" s="278"/>
    </row>
    <row r="48" spans="1:24" s="5" customFormat="1" ht="12" hidden="1" customHeight="1" x14ac:dyDescent="0.2">
      <c r="A48" s="241"/>
      <c r="B48" s="242"/>
      <c r="C48" s="33"/>
      <c r="D48" s="774"/>
      <c r="E48" s="222" t="s">
        <v>294</v>
      </c>
      <c r="F48" s="222">
        <v>1</v>
      </c>
      <c r="G48" s="156" t="s">
        <v>191</v>
      </c>
      <c r="H48" s="222"/>
      <c r="I48" s="222"/>
      <c r="J48" s="222"/>
      <c r="K48" s="497" t="str">
        <f t="shared" si="3"/>
        <v>[a] Verbesserung der Wettbewerbsfähigkeit in der Land- und Forstwirtschaft und der Rentabilität land- und forstwirtschaftlicher Betriebe_A</v>
      </c>
      <c r="L48" s="222"/>
      <c r="M48" s="222"/>
      <c r="N48" s="222"/>
      <c r="O48" s="222" t="str">
        <f t="shared" si="4"/>
        <v>Thema_A</v>
      </c>
      <c r="P48" s="153"/>
      <c r="Q48" s="222" t="str">
        <f t="shared" si="5"/>
        <v>Thema_A1</v>
      </c>
      <c r="R48" s="222"/>
      <c r="S48" s="268"/>
      <c r="T48" s="94"/>
      <c r="U48" s="278"/>
      <c r="V48" s="224"/>
      <c r="W48" s="224"/>
      <c r="X48" s="278"/>
    </row>
    <row r="49" spans="1:24" s="5" customFormat="1" ht="12" hidden="1" customHeight="1" x14ac:dyDescent="0.2">
      <c r="A49" s="241"/>
      <c r="B49" s="242"/>
      <c r="C49" s="33"/>
      <c r="D49" s="774"/>
      <c r="E49" s="222" t="s">
        <v>294</v>
      </c>
      <c r="F49" s="222">
        <v>2</v>
      </c>
      <c r="G49" s="156" t="s">
        <v>192</v>
      </c>
      <c r="H49" s="222"/>
      <c r="I49" s="222"/>
      <c r="J49" s="222"/>
      <c r="K49" s="497" t="str">
        <f t="shared" si="3"/>
        <v>[b] Organisation der Nahrungsmittelkette bezogen auf Primärerzeugnisse und deren Verarbeitung und Vermarktung sowie Risikomanagement in der Landwirtschaft_A</v>
      </c>
      <c r="L49" s="222"/>
      <c r="M49" s="222"/>
      <c r="N49" s="222"/>
      <c r="O49" s="222" t="str">
        <f t="shared" si="4"/>
        <v>Thema_A</v>
      </c>
      <c r="P49" s="153"/>
      <c r="Q49" s="222" t="str">
        <f t="shared" si="5"/>
        <v>Thema_A2</v>
      </c>
      <c r="R49" s="222"/>
      <c r="S49" s="268"/>
      <c r="T49" s="94"/>
      <c r="U49" s="278"/>
      <c r="V49" s="224"/>
      <c r="W49" s="224"/>
      <c r="X49" s="278"/>
    </row>
    <row r="50" spans="1:24" s="5" customFormat="1" ht="12" hidden="1" customHeight="1" x14ac:dyDescent="0.2">
      <c r="A50" s="241"/>
      <c r="B50" s="242"/>
      <c r="C50" s="33"/>
      <c r="D50" s="774"/>
      <c r="E50" s="222" t="s">
        <v>294</v>
      </c>
      <c r="F50" s="222">
        <v>3</v>
      </c>
      <c r="G50" s="156" t="s">
        <v>190</v>
      </c>
      <c r="H50" s="222"/>
      <c r="I50" s="222"/>
      <c r="J50" s="222"/>
      <c r="K50" s="497" t="str">
        <f t="shared" si="3"/>
        <v>[c] Wiederherstellung, Erhaltung und Verbesserung der mit der Land- und Forstwirtschaft verbundenen Ökosysteme und Ökosystemleistungen, grüne Infrastruktur, Erhaltung und Verbesserung von Natura 2000-Gebieten, Umwelt- und Klimaschutz sowie Tierwohl_A</v>
      </c>
      <c r="L50" s="222"/>
      <c r="M50" s="222"/>
      <c r="N50" s="222"/>
      <c r="O50" s="222" t="str">
        <f t="shared" si="4"/>
        <v>Thema_A</v>
      </c>
      <c r="P50" s="153"/>
      <c r="Q50" s="222" t="str">
        <f t="shared" si="5"/>
        <v>Thema_A3</v>
      </c>
      <c r="R50" s="222"/>
      <c r="S50" s="268"/>
      <c r="T50" s="94"/>
      <c r="U50" s="278"/>
      <c r="V50" s="224"/>
      <c r="W50" s="224"/>
      <c r="X50" s="278"/>
    </row>
    <row r="51" spans="1:24" s="5" customFormat="1" ht="12" hidden="1" customHeight="1" x14ac:dyDescent="0.2">
      <c r="A51" s="241"/>
      <c r="B51" s="242"/>
      <c r="C51" s="33"/>
      <c r="D51" s="774"/>
      <c r="E51" s="222" t="s">
        <v>294</v>
      </c>
      <c r="F51" s="222">
        <v>4</v>
      </c>
      <c r="G51" s="156" t="s">
        <v>193</v>
      </c>
      <c r="H51" s="222"/>
      <c r="I51" s="222"/>
      <c r="J51" s="222"/>
      <c r="K51" s="497" t="str">
        <f t="shared" si="3"/>
        <v>[d] Ressourcenschutz und -effizienz_A</v>
      </c>
      <c r="L51" s="222"/>
      <c r="M51" s="222"/>
      <c r="N51" s="222"/>
      <c r="O51" s="222" t="str">
        <f t="shared" si="4"/>
        <v>Thema_A</v>
      </c>
      <c r="P51" s="153"/>
      <c r="Q51" s="222" t="str">
        <f t="shared" si="5"/>
        <v>Thema_A4</v>
      </c>
      <c r="R51" s="222"/>
      <c r="S51" s="268"/>
      <c r="T51" s="94"/>
      <c r="U51" s="278"/>
      <c r="V51" s="224"/>
      <c r="W51" s="224"/>
      <c r="X51" s="278"/>
    </row>
    <row r="52" spans="1:24" s="5" customFormat="1" ht="12" hidden="1" customHeight="1" x14ac:dyDescent="0.2">
      <c r="A52" s="241"/>
      <c r="B52" s="242"/>
      <c r="C52" s="33"/>
      <c r="D52" s="774"/>
      <c r="E52" s="222" t="s">
        <v>294</v>
      </c>
      <c r="F52" s="222">
        <v>5</v>
      </c>
      <c r="G52" s="156" t="s">
        <v>194</v>
      </c>
      <c r="H52" s="222"/>
      <c r="I52" s="222"/>
      <c r="J52" s="222"/>
      <c r="K52" s="497" t="str">
        <f t="shared" si="3"/>
        <v>[e] soziale Landwirtschaft und wirtschaftliche Entwicklung in den ländlichen Gebieten (einschließlich Hauswirtschaft und ländlicher Tourismus)_A</v>
      </c>
      <c r="L52" s="222"/>
      <c r="M52" s="222"/>
      <c r="N52" s="222"/>
      <c r="O52" s="222" t="str">
        <f t="shared" si="4"/>
        <v>Thema_A</v>
      </c>
      <c r="P52" s="153"/>
      <c r="Q52" s="222" t="str">
        <f t="shared" si="5"/>
        <v>Thema_A5</v>
      </c>
      <c r="R52" s="222"/>
      <c r="S52" s="268"/>
      <c r="T52" s="94"/>
      <c r="U52" s="278"/>
      <c r="V52" s="224"/>
      <c r="W52" s="224"/>
      <c r="X52" s="278"/>
    </row>
    <row r="53" spans="1:24" s="5" customFormat="1" ht="12" hidden="1" customHeight="1" x14ac:dyDescent="0.2">
      <c r="A53" s="241"/>
      <c r="B53" s="242"/>
      <c r="C53" s="33"/>
      <c r="D53" s="774"/>
      <c r="E53" s="222" t="s">
        <v>294</v>
      </c>
      <c r="F53" s="222">
        <v>6</v>
      </c>
      <c r="G53" s="156" t="s">
        <v>470</v>
      </c>
      <c r="H53" s="222"/>
      <c r="I53" s="222"/>
      <c r="J53" s="222"/>
      <c r="K53" s="497" t="str">
        <f t="shared" si="3"/>
        <v>[f] Inhalte der Förderrichtlinie „Investitionen in landwirtschaftliche Betriebe“ vom 15.03.2017 (ThürStAnz Nr. 16/2017 S. 523) in der jeweils gültigen Fassung_A</v>
      </c>
      <c r="L53" s="222"/>
      <c r="M53" s="222"/>
      <c r="N53" s="222"/>
      <c r="O53" s="222" t="str">
        <f t="shared" si="4"/>
        <v>Thema_A</v>
      </c>
      <c r="P53" s="153"/>
      <c r="Q53" s="222" t="str">
        <f t="shared" si="5"/>
        <v>Thema_A6</v>
      </c>
      <c r="R53" s="222"/>
      <c r="S53" s="268"/>
      <c r="T53" s="94"/>
      <c r="U53" s="278"/>
      <c r="V53" s="224"/>
      <c r="W53" s="224"/>
      <c r="X53" s="278"/>
    </row>
    <row r="54" spans="1:24" s="5" customFormat="1" ht="12" hidden="1" customHeight="1" x14ac:dyDescent="0.2">
      <c r="A54" s="241"/>
      <c r="B54" s="242"/>
      <c r="C54" s="33"/>
      <c r="D54" s="774"/>
      <c r="E54" s="222" t="s">
        <v>295</v>
      </c>
      <c r="F54" s="222">
        <v>0</v>
      </c>
      <c r="G54" s="156" t="s">
        <v>2</v>
      </c>
      <c r="H54" s="222"/>
      <c r="I54" s="222"/>
      <c r="J54" s="222"/>
      <c r="K54" s="497" t="str">
        <f t="shared" si="3"/>
        <v>Bitte auswählen!_B</v>
      </c>
      <c r="L54" s="222"/>
      <c r="M54" s="222"/>
      <c r="N54" s="222"/>
      <c r="O54" s="222" t="str">
        <f t="shared" si="4"/>
        <v>Thema_B</v>
      </c>
      <c r="P54" s="153"/>
      <c r="Q54" s="222" t="str">
        <f t="shared" si="5"/>
        <v>Thema_B0</v>
      </c>
      <c r="R54" s="222"/>
      <c r="S54" s="268"/>
      <c r="T54" s="94"/>
      <c r="U54" s="278"/>
      <c r="V54" s="224"/>
      <c r="W54" s="224"/>
      <c r="X54" s="278"/>
    </row>
    <row r="55" spans="1:24" s="5" customFormat="1" ht="12" hidden="1" customHeight="1" x14ac:dyDescent="0.2">
      <c r="A55" s="241"/>
      <c r="B55" s="242"/>
      <c r="C55" s="33"/>
      <c r="D55" s="774"/>
      <c r="E55" s="222" t="s">
        <v>295</v>
      </c>
      <c r="F55" s="222">
        <v>1</v>
      </c>
      <c r="G55" s="156" t="s">
        <v>191</v>
      </c>
      <c r="H55" s="222"/>
      <c r="I55" s="222"/>
      <c r="J55" s="222"/>
      <c r="K55" s="497" t="str">
        <f t="shared" si="3"/>
        <v>[a] Verbesserung der Wettbewerbsfähigkeit in der Land- und Forstwirtschaft und der Rentabilität land- und forstwirtschaftlicher Betriebe_B</v>
      </c>
      <c r="L55" s="222"/>
      <c r="M55" s="222"/>
      <c r="N55" s="222"/>
      <c r="O55" s="222" t="str">
        <f t="shared" si="4"/>
        <v>Thema_B</v>
      </c>
      <c r="P55" s="153"/>
      <c r="Q55" s="222" t="str">
        <f t="shared" si="5"/>
        <v>Thema_B1</v>
      </c>
      <c r="R55" s="222"/>
      <c r="S55" s="268"/>
      <c r="T55" s="94"/>
      <c r="U55" s="278"/>
      <c r="V55" s="224"/>
      <c r="W55" s="224"/>
      <c r="X55" s="278"/>
    </row>
    <row r="56" spans="1:24" s="5" customFormat="1" ht="12" hidden="1" customHeight="1" x14ac:dyDescent="0.2">
      <c r="A56" s="241"/>
      <c r="B56" s="242"/>
      <c r="C56" s="33"/>
      <c r="D56" s="774"/>
      <c r="E56" s="222" t="s">
        <v>295</v>
      </c>
      <c r="F56" s="222">
        <v>2</v>
      </c>
      <c r="G56" s="156" t="s">
        <v>192</v>
      </c>
      <c r="H56" s="222"/>
      <c r="I56" s="222"/>
      <c r="J56" s="222"/>
      <c r="K56" s="497" t="str">
        <f t="shared" si="3"/>
        <v>[b] Organisation der Nahrungsmittelkette bezogen auf Primärerzeugnisse und deren Verarbeitung und Vermarktung sowie Risikomanagement in der Landwirtschaft_B</v>
      </c>
      <c r="L56" s="222"/>
      <c r="M56" s="222"/>
      <c r="N56" s="222"/>
      <c r="O56" s="222" t="str">
        <f t="shared" si="4"/>
        <v>Thema_B</v>
      </c>
      <c r="P56" s="153"/>
      <c r="Q56" s="222" t="str">
        <f t="shared" si="5"/>
        <v>Thema_B2</v>
      </c>
      <c r="R56" s="222"/>
      <c r="S56" s="268"/>
      <c r="T56" s="94"/>
      <c r="U56" s="278"/>
      <c r="V56" s="224"/>
      <c r="W56" s="224"/>
      <c r="X56" s="278"/>
    </row>
    <row r="57" spans="1:24" s="5" customFormat="1" ht="12" hidden="1" customHeight="1" x14ac:dyDescent="0.2">
      <c r="A57" s="241"/>
      <c r="B57" s="242"/>
      <c r="C57" s="33"/>
      <c r="D57" s="774"/>
      <c r="E57" s="222" t="s">
        <v>295</v>
      </c>
      <c r="F57" s="222">
        <v>3</v>
      </c>
      <c r="G57" s="156" t="s">
        <v>190</v>
      </c>
      <c r="H57" s="222"/>
      <c r="I57" s="222"/>
      <c r="J57" s="222"/>
      <c r="K57" s="497" t="str">
        <f t="shared" si="3"/>
        <v>[c] Wiederherstellung, Erhaltung und Verbesserung der mit der Land- und Forstwirtschaft verbundenen Ökosysteme und Ökosystemleistungen, grüne Infrastruktur, Erhaltung und Verbesserung von Natura 2000-Gebieten, Umwelt- und Klimaschutz sowie Tierwohl_B</v>
      </c>
      <c r="L57" s="222"/>
      <c r="M57" s="222"/>
      <c r="N57" s="222"/>
      <c r="O57" s="222" t="str">
        <f t="shared" si="4"/>
        <v>Thema_B</v>
      </c>
      <c r="P57" s="153"/>
      <c r="Q57" s="222" t="str">
        <f t="shared" si="5"/>
        <v>Thema_B3</v>
      </c>
      <c r="R57" s="222"/>
      <c r="S57" s="268"/>
      <c r="T57" s="94"/>
      <c r="U57" s="278"/>
      <c r="V57" s="224"/>
      <c r="W57" s="224"/>
      <c r="X57" s="278"/>
    </row>
    <row r="58" spans="1:24" s="5" customFormat="1" ht="12" hidden="1" customHeight="1" x14ac:dyDescent="0.2">
      <c r="A58" s="241"/>
      <c r="B58" s="242"/>
      <c r="C58" s="33"/>
      <c r="D58" s="774"/>
      <c r="E58" s="222" t="s">
        <v>295</v>
      </c>
      <c r="F58" s="222">
        <v>4</v>
      </c>
      <c r="G58" s="156" t="s">
        <v>193</v>
      </c>
      <c r="H58" s="222"/>
      <c r="I58" s="222"/>
      <c r="J58" s="222"/>
      <c r="K58" s="497" t="str">
        <f t="shared" si="3"/>
        <v>[d] Ressourcenschutz und -effizienz_B</v>
      </c>
      <c r="L58" s="222"/>
      <c r="M58" s="222"/>
      <c r="N58" s="222"/>
      <c r="O58" s="222" t="str">
        <f t="shared" si="4"/>
        <v>Thema_B</v>
      </c>
      <c r="P58" s="153"/>
      <c r="Q58" s="222" t="str">
        <f t="shared" si="5"/>
        <v>Thema_B4</v>
      </c>
      <c r="R58" s="222"/>
      <c r="S58" s="268"/>
      <c r="T58" s="94"/>
      <c r="U58" s="278"/>
      <c r="V58" s="224"/>
      <c r="W58" s="224"/>
      <c r="X58" s="278"/>
    </row>
    <row r="59" spans="1:24" s="5" customFormat="1" ht="12" hidden="1" customHeight="1" x14ac:dyDescent="0.2">
      <c r="A59" s="241"/>
      <c r="B59" s="242"/>
      <c r="C59" s="33"/>
      <c r="D59" s="774"/>
      <c r="E59" s="222" t="s">
        <v>295</v>
      </c>
      <c r="F59" s="222">
        <v>5</v>
      </c>
      <c r="G59" s="156" t="s">
        <v>194</v>
      </c>
      <c r="H59" s="222"/>
      <c r="I59" s="222"/>
      <c r="J59" s="222"/>
      <c r="K59" s="497" t="str">
        <f t="shared" si="3"/>
        <v>[e] soziale Landwirtschaft und wirtschaftliche Entwicklung in den ländlichen Gebieten (einschließlich Hauswirtschaft und ländlicher Tourismus)_B</v>
      </c>
      <c r="L59" s="222"/>
      <c r="M59" s="222"/>
      <c r="N59" s="222"/>
      <c r="O59" s="222" t="str">
        <f t="shared" si="4"/>
        <v>Thema_B</v>
      </c>
      <c r="P59" s="153"/>
      <c r="Q59" s="222" t="str">
        <f t="shared" si="5"/>
        <v>Thema_B5</v>
      </c>
      <c r="R59" s="222"/>
      <c r="S59" s="268"/>
      <c r="T59" s="94"/>
      <c r="U59" s="278"/>
      <c r="V59" s="224"/>
      <c r="W59" s="224"/>
      <c r="X59" s="278"/>
    </row>
    <row r="60" spans="1:24" s="5" customFormat="1" ht="12" hidden="1" customHeight="1" x14ac:dyDescent="0.2">
      <c r="A60" s="241"/>
      <c r="B60" s="242"/>
      <c r="C60" s="33"/>
      <c r="D60" s="774"/>
      <c r="E60" s="222" t="s">
        <v>295</v>
      </c>
      <c r="F60" s="222">
        <v>6</v>
      </c>
      <c r="G60" s="156" t="s">
        <v>195</v>
      </c>
      <c r="H60" s="222"/>
      <c r="I60" s="222"/>
      <c r="J60" s="222"/>
      <c r="K60" s="497" t="str">
        <f t="shared" si="3"/>
        <v>[f] Informationen über Berufe der Land- und Forstwirtschaft_B</v>
      </c>
      <c r="L60" s="222"/>
      <c r="M60" s="222"/>
      <c r="N60" s="222"/>
      <c r="O60" s="222" t="str">
        <f t="shared" si="4"/>
        <v>Thema_B</v>
      </c>
      <c r="P60" s="153"/>
      <c r="Q60" s="222" t="str">
        <f t="shared" si="5"/>
        <v>Thema_B6</v>
      </c>
      <c r="R60" s="222"/>
      <c r="S60" s="268"/>
      <c r="T60" s="94"/>
      <c r="U60" s="278"/>
      <c r="V60" s="224"/>
      <c r="W60" s="224"/>
      <c r="X60" s="278"/>
    </row>
    <row r="61" spans="1:24" s="5" customFormat="1" ht="12" hidden="1" customHeight="1" x14ac:dyDescent="0.2">
      <c r="A61" s="241"/>
      <c r="B61" s="242"/>
      <c r="C61" s="33"/>
      <c r="D61" s="774"/>
      <c r="E61" s="222" t="s">
        <v>296</v>
      </c>
      <c r="F61" s="222">
        <v>0</v>
      </c>
      <c r="G61" s="156" t="s">
        <v>2</v>
      </c>
      <c r="H61" s="222"/>
      <c r="I61" s="222"/>
      <c r="J61" s="222"/>
      <c r="K61" s="497" t="str">
        <f t="shared" si="3"/>
        <v>Bitte auswählen!_C</v>
      </c>
      <c r="L61" s="222"/>
      <c r="M61" s="222"/>
      <c r="N61" s="222"/>
      <c r="O61" s="222" t="str">
        <f t="shared" si="4"/>
        <v>Thema_C</v>
      </c>
      <c r="P61" s="153"/>
      <c r="Q61" s="222" t="str">
        <f t="shared" si="5"/>
        <v>Thema_C0</v>
      </c>
      <c r="R61" s="222"/>
      <c r="S61" s="268"/>
      <c r="T61" s="94"/>
      <c r="U61" s="278"/>
      <c r="V61" s="224"/>
      <c r="W61" s="224"/>
      <c r="X61" s="278"/>
    </row>
    <row r="62" spans="1:24" s="5" customFormat="1" ht="12" hidden="1" customHeight="1" x14ac:dyDescent="0.2">
      <c r="A62" s="241"/>
      <c r="B62" s="242"/>
      <c r="C62" s="33"/>
      <c r="D62" s="774"/>
      <c r="E62" s="222" t="s">
        <v>296</v>
      </c>
      <c r="F62" s="222">
        <v>1</v>
      </c>
      <c r="G62" s="156" t="s">
        <v>191</v>
      </c>
      <c r="H62" s="222"/>
      <c r="I62" s="222"/>
      <c r="J62" s="222"/>
      <c r="K62" s="497" t="str">
        <f t="shared" si="3"/>
        <v>[a] Verbesserung der Wettbewerbsfähigkeit in der Land- und Forstwirtschaft und der Rentabilität land- und forstwirtschaftlicher Betriebe_C</v>
      </c>
      <c r="L62" s="222"/>
      <c r="M62" s="222"/>
      <c r="N62" s="222"/>
      <c r="O62" s="222" t="str">
        <f t="shared" si="4"/>
        <v>Thema_C</v>
      </c>
      <c r="P62" s="153"/>
      <c r="Q62" s="222" t="str">
        <f t="shared" si="5"/>
        <v>Thema_C1</v>
      </c>
      <c r="R62" s="222"/>
      <c r="S62" s="268"/>
      <c r="T62" s="94"/>
      <c r="U62" s="278"/>
      <c r="V62" s="224"/>
      <c r="W62" s="224"/>
      <c r="X62" s="278"/>
    </row>
    <row r="63" spans="1:24" s="5" customFormat="1" ht="12" hidden="1" customHeight="1" x14ac:dyDescent="0.2">
      <c r="A63" s="241"/>
      <c r="B63" s="242"/>
      <c r="C63" s="33"/>
      <c r="D63" s="774"/>
      <c r="E63" s="222" t="s">
        <v>296</v>
      </c>
      <c r="F63" s="222">
        <v>2</v>
      </c>
      <c r="G63" s="156" t="s">
        <v>192</v>
      </c>
      <c r="H63" s="222"/>
      <c r="I63" s="222"/>
      <c r="J63" s="222"/>
      <c r="K63" s="497" t="str">
        <f t="shared" si="3"/>
        <v>[b] Organisation der Nahrungsmittelkette bezogen auf Primärerzeugnisse und deren Verarbeitung und Vermarktung sowie Risikomanagement in der Landwirtschaft_C</v>
      </c>
      <c r="L63" s="222"/>
      <c r="M63" s="222"/>
      <c r="N63" s="222"/>
      <c r="O63" s="222" t="str">
        <f t="shared" si="4"/>
        <v>Thema_C</v>
      </c>
      <c r="P63" s="153"/>
      <c r="Q63" s="222" t="str">
        <f t="shared" si="5"/>
        <v>Thema_C2</v>
      </c>
      <c r="R63" s="222"/>
      <c r="S63" s="268"/>
      <c r="T63" s="94"/>
      <c r="U63" s="278"/>
      <c r="V63" s="224"/>
      <c r="W63" s="224"/>
      <c r="X63" s="224"/>
    </row>
    <row r="64" spans="1:24" s="5" customFormat="1" ht="12" hidden="1" customHeight="1" x14ac:dyDescent="0.2">
      <c r="A64" s="241"/>
      <c r="B64" s="242"/>
      <c r="C64" s="33"/>
      <c r="D64" s="774"/>
      <c r="E64" s="222" t="s">
        <v>296</v>
      </c>
      <c r="F64" s="222">
        <v>3</v>
      </c>
      <c r="G64" s="156" t="s">
        <v>190</v>
      </c>
      <c r="H64" s="222"/>
      <c r="I64" s="222"/>
      <c r="J64" s="222"/>
      <c r="K64" s="497" t="str">
        <f t="shared" si="3"/>
        <v>[c] Wiederherstellung, Erhaltung und Verbesserung der mit der Land- und Forstwirtschaft verbundenen Ökosysteme und Ökosystemleistungen, grüne Infrastruktur, Erhaltung und Verbesserung von Natura 2000-Gebieten, Umwelt- und Klimaschutz sowie Tierwohl_C</v>
      </c>
      <c r="L64" s="222"/>
      <c r="M64" s="222"/>
      <c r="N64" s="222"/>
      <c r="O64" s="222" t="str">
        <f t="shared" si="4"/>
        <v>Thema_C</v>
      </c>
      <c r="P64" s="153"/>
      <c r="Q64" s="222" t="str">
        <f t="shared" si="5"/>
        <v>Thema_C3</v>
      </c>
      <c r="R64" s="222"/>
      <c r="S64" s="268"/>
      <c r="T64" s="94"/>
      <c r="U64" s="278"/>
      <c r="V64" s="224"/>
      <c r="W64" s="224"/>
      <c r="X64" s="224"/>
    </row>
    <row r="65" spans="1:24" s="5" customFormat="1" ht="12" hidden="1" customHeight="1" x14ac:dyDescent="0.2">
      <c r="A65" s="241"/>
      <c r="B65" s="242"/>
      <c r="C65" s="33"/>
      <c r="D65" s="774"/>
      <c r="E65" s="222" t="s">
        <v>296</v>
      </c>
      <c r="F65" s="222">
        <v>4</v>
      </c>
      <c r="G65" s="156" t="s">
        <v>193</v>
      </c>
      <c r="H65" s="222"/>
      <c r="I65" s="222"/>
      <c r="J65" s="222"/>
      <c r="K65" s="497" t="str">
        <f t="shared" si="3"/>
        <v>[d] Ressourcenschutz und -effizienz_C</v>
      </c>
      <c r="L65" s="222"/>
      <c r="M65" s="222"/>
      <c r="N65" s="222"/>
      <c r="O65" s="222" t="str">
        <f t="shared" si="4"/>
        <v>Thema_C</v>
      </c>
      <c r="P65" s="153"/>
      <c r="Q65" s="222" t="str">
        <f t="shared" si="5"/>
        <v>Thema_C4</v>
      </c>
      <c r="R65" s="222"/>
      <c r="S65" s="268"/>
      <c r="T65" s="94"/>
      <c r="U65" s="278"/>
      <c r="V65" s="224"/>
      <c r="W65" s="224"/>
      <c r="X65" s="224"/>
    </row>
    <row r="66" spans="1:24" s="5" customFormat="1" ht="12" hidden="1" customHeight="1" x14ac:dyDescent="0.2">
      <c r="A66" s="241"/>
      <c r="B66" s="242"/>
      <c r="C66" s="242"/>
      <c r="D66" s="774"/>
      <c r="E66" s="222" t="s">
        <v>296</v>
      </c>
      <c r="F66" s="222">
        <v>5</v>
      </c>
      <c r="G66" s="156" t="s">
        <v>196</v>
      </c>
      <c r="H66" s="222"/>
      <c r="I66" s="222"/>
      <c r="J66" s="222"/>
      <c r="K66" s="497" t="str">
        <f t="shared" si="3"/>
        <v>[e] soziale Landwirtschaft_C</v>
      </c>
      <c r="L66" s="222"/>
      <c r="M66" s="222"/>
      <c r="N66" s="222"/>
      <c r="O66" s="222" t="str">
        <f t="shared" si="4"/>
        <v>Thema_C</v>
      </c>
      <c r="P66" s="153"/>
      <c r="Q66" s="222" t="str">
        <f t="shared" si="5"/>
        <v>Thema_C5</v>
      </c>
      <c r="R66" s="222"/>
      <c r="S66" s="268"/>
      <c r="T66" s="94"/>
      <c r="U66" s="278"/>
      <c r="V66" s="224"/>
      <c r="W66" s="224"/>
      <c r="X66" s="224"/>
    </row>
    <row r="67" spans="1:24" s="5" customFormat="1" ht="5.0999999999999996" customHeight="1" x14ac:dyDescent="0.2">
      <c r="A67" s="154"/>
      <c r="B67" s="58"/>
      <c r="C67" s="58"/>
      <c r="D67" s="58"/>
      <c r="E67" s="244"/>
      <c r="F67" s="244"/>
      <c r="G67" s="244"/>
      <c r="H67" s="244"/>
      <c r="I67" s="244"/>
      <c r="J67" s="244"/>
      <c r="K67" s="244"/>
      <c r="L67" s="244"/>
      <c r="M67" s="244"/>
      <c r="N67" s="244"/>
      <c r="O67" s="244"/>
      <c r="P67" s="244"/>
      <c r="Q67" s="244"/>
      <c r="R67" s="244"/>
      <c r="S67" s="244"/>
      <c r="T67" s="245"/>
      <c r="U67" s="278"/>
      <c r="V67" s="224"/>
      <c r="W67" s="224"/>
      <c r="X67" s="224"/>
    </row>
    <row r="68" spans="1:24" s="5" customFormat="1" ht="8.1" customHeight="1" x14ac:dyDescent="0.2">
      <c r="U68" s="224"/>
      <c r="V68" s="224"/>
      <c r="W68" s="224"/>
      <c r="X68" s="224"/>
    </row>
    <row r="69" spans="1:24" s="5" customFormat="1" ht="5.0999999999999996" customHeight="1" x14ac:dyDescent="0.2">
      <c r="A69" s="49"/>
      <c r="B69" s="50"/>
      <c r="C69" s="50"/>
      <c r="D69" s="50"/>
      <c r="E69" s="113"/>
      <c r="F69" s="113"/>
      <c r="G69" s="113"/>
      <c r="H69" s="113"/>
      <c r="I69" s="113"/>
      <c r="J69" s="113"/>
      <c r="K69" s="113"/>
      <c r="L69" s="113"/>
      <c r="M69" s="113"/>
      <c r="N69" s="113"/>
      <c r="O69" s="113"/>
      <c r="P69" s="113"/>
      <c r="Q69" s="113"/>
      <c r="R69" s="113"/>
      <c r="S69" s="113"/>
      <c r="T69" s="114"/>
      <c r="U69" s="278"/>
      <c r="V69" s="224"/>
      <c r="W69" s="224"/>
      <c r="X69" s="224"/>
    </row>
    <row r="70" spans="1:24" s="5" customFormat="1" ht="18" customHeight="1" x14ac:dyDescent="0.2">
      <c r="A70" s="701" t="s">
        <v>230</v>
      </c>
      <c r="B70" s="702"/>
      <c r="C70" s="702"/>
      <c r="D70" s="702"/>
      <c r="E70" s="730" t="s">
        <v>2</v>
      </c>
      <c r="F70" s="731"/>
      <c r="G70" s="731"/>
      <c r="H70" s="731"/>
      <c r="I70" s="731"/>
      <c r="J70" s="731"/>
      <c r="K70" s="731"/>
      <c r="L70" s="731"/>
      <c r="M70" s="731"/>
      <c r="N70" s="731"/>
      <c r="O70" s="731"/>
      <c r="P70" s="731"/>
      <c r="Q70" s="731"/>
      <c r="R70" s="731"/>
      <c r="S70" s="732"/>
      <c r="T70" s="94"/>
      <c r="U70" s="278"/>
      <c r="V70" s="224"/>
      <c r="W70" s="224"/>
      <c r="X70" s="224"/>
    </row>
    <row r="71" spans="1:24" s="5" customFormat="1" ht="12" customHeight="1" x14ac:dyDescent="0.2">
      <c r="A71" s="701"/>
      <c r="B71" s="702"/>
      <c r="C71" s="702"/>
      <c r="D71" s="702"/>
      <c r="E71" s="733"/>
      <c r="F71" s="734"/>
      <c r="G71" s="734"/>
      <c r="H71" s="734"/>
      <c r="I71" s="734"/>
      <c r="J71" s="734"/>
      <c r="K71" s="734"/>
      <c r="L71" s="734"/>
      <c r="M71" s="734"/>
      <c r="N71" s="734"/>
      <c r="O71" s="734"/>
      <c r="P71" s="734"/>
      <c r="Q71" s="734"/>
      <c r="R71" s="734"/>
      <c r="S71" s="735"/>
      <c r="T71" s="94"/>
      <c r="U71" s="278"/>
      <c r="V71" s="224"/>
      <c r="W71" s="224"/>
      <c r="X71" s="224"/>
    </row>
    <row r="72" spans="1:24" s="5" customFormat="1" ht="12" customHeight="1" x14ac:dyDescent="0.2">
      <c r="A72" s="701"/>
      <c r="B72" s="702"/>
      <c r="C72" s="702"/>
      <c r="D72" s="702"/>
      <c r="E72" s="733"/>
      <c r="F72" s="734"/>
      <c r="G72" s="734"/>
      <c r="H72" s="734"/>
      <c r="I72" s="734"/>
      <c r="J72" s="734"/>
      <c r="K72" s="734"/>
      <c r="L72" s="734"/>
      <c r="M72" s="734"/>
      <c r="N72" s="734"/>
      <c r="O72" s="734"/>
      <c r="P72" s="734"/>
      <c r="Q72" s="734"/>
      <c r="R72" s="734"/>
      <c r="S72" s="735"/>
      <c r="T72" s="94"/>
      <c r="U72" s="278"/>
      <c r="V72" s="224"/>
      <c r="W72" s="224"/>
      <c r="X72" s="224"/>
    </row>
    <row r="73" spans="1:24" s="5" customFormat="1" ht="12" customHeight="1" x14ac:dyDescent="0.2">
      <c r="A73" s="701"/>
      <c r="B73" s="702"/>
      <c r="C73" s="702"/>
      <c r="D73" s="702"/>
      <c r="E73" s="736"/>
      <c r="F73" s="737"/>
      <c r="G73" s="737"/>
      <c r="H73" s="737"/>
      <c r="I73" s="737"/>
      <c r="J73" s="737"/>
      <c r="K73" s="737"/>
      <c r="L73" s="737"/>
      <c r="M73" s="737"/>
      <c r="N73" s="737"/>
      <c r="O73" s="737"/>
      <c r="P73" s="737"/>
      <c r="Q73" s="737"/>
      <c r="R73" s="737"/>
      <c r="S73" s="738"/>
      <c r="T73" s="94"/>
      <c r="U73" s="278"/>
      <c r="V73" s="224"/>
      <c r="W73" s="224"/>
      <c r="X73" s="224"/>
    </row>
    <row r="74" spans="1:24" s="5" customFormat="1" ht="12" hidden="1" customHeight="1" x14ac:dyDescent="0.2">
      <c r="A74" s="241"/>
      <c r="B74" s="242"/>
      <c r="C74" s="242"/>
      <c r="D74" s="775"/>
      <c r="E74" s="156" t="s">
        <v>2</v>
      </c>
      <c r="F74" s="153"/>
      <c r="G74" s="156"/>
      <c r="H74" s="153"/>
      <c r="I74" s="153"/>
      <c r="J74" s="153"/>
      <c r="K74" s="153" t="s">
        <v>5</v>
      </c>
      <c r="L74" s="153"/>
      <c r="M74" s="153"/>
      <c r="N74" s="153"/>
      <c r="O74" s="153"/>
      <c r="P74" s="153"/>
      <c r="Q74" s="153"/>
      <c r="R74" s="153"/>
      <c r="S74" s="221"/>
      <c r="T74" s="94"/>
      <c r="U74" s="278"/>
      <c r="V74" s="224"/>
      <c r="W74" s="224"/>
      <c r="X74" s="224"/>
    </row>
    <row r="75" spans="1:24" s="5" customFormat="1" ht="12" hidden="1" customHeight="1" x14ac:dyDescent="0.2">
      <c r="A75" s="241"/>
      <c r="B75" s="242"/>
      <c r="C75" s="242"/>
      <c r="D75" s="775"/>
      <c r="E75" s="156" t="s">
        <v>234</v>
      </c>
      <c r="F75" s="153"/>
      <c r="G75" s="156"/>
      <c r="H75" s="153"/>
      <c r="I75" s="153"/>
      <c r="J75" s="153"/>
      <c r="K75" s="222"/>
      <c r="L75" s="153"/>
      <c r="M75" s="153"/>
      <c r="N75" s="153"/>
      <c r="O75" s="153"/>
      <c r="P75" s="153"/>
      <c r="Q75" s="153"/>
      <c r="R75" s="153"/>
      <c r="S75" s="223"/>
      <c r="T75" s="94"/>
      <c r="U75" s="278"/>
      <c r="V75" s="224"/>
      <c r="W75" s="224"/>
      <c r="X75" s="224"/>
    </row>
    <row r="76" spans="1:24" s="5" customFormat="1" ht="12" hidden="1" customHeight="1" x14ac:dyDescent="0.2">
      <c r="A76" s="241"/>
      <c r="B76" s="242"/>
      <c r="C76" s="242"/>
      <c r="D76" s="775"/>
      <c r="E76" s="156" t="s">
        <v>231</v>
      </c>
      <c r="F76" s="153"/>
      <c r="G76" s="156"/>
      <c r="H76" s="153"/>
      <c r="I76" s="153"/>
      <c r="J76" s="153"/>
      <c r="K76" s="222"/>
      <c r="L76" s="153"/>
      <c r="M76" s="153"/>
      <c r="N76" s="153"/>
      <c r="O76" s="153"/>
      <c r="P76" s="153"/>
      <c r="Q76" s="153"/>
      <c r="R76" s="153"/>
      <c r="S76" s="223"/>
      <c r="T76" s="94"/>
      <c r="U76" s="278"/>
      <c r="V76" s="224"/>
      <c r="W76" s="224"/>
      <c r="X76" s="224"/>
    </row>
    <row r="77" spans="1:24" s="5" customFormat="1" ht="12" hidden="1" customHeight="1" x14ac:dyDescent="0.2">
      <c r="A77" s="241"/>
      <c r="B77" s="242"/>
      <c r="C77" s="242"/>
      <c r="D77" s="775"/>
      <c r="E77" s="156" t="s">
        <v>232</v>
      </c>
      <c r="F77" s="153"/>
      <c r="G77" s="156"/>
      <c r="H77" s="153"/>
      <c r="I77" s="153"/>
      <c r="J77" s="153"/>
      <c r="K77" s="222"/>
      <c r="L77" s="153"/>
      <c r="M77" s="153"/>
      <c r="N77" s="153"/>
      <c r="O77" s="153"/>
      <c r="P77" s="153"/>
      <c r="Q77" s="153"/>
      <c r="R77" s="153"/>
      <c r="S77" s="223"/>
      <c r="T77" s="94"/>
      <c r="U77" s="278"/>
      <c r="V77" s="224"/>
      <c r="W77" s="224"/>
      <c r="X77" s="224"/>
    </row>
    <row r="78" spans="1:24" s="5" customFormat="1" ht="12" hidden="1" customHeight="1" x14ac:dyDescent="0.2">
      <c r="A78" s="241"/>
      <c r="B78" s="242"/>
      <c r="C78" s="242"/>
      <c r="D78" s="775"/>
      <c r="E78" s="156" t="s">
        <v>233</v>
      </c>
      <c r="F78" s="153"/>
      <c r="G78" s="156"/>
      <c r="H78" s="153"/>
      <c r="I78" s="153"/>
      <c r="J78" s="153"/>
      <c r="K78" s="222"/>
      <c r="L78" s="153"/>
      <c r="M78" s="153"/>
      <c r="N78" s="153"/>
      <c r="O78" s="153"/>
      <c r="P78" s="153"/>
      <c r="Q78" s="153"/>
      <c r="R78" s="153"/>
      <c r="S78" s="223"/>
      <c r="T78" s="94"/>
      <c r="U78" s="278"/>
      <c r="V78" s="224"/>
      <c r="W78" s="224"/>
      <c r="X78" s="224"/>
    </row>
    <row r="79" spans="1:24" s="5" customFormat="1" ht="12" hidden="1" customHeight="1" x14ac:dyDescent="0.2">
      <c r="A79" s="241"/>
      <c r="B79" s="242"/>
      <c r="C79" s="242"/>
      <c r="D79" s="775"/>
      <c r="E79" s="156" t="s">
        <v>235</v>
      </c>
      <c r="F79" s="153"/>
      <c r="G79" s="156"/>
      <c r="H79" s="153"/>
      <c r="I79" s="153"/>
      <c r="J79" s="153"/>
      <c r="K79" s="222"/>
      <c r="L79" s="153"/>
      <c r="M79" s="153"/>
      <c r="N79" s="153"/>
      <c r="O79" s="153"/>
      <c r="P79" s="153"/>
      <c r="Q79" s="153"/>
      <c r="R79" s="153"/>
      <c r="S79" s="223"/>
      <c r="T79" s="94"/>
      <c r="U79" s="278"/>
      <c r="V79" s="224"/>
      <c r="W79" s="224"/>
      <c r="X79" s="224"/>
    </row>
    <row r="80" spans="1:24" s="5" customFormat="1" ht="12" hidden="1" customHeight="1" x14ac:dyDescent="0.2">
      <c r="A80" s="241"/>
      <c r="B80" s="242"/>
      <c r="C80" s="242"/>
      <c r="D80" s="775"/>
      <c r="E80" s="156" t="s">
        <v>236</v>
      </c>
      <c r="F80" s="153"/>
      <c r="G80" s="156"/>
      <c r="H80" s="153"/>
      <c r="I80" s="153"/>
      <c r="J80" s="153"/>
      <c r="K80" s="222"/>
      <c r="L80" s="153"/>
      <c r="M80" s="153"/>
      <c r="N80" s="153"/>
      <c r="O80" s="153"/>
      <c r="P80" s="153"/>
      <c r="Q80" s="153"/>
      <c r="R80" s="153"/>
      <c r="S80" s="223"/>
      <c r="T80" s="94"/>
      <c r="U80" s="278"/>
      <c r="V80" s="224"/>
      <c r="W80" s="224"/>
      <c r="X80" s="224"/>
    </row>
    <row r="81" spans="1:24" s="5" customFormat="1" ht="12" hidden="1" customHeight="1" x14ac:dyDescent="0.2">
      <c r="A81" s="241"/>
      <c r="B81" s="242"/>
      <c r="C81" s="242"/>
      <c r="D81" s="775"/>
      <c r="E81" s="156" t="s">
        <v>238</v>
      </c>
      <c r="F81" s="153"/>
      <c r="G81" s="156"/>
      <c r="H81" s="153"/>
      <c r="I81" s="153"/>
      <c r="J81" s="153"/>
      <c r="K81" s="222"/>
      <c r="L81" s="153"/>
      <c r="M81" s="153"/>
      <c r="N81" s="153"/>
      <c r="O81" s="153"/>
      <c r="P81" s="153"/>
      <c r="Q81" s="153"/>
      <c r="R81" s="153"/>
      <c r="S81" s="223"/>
      <c r="T81" s="94"/>
      <c r="U81" s="278"/>
      <c r="V81" s="224"/>
      <c r="W81" s="224"/>
      <c r="X81" s="224"/>
    </row>
    <row r="82" spans="1:24" s="5" customFormat="1" ht="12" hidden="1" customHeight="1" x14ac:dyDescent="0.2">
      <c r="A82" s="241"/>
      <c r="B82" s="242"/>
      <c r="C82" s="242"/>
      <c r="D82" s="775"/>
      <c r="E82" s="156" t="s">
        <v>237</v>
      </c>
      <c r="F82" s="153"/>
      <c r="G82" s="156"/>
      <c r="H82" s="153"/>
      <c r="I82" s="153"/>
      <c r="J82" s="153"/>
      <c r="K82" s="222"/>
      <c r="L82" s="153"/>
      <c r="M82" s="153"/>
      <c r="N82" s="153"/>
      <c r="O82" s="153"/>
      <c r="P82" s="153"/>
      <c r="Q82" s="153"/>
      <c r="R82" s="153"/>
      <c r="S82" s="223"/>
      <c r="T82" s="94"/>
      <c r="U82" s="278"/>
      <c r="V82" s="224"/>
      <c r="W82" s="224"/>
      <c r="X82" s="224"/>
    </row>
    <row r="83" spans="1:24" s="5" customFormat="1" ht="5.0999999999999996" customHeight="1" x14ac:dyDescent="0.2">
      <c r="A83" s="93"/>
      <c r="B83" s="33"/>
      <c r="C83" s="33"/>
      <c r="D83" s="33"/>
      <c r="E83" s="78"/>
      <c r="F83" s="78"/>
      <c r="G83" s="78"/>
      <c r="H83" s="78"/>
      <c r="I83" s="78"/>
      <c r="J83" s="78"/>
      <c r="K83" s="78"/>
      <c r="L83" s="78"/>
      <c r="M83" s="78"/>
      <c r="N83" s="78"/>
      <c r="O83" s="78"/>
      <c r="P83" s="78"/>
      <c r="Q83" s="78"/>
      <c r="R83" s="78"/>
      <c r="S83" s="78"/>
      <c r="T83" s="94"/>
      <c r="U83" s="278"/>
      <c r="V83" s="224"/>
      <c r="W83" s="224"/>
      <c r="X83" s="224"/>
    </row>
    <row r="84" spans="1:24" s="5" customFormat="1" ht="8.1" customHeight="1" x14ac:dyDescent="0.2">
      <c r="A84" s="93"/>
      <c r="B84" s="33"/>
      <c r="C84" s="33"/>
      <c r="D84" s="33"/>
      <c r="E84" s="759" t="s">
        <v>377</v>
      </c>
      <c r="F84" s="760"/>
      <c r="G84" s="760"/>
      <c r="H84" s="760"/>
      <c r="I84" s="760"/>
      <c r="J84" s="760"/>
      <c r="K84" s="765" t="str">
        <f>IF(O85="ja","Bitte in der Beschreibung 
des Vorhabens erläutern!","")</f>
        <v/>
      </c>
      <c r="L84" s="765"/>
      <c r="M84" s="765"/>
      <c r="N84" s="765"/>
      <c r="O84" s="350"/>
      <c r="P84" s="350"/>
      <c r="Q84" s="350"/>
      <c r="R84" s="350"/>
      <c r="S84" s="351"/>
      <c r="T84" s="94"/>
      <c r="U84" s="278"/>
      <c r="V84" s="224"/>
      <c r="W84" s="224"/>
      <c r="X84" s="224"/>
    </row>
    <row r="85" spans="1:24" s="5" customFormat="1" ht="18" customHeight="1" x14ac:dyDescent="0.2">
      <c r="A85" s="93"/>
      <c r="B85" s="33"/>
      <c r="C85" s="33"/>
      <c r="D85" s="33"/>
      <c r="E85" s="761"/>
      <c r="F85" s="762"/>
      <c r="G85" s="762"/>
      <c r="H85" s="762"/>
      <c r="I85" s="762"/>
      <c r="J85" s="762"/>
      <c r="K85" s="766"/>
      <c r="L85" s="766"/>
      <c r="M85" s="766"/>
      <c r="N85" s="766"/>
      <c r="O85" s="739" t="s">
        <v>2</v>
      </c>
      <c r="P85" s="740"/>
      <c r="Q85" s="740"/>
      <c r="R85" s="741"/>
      <c r="S85" s="319"/>
      <c r="T85" s="94"/>
      <c r="U85" s="278"/>
      <c r="V85" s="523" t="s">
        <v>429</v>
      </c>
      <c r="W85" s="524">
        <f>IF(O85="ja",1,0)</f>
        <v>0</v>
      </c>
      <c r="X85" s="224"/>
    </row>
    <row r="86" spans="1:24" s="5" customFormat="1" ht="8.1" customHeight="1" x14ac:dyDescent="0.2">
      <c r="A86" s="93"/>
      <c r="B86" s="33"/>
      <c r="C86" s="33"/>
      <c r="D86" s="33"/>
      <c r="E86" s="763"/>
      <c r="F86" s="764"/>
      <c r="G86" s="764"/>
      <c r="H86" s="764"/>
      <c r="I86" s="764"/>
      <c r="J86" s="764"/>
      <c r="K86" s="767"/>
      <c r="L86" s="767"/>
      <c r="M86" s="767"/>
      <c r="N86" s="767"/>
      <c r="O86" s="462"/>
      <c r="P86" s="462"/>
      <c r="Q86" s="462"/>
      <c r="R86" s="462"/>
      <c r="S86" s="322"/>
      <c r="T86" s="94"/>
      <c r="U86" s="278"/>
      <c r="V86" s="224"/>
      <c r="W86" s="224"/>
      <c r="X86" s="224"/>
    </row>
    <row r="87" spans="1:24" s="5" customFormat="1" ht="5.0999999999999996" customHeight="1" x14ac:dyDescent="0.2">
      <c r="A87" s="93"/>
      <c r="B87" s="33"/>
      <c r="C87" s="33"/>
      <c r="D87" s="33"/>
      <c r="E87" s="78"/>
      <c r="F87" s="78"/>
      <c r="G87" s="78"/>
      <c r="H87" s="78"/>
      <c r="I87" s="78"/>
      <c r="J87" s="78"/>
      <c r="K87" s="78"/>
      <c r="L87" s="78"/>
      <c r="M87" s="78"/>
      <c r="N87" s="78"/>
      <c r="O87" s="78"/>
      <c r="P87" s="78"/>
      <c r="Q87" s="78"/>
      <c r="R87" s="78"/>
      <c r="S87" s="78"/>
      <c r="T87" s="94"/>
      <c r="U87" s="278"/>
      <c r="V87" s="224"/>
      <c r="W87" s="224"/>
      <c r="X87" s="224"/>
    </row>
    <row r="88" spans="1:24" s="5" customFormat="1" ht="8.1" customHeight="1" x14ac:dyDescent="0.2">
      <c r="A88" s="93"/>
      <c r="B88" s="33"/>
      <c r="C88" s="33"/>
      <c r="D88" s="33"/>
      <c r="E88" s="759" t="s">
        <v>286</v>
      </c>
      <c r="F88" s="760"/>
      <c r="G88" s="760"/>
      <c r="H88" s="760"/>
      <c r="I88" s="760"/>
      <c r="J88" s="760"/>
      <c r="K88" s="760"/>
      <c r="L88" s="760"/>
      <c r="M88" s="760"/>
      <c r="N88" s="760"/>
      <c r="O88" s="350"/>
      <c r="P88" s="350"/>
      <c r="Q88" s="350"/>
      <c r="R88" s="350"/>
      <c r="S88" s="351"/>
      <c r="T88" s="94"/>
      <c r="U88" s="278"/>
      <c r="V88" s="224"/>
      <c r="W88" s="224"/>
      <c r="X88" s="224"/>
    </row>
    <row r="89" spans="1:24" s="5" customFormat="1" ht="18" customHeight="1" x14ac:dyDescent="0.2">
      <c r="A89" s="93"/>
      <c r="B89" s="33"/>
      <c r="C89" s="33"/>
      <c r="D89" s="33"/>
      <c r="E89" s="761"/>
      <c r="F89" s="762"/>
      <c r="G89" s="762"/>
      <c r="H89" s="762"/>
      <c r="I89" s="762"/>
      <c r="J89" s="762"/>
      <c r="K89" s="762"/>
      <c r="L89" s="762"/>
      <c r="M89" s="762"/>
      <c r="N89" s="762"/>
      <c r="O89" s="707" t="s">
        <v>2</v>
      </c>
      <c r="P89" s="708"/>
      <c r="Q89" s="708"/>
      <c r="R89" s="709"/>
      <c r="S89" s="319"/>
      <c r="T89" s="94"/>
      <c r="U89" s="278">
        <f>VLOOKUP($U$15,Q20:V34,6,FALSE)</f>
        <v>1</v>
      </c>
      <c r="V89" s="523" t="s">
        <v>429</v>
      </c>
      <c r="W89" s="524">
        <f>IF(U89=0,0,IF(O89="ja",1,0))</f>
        <v>0</v>
      </c>
      <c r="X89" s="224"/>
    </row>
    <row r="90" spans="1:24" s="5" customFormat="1" ht="8.1" customHeight="1" x14ac:dyDescent="0.2">
      <c r="A90" s="93"/>
      <c r="B90" s="33"/>
      <c r="C90" s="33"/>
      <c r="D90" s="33"/>
      <c r="E90" s="763"/>
      <c r="F90" s="764"/>
      <c r="G90" s="764"/>
      <c r="H90" s="764"/>
      <c r="I90" s="764"/>
      <c r="J90" s="764"/>
      <c r="K90" s="764"/>
      <c r="L90" s="764"/>
      <c r="M90" s="764"/>
      <c r="N90" s="764"/>
      <c r="O90" s="321"/>
      <c r="P90" s="321"/>
      <c r="Q90" s="321"/>
      <c r="R90" s="321"/>
      <c r="S90" s="322"/>
      <c r="T90" s="94"/>
      <c r="U90" s="278"/>
      <c r="V90" s="224"/>
      <c r="W90" s="224"/>
      <c r="X90" s="224"/>
    </row>
    <row r="91" spans="1:24" s="5" customFormat="1" ht="5.0999999999999996" customHeight="1" x14ac:dyDescent="0.2">
      <c r="A91" s="154"/>
      <c r="B91" s="58"/>
      <c r="C91" s="58"/>
      <c r="D91" s="58"/>
      <c r="E91" s="244"/>
      <c r="F91" s="244"/>
      <c r="G91" s="244"/>
      <c r="H91" s="244"/>
      <c r="I91" s="244"/>
      <c r="J91" s="244"/>
      <c r="K91" s="244"/>
      <c r="L91" s="244"/>
      <c r="M91" s="244"/>
      <c r="N91" s="244"/>
      <c r="O91" s="244"/>
      <c r="P91" s="244"/>
      <c r="Q91" s="244"/>
      <c r="R91" s="244"/>
      <c r="S91" s="244"/>
      <c r="T91" s="245"/>
      <c r="U91" s="278"/>
      <c r="V91" s="224"/>
      <c r="W91" s="224"/>
      <c r="X91" s="224"/>
    </row>
    <row r="92" spans="1:24" s="5" customFormat="1" ht="8.1" customHeight="1" x14ac:dyDescent="0.2">
      <c r="U92" s="224"/>
      <c r="V92" s="224"/>
      <c r="W92" s="224"/>
      <c r="X92" s="224"/>
    </row>
    <row r="93" spans="1:24" s="5" customFormat="1" ht="5.0999999999999996" customHeight="1" x14ac:dyDescent="0.2">
      <c r="A93" s="49"/>
      <c r="B93" s="50"/>
      <c r="C93" s="50"/>
      <c r="D93" s="50"/>
      <c r="E93" s="113"/>
      <c r="F93" s="113"/>
      <c r="G93" s="113"/>
      <c r="H93" s="113"/>
      <c r="I93" s="113"/>
      <c r="J93" s="113"/>
      <c r="K93" s="113"/>
      <c r="L93" s="113"/>
      <c r="M93" s="113"/>
      <c r="N93" s="113"/>
      <c r="O93" s="113"/>
      <c r="P93" s="113"/>
      <c r="Q93" s="113"/>
      <c r="R93" s="113"/>
      <c r="S93" s="113"/>
      <c r="T93" s="114"/>
      <c r="U93" s="278"/>
      <c r="V93" s="224"/>
      <c r="W93" s="224"/>
      <c r="X93" s="224"/>
    </row>
    <row r="94" spans="1:24" s="5" customFormat="1" ht="18" customHeight="1" x14ac:dyDescent="0.2">
      <c r="A94" s="701" t="s">
        <v>265</v>
      </c>
      <c r="B94" s="702"/>
      <c r="C94" s="702"/>
      <c r="D94" s="702"/>
      <c r="E94" s="730" t="s">
        <v>2</v>
      </c>
      <c r="F94" s="731"/>
      <c r="G94" s="731"/>
      <c r="H94" s="731"/>
      <c r="I94" s="731"/>
      <c r="J94" s="731"/>
      <c r="K94" s="731"/>
      <c r="L94" s="731"/>
      <c r="M94" s="731"/>
      <c r="N94" s="731"/>
      <c r="O94" s="731"/>
      <c r="P94" s="731"/>
      <c r="Q94" s="731"/>
      <c r="R94" s="731"/>
      <c r="S94" s="732"/>
      <c r="T94" s="94"/>
      <c r="U94" s="278"/>
      <c r="V94" s="224"/>
      <c r="W94" s="224"/>
      <c r="X94" s="224"/>
    </row>
    <row r="95" spans="1:24" s="5" customFormat="1" ht="12" customHeight="1" x14ac:dyDescent="0.2">
      <c r="A95" s="701"/>
      <c r="B95" s="702"/>
      <c r="C95" s="702"/>
      <c r="D95" s="702"/>
      <c r="E95" s="733"/>
      <c r="F95" s="734"/>
      <c r="G95" s="734"/>
      <c r="H95" s="734"/>
      <c r="I95" s="734"/>
      <c r="J95" s="734"/>
      <c r="K95" s="734"/>
      <c r="L95" s="734"/>
      <c r="M95" s="734"/>
      <c r="N95" s="734"/>
      <c r="O95" s="734"/>
      <c r="P95" s="734"/>
      <c r="Q95" s="734"/>
      <c r="R95" s="734"/>
      <c r="S95" s="735"/>
      <c r="T95" s="94"/>
      <c r="U95" s="278"/>
      <c r="V95" s="224"/>
      <c r="W95" s="224"/>
      <c r="X95" s="224"/>
    </row>
    <row r="96" spans="1:24" s="5" customFormat="1" ht="12" customHeight="1" x14ac:dyDescent="0.2">
      <c r="A96" s="701"/>
      <c r="B96" s="702"/>
      <c r="C96" s="702"/>
      <c r="D96" s="702"/>
      <c r="E96" s="736"/>
      <c r="F96" s="737"/>
      <c r="G96" s="737"/>
      <c r="H96" s="737"/>
      <c r="I96" s="737"/>
      <c r="J96" s="737"/>
      <c r="K96" s="737"/>
      <c r="L96" s="737"/>
      <c r="M96" s="737"/>
      <c r="N96" s="737"/>
      <c r="O96" s="737"/>
      <c r="P96" s="737"/>
      <c r="Q96" s="737"/>
      <c r="R96" s="737"/>
      <c r="S96" s="738"/>
      <c r="T96" s="94"/>
      <c r="U96" s="278"/>
      <c r="V96" s="224"/>
      <c r="W96" s="224"/>
      <c r="X96" s="224"/>
    </row>
    <row r="97" spans="1:24" s="5" customFormat="1" ht="12" hidden="1" customHeight="1" x14ac:dyDescent="0.2">
      <c r="A97" s="241"/>
      <c r="B97" s="242"/>
      <c r="C97" s="242"/>
      <c r="D97" s="775"/>
      <c r="E97" s="156" t="s">
        <v>2</v>
      </c>
      <c r="F97" s="153"/>
      <c r="G97" s="156"/>
      <c r="H97" s="153"/>
      <c r="I97" s="153"/>
      <c r="J97" s="153"/>
      <c r="K97" s="153" t="s">
        <v>5</v>
      </c>
      <c r="L97" s="153"/>
      <c r="M97" s="153"/>
      <c r="N97" s="153"/>
      <c r="O97" s="153"/>
      <c r="P97" s="153"/>
      <c r="Q97" s="153"/>
      <c r="R97" s="153"/>
      <c r="S97" s="221"/>
      <c r="T97" s="94"/>
      <c r="U97" s="278"/>
      <c r="V97" s="224"/>
      <c r="W97" s="224"/>
      <c r="X97" s="224"/>
    </row>
    <row r="98" spans="1:24" s="5" customFormat="1" ht="12" hidden="1" customHeight="1" x14ac:dyDescent="0.2">
      <c r="A98" s="241"/>
      <c r="B98" s="242"/>
      <c r="C98" s="242"/>
      <c r="D98" s="775"/>
      <c r="E98" s="156" t="s">
        <v>239</v>
      </c>
      <c r="F98" s="153"/>
      <c r="G98" s="156"/>
      <c r="H98" s="153"/>
      <c r="I98" s="153"/>
      <c r="J98" s="153"/>
      <c r="K98" s="222"/>
      <c r="L98" s="153"/>
      <c r="M98" s="153"/>
      <c r="N98" s="153"/>
      <c r="O98" s="153"/>
      <c r="P98" s="153"/>
      <c r="Q98" s="153"/>
      <c r="R98" s="153"/>
      <c r="S98" s="223"/>
      <c r="T98" s="94"/>
      <c r="U98" s="278"/>
      <c r="V98" s="224"/>
      <c r="W98" s="224"/>
      <c r="X98" s="224"/>
    </row>
    <row r="99" spans="1:24" s="5" customFormat="1" ht="12" hidden="1" customHeight="1" x14ac:dyDescent="0.2">
      <c r="A99" s="241"/>
      <c r="B99" s="242"/>
      <c r="C99" s="242"/>
      <c r="D99" s="775"/>
      <c r="E99" s="156" t="s">
        <v>240</v>
      </c>
      <c r="F99" s="153"/>
      <c r="G99" s="156"/>
      <c r="H99" s="153"/>
      <c r="I99" s="153"/>
      <c r="J99" s="153"/>
      <c r="K99" s="222"/>
      <c r="L99" s="153"/>
      <c r="M99" s="153"/>
      <c r="N99" s="153"/>
      <c r="O99" s="153"/>
      <c r="P99" s="153"/>
      <c r="Q99" s="153"/>
      <c r="R99" s="153"/>
      <c r="S99" s="223"/>
      <c r="T99" s="94"/>
      <c r="U99" s="278"/>
      <c r="V99" s="224"/>
      <c r="W99" s="224"/>
      <c r="X99" s="224"/>
    </row>
    <row r="100" spans="1:24" s="5" customFormat="1" ht="12" hidden="1" customHeight="1" x14ac:dyDescent="0.2">
      <c r="A100" s="241"/>
      <c r="B100" s="242"/>
      <c r="C100" s="242"/>
      <c r="D100" s="775"/>
      <c r="E100" s="156" t="s">
        <v>476</v>
      </c>
      <c r="F100" s="153"/>
      <c r="G100" s="156"/>
      <c r="H100" s="153"/>
      <c r="I100" s="153"/>
      <c r="J100" s="153"/>
      <c r="K100" s="222"/>
      <c r="L100" s="153"/>
      <c r="M100" s="153"/>
      <c r="N100" s="153"/>
      <c r="O100" s="153"/>
      <c r="P100" s="153"/>
      <c r="Q100" s="153"/>
      <c r="R100" s="153"/>
      <c r="S100" s="223"/>
      <c r="T100" s="94"/>
      <c r="U100" s="278"/>
      <c r="V100" s="224"/>
      <c r="W100" s="224"/>
      <c r="X100" s="224"/>
    </row>
    <row r="101" spans="1:24" s="5" customFormat="1" ht="12" hidden="1" customHeight="1" x14ac:dyDescent="0.2">
      <c r="A101" s="241"/>
      <c r="B101" s="242"/>
      <c r="C101" s="242"/>
      <c r="D101" s="775"/>
      <c r="E101" s="156" t="s">
        <v>264</v>
      </c>
      <c r="F101" s="153"/>
      <c r="G101" s="156"/>
      <c r="H101" s="153"/>
      <c r="I101" s="153"/>
      <c r="J101" s="153"/>
      <c r="K101" s="222"/>
      <c r="L101" s="153"/>
      <c r="M101" s="153"/>
      <c r="N101" s="153"/>
      <c r="O101" s="153"/>
      <c r="P101" s="153"/>
      <c r="Q101" s="153"/>
      <c r="R101" s="153"/>
      <c r="S101" s="223"/>
      <c r="T101" s="94"/>
      <c r="U101" s="278"/>
      <c r="V101" s="224"/>
      <c r="W101" s="224"/>
      <c r="X101" s="224"/>
    </row>
    <row r="102" spans="1:24" s="5" customFormat="1" ht="5.0999999999999996" customHeight="1" x14ac:dyDescent="0.2">
      <c r="A102" s="154"/>
      <c r="B102" s="58"/>
      <c r="C102" s="58"/>
      <c r="D102" s="58"/>
      <c r="E102" s="244"/>
      <c r="F102" s="244"/>
      <c r="G102" s="244"/>
      <c r="H102" s="244"/>
      <c r="I102" s="244"/>
      <c r="J102" s="244"/>
      <c r="K102" s="244"/>
      <c r="L102" s="244"/>
      <c r="M102" s="244"/>
      <c r="N102" s="244"/>
      <c r="O102" s="244"/>
      <c r="P102" s="244"/>
      <c r="Q102" s="244"/>
      <c r="R102" s="244"/>
      <c r="S102" s="244"/>
      <c r="T102" s="245"/>
      <c r="U102" s="278"/>
      <c r="V102" s="224"/>
      <c r="W102" s="224"/>
      <c r="X102" s="224"/>
    </row>
    <row r="103" spans="1:24" s="5" customFormat="1" ht="8.1" customHeight="1" x14ac:dyDescent="0.2">
      <c r="U103" s="278"/>
      <c r="V103" s="224"/>
      <c r="W103" s="224"/>
      <c r="X103" s="224"/>
    </row>
    <row r="104" spans="1:24" s="5" customFormat="1" ht="5.0999999999999996" customHeight="1" x14ac:dyDescent="0.2">
      <c r="A104" s="49"/>
      <c r="B104" s="50"/>
      <c r="C104" s="50"/>
      <c r="D104" s="50"/>
      <c r="E104" s="113"/>
      <c r="F104" s="113"/>
      <c r="G104" s="113"/>
      <c r="H104" s="113"/>
      <c r="I104" s="113"/>
      <c r="J104" s="113"/>
      <c r="K104" s="113"/>
      <c r="L104" s="113"/>
      <c r="M104" s="113"/>
      <c r="N104" s="113"/>
      <c r="O104" s="113"/>
      <c r="P104" s="113"/>
      <c r="Q104" s="113"/>
      <c r="R104" s="113"/>
      <c r="S104" s="113"/>
      <c r="T104" s="114"/>
      <c r="U104" s="278"/>
      <c r="V104" s="224"/>
      <c r="W104" s="224"/>
      <c r="X104" s="224"/>
    </row>
    <row r="105" spans="1:24" s="18" customFormat="1" ht="18" customHeight="1" x14ac:dyDescent="0.2">
      <c r="A105" s="758" t="s">
        <v>376</v>
      </c>
      <c r="B105" s="702"/>
      <c r="C105" s="702"/>
      <c r="D105" s="702"/>
      <c r="E105" s="310"/>
      <c r="F105" s="307" t="s">
        <v>374</v>
      </c>
      <c r="G105" s="308"/>
      <c r="H105" s="308"/>
      <c r="I105" s="308"/>
      <c r="J105" s="308"/>
      <c r="K105" s="461"/>
      <c r="L105" s="310"/>
      <c r="M105" s="307" t="s">
        <v>375</v>
      </c>
      <c r="N105" s="308"/>
      <c r="O105" s="308"/>
      <c r="P105" s="308"/>
      <c r="Q105" s="308"/>
      <c r="R105" s="308"/>
      <c r="S105" s="313"/>
      <c r="T105" s="115"/>
      <c r="U105" s="278"/>
      <c r="V105" s="224"/>
      <c r="W105" s="224"/>
      <c r="X105" s="224"/>
    </row>
    <row r="106" spans="1:24" s="5" customFormat="1" ht="5.0999999999999996" customHeight="1" x14ac:dyDescent="0.2">
      <c r="A106" s="701"/>
      <c r="B106" s="702"/>
      <c r="C106" s="702"/>
      <c r="D106" s="702"/>
      <c r="T106" s="115"/>
      <c r="U106" s="278"/>
      <c r="V106" s="224"/>
      <c r="W106" s="224"/>
      <c r="X106" s="224"/>
    </row>
    <row r="107" spans="1:24" s="5" customFormat="1" ht="18" customHeight="1" x14ac:dyDescent="0.2">
      <c r="A107" s="701"/>
      <c r="B107" s="702"/>
      <c r="C107" s="702"/>
      <c r="D107" s="702"/>
      <c r="E107" s="310"/>
      <c r="F107" s="307" t="s">
        <v>417</v>
      </c>
      <c r="G107" s="308"/>
      <c r="H107" s="308"/>
      <c r="I107" s="308"/>
      <c r="J107" s="308"/>
      <c r="K107" s="308"/>
      <c r="L107" s="312"/>
      <c r="M107" s="312"/>
      <c r="N107" s="312"/>
      <c r="O107" s="312"/>
      <c r="P107" s="312"/>
      <c r="Q107" s="312"/>
      <c r="R107" s="312"/>
      <c r="S107" s="313"/>
      <c r="T107" s="115"/>
      <c r="U107" s="278"/>
      <c r="V107" s="224"/>
      <c r="W107" s="224"/>
      <c r="X107" s="224"/>
    </row>
    <row r="108" spans="1:24" s="5" customFormat="1" ht="5.0999999999999996" customHeight="1" x14ac:dyDescent="0.2">
      <c r="A108" s="154"/>
      <c r="B108" s="58"/>
      <c r="C108" s="58"/>
      <c r="D108" s="58"/>
      <c r="E108" s="244"/>
      <c r="F108" s="244"/>
      <c r="G108" s="244"/>
      <c r="H108" s="244"/>
      <c r="I108" s="244"/>
      <c r="J108" s="244"/>
      <c r="K108" s="244"/>
      <c r="L108" s="244"/>
      <c r="M108" s="244"/>
      <c r="N108" s="244"/>
      <c r="O108" s="244"/>
      <c r="P108" s="244"/>
      <c r="Q108" s="244"/>
      <c r="R108" s="244"/>
      <c r="S108" s="244"/>
      <c r="T108" s="245"/>
      <c r="U108" s="278"/>
      <c r="V108" s="224"/>
      <c r="W108" s="224"/>
      <c r="X108" s="224"/>
    </row>
    <row r="109" spans="1:24" s="5" customFormat="1" ht="8.1" customHeight="1" x14ac:dyDescent="0.2">
      <c r="U109" s="278"/>
      <c r="V109" s="224"/>
      <c r="W109" s="224"/>
      <c r="X109" s="224"/>
    </row>
    <row r="110" spans="1:24" ht="5.0999999999999996" customHeight="1" x14ac:dyDescent="0.2">
      <c r="A110" s="358"/>
      <c r="B110" s="145"/>
      <c r="C110" s="145"/>
      <c r="D110" s="145"/>
      <c r="E110" s="145"/>
      <c r="F110" s="145"/>
      <c r="G110" s="145"/>
      <c r="H110" s="145"/>
      <c r="I110" s="145"/>
      <c r="J110" s="145"/>
      <c r="K110" s="145"/>
      <c r="L110" s="145"/>
      <c r="M110" s="145"/>
      <c r="N110" s="145"/>
      <c r="O110" s="360"/>
      <c r="P110" s="145"/>
      <c r="Q110" s="145"/>
      <c r="R110" s="145"/>
      <c r="S110" s="145"/>
      <c r="T110" s="361"/>
      <c r="U110" s="526"/>
      <c r="V110" s="274"/>
      <c r="W110" s="274"/>
      <c r="X110" s="274"/>
    </row>
    <row r="111" spans="1:24" s="5" customFormat="1" ht="15" customHeight="1" x14ac:dyDescent="0.2">
      <c r="A111" s="701" t="s">
        <v>367</v>
      </c>
      <c r="B111" s="702"/>
      <c r="C111" s="702"/>
      <c r="D111" s="702"/>
      <c r="E111" s="730" t="s">
        <v>2</v>
      </c>
      <c r="F111" s="731"/>
      <c r="G111" s="731"/>
      <c r="H111" s="731"/>
      <c r="I111" s="731"/>
      <c r="J111" s="731"/>
      <c r="K111" s="731"/>
      <c r="L111" s="731"/>
      <c r="M111" s="731"/>
      <c r="N111" s="731"/>
      <c r="O111" s="731"/>
      <c r="P111" s="731"/>
      <c r="Q111" s="731"/>
      <c r="R111" s="731"/>
      <c r="S111" s="732"/>
      <c r="T111" s="94"/>
      <c r="U111" s="525"/>
      <c r="V111" s="224"/>
      <c r="W111" s="224"/>
      <c r="X111" s="224"/>
    </row>
    <row r="112" spans="1:24" s="5" customFormat="1" ht="15" customHeight="1" x14ac:dyDescent="0.2">
      <c r="A112" s="701"/>
      <c r="B112" s="702"/>
      <c r="C112" s="702"/>
      <c r="D112" s="702"/>
      <c r="E112" s="736"/>
      <c r="F112" s="737"/>
      <c r="G112" s="737"/>
      <c r="H112" s="737"/>
      <c r="I112" s="737"/>
      <c r="J112" s="737"/>
      <c r="K112" s="737"/>
      <c r="L112" s="737"/>
      <c r="M112" s="737"/>
      <c r="N112" s="737"/>
      <c r="O112" s="737"/>
      <c r="P112" s="737"/>
      <c r="Q112" s="737"/>
      <c r="R112" s="737"/>
      <c r="S112" s="738"/>
      <c r="T112" s="94"/>
      <c r="U112" s="525"/>
      <c r="V112" s="224"/>
      <c r="W112" s="224"/>
      <c r="X112" s="224"/>
    </row>
    <row r="113" spans="1:24" s="5" customFormat="1" ht="12" hidden="1" customHeight="1" x14ac:dyDescent="0.2">
      <c r="A113" s="241"/>
      <c r="B113" s="242"/>
      <c r="C113" s="242"/>
      <c r="D113" s="775"/>
      <c r="E113" s="156" t="s">
        <v>2</v>
      </c>
      <c r="F113" s="153"/>
      <c r="G113" s="156"/>
      <c r="H113" s="153"/>
      <c r="I113" s="153"/>
      <c r="J113" s="153"/>
      <c r="K113" s="153" t="s">
        <v>5</v>
      </c>
      <c r="L113" s="153"/>
      <c r="M113" s="153"/>
      <c r="N113" s="153"/>
      <c r="O113" s="153"/>
      <c r="P113" s="153"/>
      <c r="Q113" s="153"/>
      <c r="R113" s="153"/>
      <c r="S113" s="221"/>
      <c r="T113" s="94"/>
      <c r="U113" s="525"/>
      <c r="V113" s="224"/>
      <c r="W113" s="224"/>
      <c r="X113" s="224"/>
    </row>
    <row r="114" spans="1:24" s="5" customFormat="1" ht="12" hidden="1" customHeight="1" x14ac:dyDescent="0.2">
      <c r="A114" s="241"/>
      <c r="B114" s="242"/>
      <c r="C114" s="242"/>
      <c r="D114" s="775"/>
      <c r="E114" s="156" t="s">
        <v>243</v>
      </c>
      <c r="F114" s="153"/>
      <c r="G114" s="156"/>
      <c r="H114" s="153"/>
      <c r="I114" s="153"/>
      <c r="J114" s="153"/>
      <c r="K114" s="222"/>
      <c r="L114" s="153"/>
      <c r="M114" s="153"/>
      <c r="N114" s="153"/>
      <c r="O114" s="153"/>
      <c r="P114" s="153"/>
      <c r="Q114" s="153"/>
      <c r="R114" s="153"/>
      <c r="S114" s="223"/>
      <c r="T114" s="94"/>
      <c r="U114" s="525"/>
      <c r="V114" s="224"/>
      <c r="W114" s="224"/>
      <c r="X114" s="224"/>
    </row>
    <row r="115" spans="1:24" s="5" customFormat="1" ht="12" hidden="1" customHeight="1" x14ac:dyDescent="0.2">
      <c r="A115" s="241"/>
      <c r="B115" s="242"/>
      <c r="C115" s="242"/>
      <c r="D115" s="775"/>
      <c r="E115" s="156" t="s">
        <v>244</v>
      </c>
      <c r="F115" s="153"/>
      <c r="G115" s="156"/>
      <c r="H115" s="153"/>
      <c r="I115" s="153"/>
      <c r="J115" s="153"/>
      <c r="K115" s="222"/>
      <c r="L115" s="153"/>
      <c r="M115" s="153"/>
      <c r="N115" s="153"/>
      <c r="O115" s="153"/>
      <c r="P115" s="153"/>
      <c r="Q115" s="153"/>
      <c r="R115" s="153"/>
      <c r="S115" s="223"/>
      <c r="T115" s="94"/>
      <c r="U115" s="525"/>
      <c r="V115" s="224"/>
      <c r="W115" s="224"/>
      <c r="X115" s="224"/>
    </row>
    <row r="116" spans="1:24" s="5" customFormat="1" ht="12" hidden="1" customHeight="1" x14ac:dyDescent="0.2">
      <c r="A116" s="241"/>
      <c r="B116" s="242"/>
      <c r="C116" s="242"/>
      <c r="D116" s="775"/>
      <c r="E116" s="156" t="s">
        <v>346</v>
      </c>
      <c r="F116" s="153"/>
      <c r="G116" s="156"/>
      <c r="H116" s="153"/>
      <c r="I116" s="153"/>
      <c r="J116" s="153"/>
      <c r="K116" s="222"/>
      <c r="L116" s="153"/>
      <c r="M116" s="153"/>
      <c r="N116" s="153"/>
      <c r="O116" s="153"/>
      <c r="P116" s="153"/>
      <c r="Q116" s="153"/>
      <c r="R116" s="153"/>
      <c r="S116" s="223"/>
      <c r="T116" s="94"/>
      <c r="U116" s="525"/>
      <c r="V116" s="224"/>
      <c r="W116" s="224"/>
      <c r="X116" s="224"/>
    </row>
    <row r="117" spans="1:24" s="5" customFormat="1" ht="12" hidden="1" customHeight="1" x14ac:dyDescent="0.2">
      <c r="A117" s="241"/>
      <c r="B117" s="242"/>
      <c r="C117" s="242"/>
      <c r="D117" s="775"/>
      <c r="E117" s="156" t="s">
        <v>347</v>
      </c>
      <c r="F117" s="153"/>
      <c r="G117" s="156"/>
      <c r="H117" s="153"/>
      <c r="I117" s="153"/>
      <c r="J117" s="153"/>
      <c r="K117" s="222"/>
      <c r="L117" s="153"/>
      <c r="M117" s="153"/>
      <c r="N117" s="153"/>
      <c r="O117" s="153"/>
      <c r="P117" s="153"/>
      <c r="Q117" s="153"/>
      <c r="R117" s="153"/>
      <c r="S117" s="223"/>
      <c r="T117" s="94"/>
      <c r="U117" s="525"/>
      <c r="V117" s="224"/>
      <c r="W117" s="224"/>
      <c r="X117" s="224"/>
    </row>
    <row r="118" spans="1:24" ht="5.0999999999999996" customHeight="1" x14ac:dyDescent="0.2">
      <c r="A118" s="149"/>
      <c r="B118" s="85"/>
      <c r="C118" s="85"/>
      <c r="D118" s="85"/>
      <c r="E118" s="85"/>
      <c r="F118" s="85"/>
      <c r="G118" s="85"/>
      <c r="H118" s="85"/>
      <c r="I118" s="85"/>
      <c r="J118" s="85"/>
      <c r="K118" s="85"/>
      <c r="L118" s="85"/>
      <c r="M118" s="85"/>
      <c r="N118" s="85"/>
      <c r="O118" s="148"/>
      <c r="P118" s="85"/>
      <c r="Q118" s="85"/>
      <c r="R118" s="85"/>
      <c r="S118" s="85"/>
      <c r="T118" s="95"/>
      <c r="U118" s="526"/>
      <c r="V118" s="274"/>
      <c r="W118" s="274"/>
      <c r="X118" s="274"/>
    </row>
    <row r="119" spans="1:24" ht="18" customHeight="1" x14ac:dyDescent="0.2">
      <c r="A119" s="551" t="str">
        <f>IF(E111=E117,"Bitte benennen!","")</f>
        <v/>
      </c>
      <c r="B119" s="85"/>
      <c r="C119" s="85"/>
      <c r="D119" s="85"/>
      <c r="E119" s="776"/>
      <c r="F119" s="776"/>
      <c r="G119" s="776"/>
      <c r="H119" s="776"/>
      <c r="I119" s="776"/>
      <c r="J119" s="776"/>
      <c r="K119" s="776"/>
      <c r="L119" s="776"/>
      <c r="M119" s="776"/>
      <c r="N119" s="776"/>
      <c r="O119" s="776"/>
      <c r="P119" s="776"/>
      <c r="Q119" s="776"/>
      <c r="R119" s="776"/>
      <c r="S119" s="776"/>
      <c r="T119" s="95"/>
      <c r="U119" s="526"/>
      <c r="V119" s="274"/>
      <c r="W119" s="274"/>
      <c r="X119" s="274"/>
    </row>
    <row r="120" spans="1:24" ht="5.0999999999999996" customHeight="1" x14ac:dyDescent="0.2">
      <c r="A120" s="157"/>
      <c r="B120" s="158"/>
      <c r="C120" s="158"/>
      <c r="D120" s="158"/>
      <c r="E120" s="158"/>
      <c r="F120" s="158"/>
      <c r="G120" s="158"/>
      <c r="H120" s="158"/>
      <c r="I120" s="158"/>
      <c r="J120" s="158"/>
      <c r="K120" s="158"/>
      <c r="L120" s="158"/>
      <c r="M120" s="158"/>
      <c r="N120" s="158"/>
      <c r="O120" s="246"/>
      <c r="P120" s="158"/>
      <c r="Q120" s="158"/>
      <c r="R120" s="158"/>
      <c r="S120" s="158"/>
      <c r="T120" s="159"/>
      <c r="U120" s="526"/>
      <c r="V120" s="274"/>
      <c r="W120" s="274"/>
      <c r="X120" s="274"/>
    </row>
    <row r="121" spans="1:24" s="5" customFormat="1" ht="8.1" customHeight="1" x14ac:dyDescent="0.2">
      <c r="U121" s="278"/>
      <c r="V121" s="224"/>
      <c r="W121" s="224"/>
      <c r="X121" s="224"/>
    </row>
    <row r="122" spans="1:24" s="5" customFormat="1" ht="5.0999999999999996" customHeight="1" x14ac:dyDescent="0.2">
      <c r="A122" s="49"/>
      <c r="B122" s="50"/>
      <c r="C122" s="50"/>
      <c r="D122" s="50"/>
      <c r="E122" s="113"/>
      <c r="F122" s="113"/>
      <c r="G122" s="113"/>
      <c r="H122" s="113"/>
      <c r="I122" s="113"/>
      <c r="J122" s="113"/>
      <c r="K122" s="113"/>
      <c r="L122" s="113"/>
      <c r="M122" s="113"/>
      <c r="N122" s="113"/>
      <c r="O122" s="113"/>
      <c r="P122" s="113"/>
      <c r="Q122" s="113"/>
      <c r="R122" s="113"/>
      <c r="S122" s="113"/>
      <c r="T122" s="114"/>
      <c r="U122" s="278"/>
      <c r="V122" s="224"/>
      <c r="W122" s="224"/>
      <c r="X122" s="224"/>
    </row>
    <row r="123" spans="1:24" s="5" customFormat="1" ht="18" customHeight="1" x14ac:dyDescent="0.2">
      <c r="A123" s="701" t="s">
        <v>348</v>
      </c>
      <c r="B123" s="702"/>
      <c r="C123" s="702"/>
      <c r="D123" s="702"/>
      <c r="E123" s="352"/>
      <c r="F123" s="353" t="s">
        <v>310</v>
      </c>
      <c r="G123" s="353"/>
      <c r="H123" s="353"/>
      <c r="I123" s="353"/>
      <c r="J123" s="353"/>
      <c r="K123" s="353"/>
      <c r="L123" s="353"/>
      <c r="M123" s="353"/>
      <c r="N123" s="353"/>
      <c r="O123" s="353"/>
      <c r="P123" s="353"/>
      <c r="Q123" s="353"/>
      <c r="R123" s="353"/>
      <c r="S123" s="354"/>
      <c r="T123" s="94"/>
      <c r="U123" s="278"/>
      <c r="V123" s="224"/>
      <c r="W123" s="224"/>
      <c r="X123" s="224"/>
    </row>
    <row r="124" spans="1:24" s="5" customFormat="1" ht="5.0999999999999996" customHeight="1" x14ac:dyDescent="0.2">
      <c r="A124" s="701"/>
      <c r="B124" s="702"/>
      <c r="C124" s="702"/>
      <c r="D124" s="702"/>
      <c r="E124" s="33"/>
      <c r="F124" s="33"/>
      <c r="G124" s="33"/>
      <c r="H124" s="33"/>
      <c r="I124" s="33"/>
      <c r="J124" s="33"/>
      <c r="K124" s="33"/>
      <c r="L124" s="33"/>
      <c r="M124" s="33"/>
      <c r="N124" s="33"/>
      <c r="O124" s="33"/>
      <c r="P124" s="33"/>
      <c r="Q124" s="33"/>
      <c r="R124" s="33"/>
      <c r="S124" s="33"/>
      <c r="T124" s="94"/>
      <c r="U124" s="278"/>
      <c r="V124" s="224"/>
      <c r="W124" s="224"/>
      <c r="X124" s="224"/>
    </row>
    <row r="125" spans="1:24" s="5" customFormat="1" ht="18" customHeight="1" x14ac:dyDescent="0.2">
      <c r="A125" s="701"/>
      <c r="B125" s="702"/>
      <c r="C125" s="702"/>
      <c r="D125" s="702"/>
      <c r="E125" s="352"/>
      <c r="F125" s="353" t="s">
        <v>311</v>
      </c>
      <c r="G125" s="353"/>
      <c r="H125" s="353"/>
      <c r="I125" s="353"/>
      <c r="J125" s="353"/>
      <c r="K125" s="353"/>
      <c r="L125" s="353"/>
      <c r="M125" s="353"/>
      <c r="N125" s="353"/>
      <c r="O125" s="353"/>
      <c r="P125" s="353"/>
      <c r="Q125" s="353"/>
      <c r="R125" s="353"/>
      <c r="S125" s="354"/>
      <c r="T125" s="94"/>
      <c r="U125" s="278"/>
      <c r="V125" s="224"/>
      <c r="W125" s="224"/>
      <c r="X125" s="224"/>
    </row>
    <row r="126" spans="1:24" s="5" customFormat="1" ht="5.0999999999999996" customHeight="1" x14ac:dyDescent="0.2">
      <c r="A126" s="701"/>
      <c r="B126" s="702"/>
      <c r="C126" s="702"/>
      <c r="D126" s="702"/>
      <c r="E126" s="33"/>
      <c r="F126" s="33"/>
      <c r="G126" s="33"/>
      <c r="H126" s="33"/>
      <c r="I126" s="33"/>
      <c r="J126" s="33"/>
      <c r="K126" s="33"/>
      <c r="L126" s="33"/>
      <c r="M126" s="33"/>
      <c r="N126" s="33"/>
      <c r="O126" s="33"/>
      <c r="P126" s="33"/>
      <c r="Q126" s="33"/>
      <c r="R126" s="33"/>
      <c r="S126" s="33"/>
      <c r="T126" s="94"/>
      <c r="U126" s="278"/>
      <c r="V126" s="224"/>
      <c r="W126" s="224"/>
      <c r="X126" s="224"/>
    </row>
    <row r="127" spans="1:24" s="5" customFormat="1" ht="18" customHeight="1" x14ac:dyDescent="0.2">
      <c r="A127" s="701"/>
      <c r="B127" s="702"/>
      <c r="C127" s="702"/>
      <c r="D127" s="702"/>
      <c r="E127" s="352"/>
      <c r="F127" s="353" t="s">
        <v>312</v>
      </c>
      <c r="G127" s="353"/>
      <c r="H127" s="353"/>
      <c r="I127" s="353"/>
      <c r="J127" s="353"/>
      <c r="K127" s="353"/>
      <c r="L127" s="353"/>
      <c r="M127" s="353"/>
      <c r="N127" s="353"/>
      <c r="O127" s="353"/>
      <c r="P127" s="353"/>
      <c r="Q127" s="353"/>
      <c r="R127" s="353"/>
      <c r="S127" s="354"/>
      <c r="T127" s="94"/>
      <c r="U127" s="278"/>
      <c r="V127" s="224"/>
      <c r="W127" s="224"/>
      <c r="X127" s="224"/>
    </row>
    <row r="128" spans="1:24" s="5" customFormat="1" ht="5.0999999999999996" customHeight="1" x14ac:dyDescent="0.2">
      <c r="A128" s="701"/>
      <c r="B128" s="702"/>
      <c r="C128" s="702"/>
      <c r="D128" s="702"/>
      <c r="E128" s="33"/>
      <c r="F128" s="33"/>
      <c r="G128" s="33"/>
      <c r="H128" s="33"/>
      <c r="I128" s="33"/>
      <c r="J128" s="33"/>
      <c r="K128" s="33"/>
      <c r="L128" s="33"/>
      <c r="M128" s="33"/>
      <c r="N128" s="33"/>
      <c r="O128" s="33"/>
      <c r="P128" s="33"/>
      <c r="Q128" s="33"/>
      <c r="R128" s="33"/>
      <c r="S128" s="33"/>
      <c r="T128" s="94"/>
      <c r="U128" s="278"/>
      <c r="V128" s="224"/>
      <c r="W128" s="224"/>
      <c r="X128" s="224"/>
    </row>
    <row r="129" spans="1:24" s="5" customFormat="1" ht="18" customHeight="1" x14ac:dyDescent="0.2">
      <c r="A129" s="701"/>
      <c r="B129" s="702"/>
      <c r="C129" s="702"/>
      <c r="D129" s="702"/>
      <c r="E129" s="352"/>
      <c r="F129" s="353" t="s">
        <v>313</v>
      </c>
      <c r="G129" s="353"/>
      <c r="H129" s="353"/>
      <c r="I129" s="353"/>
      <c r="J129" s="353"/>
      <c r="K129" s="353"/>
      <c r="L129" s="353"/>
      <c r="M129" s="353"/>
      <c r="N129" s="353"/>
      <c r="O129" s="353"/>
      <c r="P129" s="353"/>
      <c r="Q129" s="353"/>
      <c r="R129" s="353"/>
      <c r="S129" s="354"/>
      <c r="T129" s="94"/>
      <c r="U129" s="278"/>
      <c r="V129" s="224"/>
      <c r="W129" s="224"/>
      <c r="X129" s="224"/>
    </row>
    <row r="130" spans="1:24" s="5" customFormat="1" ht="5.0999999999999996" customHeight="1" x14ac:dyDescent="0.2">
      <c r="A130" s="285"/>
      <c r="B130" s="244"/>
      <c r="C130" s="244"/>
      <c r="D130" s="58"/>
      <c r="E130" s="58"/>
      <c r="F130" s="58"/>
      <c r="G130" s="58"/>
      <c r="H130" s="58"/>
      <c r="I130" s="58"/>
      <c r="J130" s="58"/>
      <c r="K130" s="58"/>
      <c r="L130" s="58"/>
      <c r="M130" s="58"/>
      <c r="N130" s="58"/>
      <c r="O130" s="58"/>
      <c r="P130" s="58"/>
      <c r="Q130" s="58"/>
      <c r="R130" s="58"/>
      <c r="S130" s="58"/>
      <c r="T130" s="245"/>
      <c r="U130" s="278"/>
      <c r="V130" s="224"/>
      <c r="W130" s="224"/>
      <c r="X130" s="224"/>
    </row>
    <row r="131" spans="1:24" s="5" customFormat="1" ht="12" customHeight="1" x14ac:dyDescent="0.2">
      <c r="U131" s="278"/>
      <c r="V131" s="224"/>
      <c r="W131" s="224"/>
      <c r="X131" s="224"/>
    </row>
    <row r="132" spans="1:24" s="5" customFormat="1" ht="12" customHeight="1" x14ac:dyDescent="0.2">
      <c r="U132" s="278"/>
      <c r="V132" s="224"/>
      <c r="W132" s="224"/>
      <c r="X132" s="224"/>
    </row>
    <row r="133" spans="1:24" s="5" customFormat="1" ht="12" customHeight="1" x14ac:dyDescent="0.2">
      <c r="U133" s="278"/>
      <c r="V133" s="224"/>
      <c r="W133" s="224"/>
      <c r="X133" s="224"/>
    </row>
    <row r="134" spans="1:24" s="5" customFormat="1" ht="12" customHeight="1" x14ac:dyDescent="0.2">
      <c r="U134" s="278"/>
      <c r="V134" s="224"/>
      <c r="W134" s="224"/>
      <c r="X134" s="224"/>
    </row>
    <row r="135" spans="1:24" ht="12" customHeight="1" x14ac:dyDescent="0.2">
      <c r="A135" s="84"/>
      <c r="B135" s="85"/>
      <c r="C135" s="85"/>
      <c r="D135" s="85"/>
      <c r="E135" s="85"/>
      <c r="F135" s="85"/>
      <c r="G135" s="85"/>
      <c r="H135" s="85"/>
      <c r="I135" s="85"/>
      <c r="U135" s="278"/>
      <c r="V135" s="224"/>
      <c r="W135" s="224"/>
      <c r="X135" s="224"/>
    </row>
    <row r="136" spans="1:24" ht="5.0999999999999996" customHeight="1" x14ac:dyDescent="0.2">
      <c r="A136" s="146"/>
      <c r="B136" s="145"/>
      <c r="C136" s="145"/>
      <c r="D136" s="85"/>
      <c r="E136" s="85"/>
      <c r="F136" s="85"/>
      <c r="G136" s="85"/>
      <c r="H136" s="85"/>
      <c r="I136" s="85"/>
      <c r="U136" s="278"/>
      <c r="V136" s="224"/>
      <c r="W136" s="224"/>
      <c r="X136" s="224"/>
    </row>
    <row r="137" spans="1:24" s="5" customFormat="1" ht="12" customHeight="1" x14ac:dyDescent="0.2">
      <c r="A137" s="21" t="s">
        <v>109</v>
      </c>
      <c r="B137" s="22" t="s">
        <v>1</v>
      </c>
      <c r="C137" s="21"/>
      <c r="E137" s="77"/>
      <c r="F137" s="77"/>
      <c r="G137" s="77"/>
      <c r="H137" s="77"/>
      <c r="I137" s="77"/>
      <c r="J137" s="77"/>
      <c r="K137" s="77"/>
      <c r="L137" s="77"/>
      <c r="M137" s="77"/>
      <c r="N137" s="77"/>
      <c r="O137" s="77"/>
      <c r="P137" s="77"/>
      <c r="Q137" s="77"/>
      <c r="R137" s="77"/>
      <c r="S137" s="77"/>
      <c r="T137" s="77"/>
      <c r="U137" s="278"/>
      <c r="V137" s="224"/>
      <c r="W137" s="224"/>
      <c r="X137" s="224"/>
    </row>
    <row r="138" spans="1:24" ht="5.0999999999999996" customHeight="1" x14ac:dyDescent="0.2">
      <c r="A138" s="87"/>
      <c r="B138" s="85"/>
      <c r="C138" s="85"/>
      <c r="D138" s="85"/>
      <c r="E138" s="85"/>
      <c r="F138" s="85"/>
      <c r="G138" s="85"/>
      <c r="H138" s="85"/>
      <c r="I138" s="85"/>
      <c r="U138" s="278"/>
      <c r="V138" s="224"/>
      <c r="W138" s="224"/>
      <c r="X138" s="224"/>
    </row>
    <row r="139" spans="1:24" x14ac:dyDescent="0.2">
      <c r="A139" s="1" t="str">
        <f>'Seite 1'!$A$65</f>
        <v>Antrag Wissenstransfer und Informationsmaßnahmen</v>
      </c>
      <c r="T139" s="2" t="str">
        <f ca="1">CONCATENATE(IF('Seite 1'!$E$25=0,"Antragsteller",LEFT('Seite 1'!$E$25,20))," - Antrag vom ",IF('Seite 1'!$O$20="","……………..",TEXT('Seite 1'!$O$20,"TT.MM.JJ")))</f>
        <v>Antragsteller - Antrag vom 17.01.23</v>
      </c>
      <c r="U139" s="278"/>
      <c r="V139" s="224"/>
      <c r="W139" s="224"/>
      <c r="X139" s="224"/>
    </row>
    <row r="140" spans="1:24" x14ac:dyDescent="0.2">
      <c r="A140" s="1" t="str">
        <f>'Seite 1'!$A$66</f>
        <v>Formularversion: V 2.1 vom 17.01.23 - öffentlich -</v>
      </c>
      <c r="T140" s="3" t="str">
        <f ca="1">CONCATENATE("Ausdruck vom "&amp;TEXT(TODAY(),"TT.MM.JJ"))</f>
        <v>Ausdruck vom 17.01.23</v>
      </c>
      <c r="U140" s="278"/>
      <c r="V140" s="224"/>
      <c r="W140" s="224"/>
      <c r="X140" s="224"/>
    </row>
  </sheetData>
  <sheetProtection password="E8E7" sheet="1" objects="1" scenarios="1" selectLockedCells="1" autoFilter="0"/>
  <mergeCells count="34">
    <mergeCell ref="A111:D112"/>
    <mergeCell ref="E111:S112"/>
    <mergeCell ref="D113:D117"/>
    <mergeCell ref="E119:S119"/>
    <mergeCell ref="A123:D129"/>
    <mergeCell ref="A105:D107"/>
    <mergeCell ref="E84:J86"/>
    <mergeCell ref="K84:N86"/>
    <mergeCell ref="E88:N90"/>
    <mergeCell ref="A44:D45"/>
    <mergeCell ref="D46:D66"/>
    <mergeCell ref="A70:D73"/>
    <mergeCell ref="E94:S96"/>
    <mergeCell ref="D74:D82"/>
    <mergeCell ref="A94:D96"/>
    <mergeCell ref="D97:D101"/>
    <mergeCell ref="A6:D7"/>
    <mergeCell ref="D8:D11"/>
    <mergeCell ref="A15:D16"/>
    <mergeCell ref="A17:D19"/>
    <mergeCell ref="A42:D43"/>
    <mergeCell ref="D20:D34"/>
    <mergeCell ref="O1:T1"/>
    <mergeCell ref="E6:S7"/>
    <mergeCell ref="E42:S45"/>
    <mergeCell ref="E15:S19"/>
    <mergeCell ref="O37:R37"/>
    <mergeCell ref="E36:N38"/>
    <mergeCell ref="W16:W19"/>
    <mergeCell ref="X16:X19"/>
    <mergeCell ref="V16:V19"/>
    <mergeCell ref="E70:S73"/>
    <mergeCell ref="O89:R89"/>
    <mergeCell ref="O85:R85"/>
  </mergeCells>
  <phoneticPr fontId="7" type="noConversion"/>
  <conditionalFormatting sqref="O1">
    <cfRule type="cellIs" dxfId="43" priority="62" stopIfTrue="1" operator="equal">
      <formula>0</formula>
    </cfRule>
  </conditionalFormatting>
  <conditionalFormatting sqref="E88:S90">
    <cfRule type="expression" dxfId="42" priority="49" stopIfTrue="1">
      <formula>$U$89=0</formula>
    </cfRule>
  </conditionalFormatting>
  <conditionalFormatting sqref="A17:D19">
    <cfRule type="cellIs" dxfId="41" priority="52" stopIfTrue="1" operator="equal">
      <formula>0</formula>
    </cfRule>
  </conditionalFormatting>
  <conditionalFormatting sqref="A44:D45">
    <cfRule type="cellIs" dxfId="40" priority="51" stopIfTrue="1" operator="equal">
      <formula>0</formula>
    </cfRule>
  </conditionalFormatting>
  <conditionalFormatting sqref="E36:S38">
    <cfRule type="expression" dxfId="39" priority="50" stopIfTrue="1">
      <formula>$U$37=0</formula>
    </cfRule>
  </conditionalFormatting>
  <conditionalFormatting sqref="E119:S119">
    <cfRule type="expression" dxfId="38" priority="1" stopIfTrue="1">
      <formula>$E$111=$E$117</formula>
    </cfRule>
  </conditionalFormatting>
  <dataValidations count="7">
    <dataValidation type="list" allowBlank="1" showErrorMessage="1" errorTitle="Ergebnis" error="Bitte auswählen!" sqref="O85:R85 O89:R89 O37:R37">
      <formula1>"Bitte auswählen!,ja,nein"</formula1>
    </dataValidation>
    <dataValidation type="list" allowBlank="1" showErrorMessage="1" errorTitle="Fördergegenstand" error="Bitte auswählen!" sqref="E6:S7">
      <formula1>$E$8:$E$11</formula1>
    </dataValidation>
    <dataValidation type="list" allowBlank="1" showErrorMessage="1" errorTitle="Thema des Bildungsvorhabens" error="Bitte auswählen!" sqref="E42:S45">
      <formula1>INDIRECT($U$8)</formula1>
    </dataValidation>
    <dataValidation type="list" allowBlank="1" showErrorMessage="1" errorTitle="Art des Bildungsvorhabens" error="Bitte auswählen!" sqref="E15:S19">
      <formula1>INDIRECT($U$7)</formula1>
    </dataValidation>
    <dataValidation type="list" allowBlank="1" showErrorMessage="1" errorTitle="Inhalt des Bildungsvorhabens" error="Bitte auswählen!" sqref="E70:S73">
      <formula1>$E$74:$E$82</formula1>
    </dataValidation>
    <dataValidation type="list" allowBlank="1" showErrorMessage="1" errorTitle="Beitrag zu Unterpriorität" error="Bitte auswählen!" sqref="E94:S96">
      <formula1>$E$97:$E$101</formula1>
    </dataValidation>
    <dataValidation type="list" allowBlank="1" showErrorMessage="1" errorTitle="Abschluss des Vorhabens" error="Bitte auswählen!" sqref="E111:S112">
      <formula1>$E$113:$E$117</formula1>
    </dataValidation>
  </dataValidations>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5955" r:id="rId4" name="Check Box 3">
              <controlPr defaultSize="0" autoFill="0" autoLine="0" autoPict="0">
                <anchor moveWithCells="1">
                  <from>
                    <xdr:col>4</xdr:col>
                    <xdr:colOff>19050</xdr:colOff>
                    <xdr:row>104</xdr:row>
                    <xdr:rowOff>9525</xdr:rowOff>
                  </from>
                  <to>
                    <xdr:col>4</xdr:col>
                    <xdr:colOff>323850</xdr:colOff>
                    <xdr:row>105</xdr:row>
                    <xdr:rowOff>0</xdr:rowOff>
                  </to>
                </anchor>
              </controlPr>
            </control>
          </mc:Choice>
        </mc:AlternateContent>
        <mc:AlternateContent xmlns:mc="http://schemas.openxmlformats.org/markup-compatibility/2006">
          <mc:Choice Requires="x14">
            <control shapeId="125956" r:id="rId5" name="Check Box 4">
              <controlPr defaultSize="0" autoFill="0" autoLine="0" autoPict="0">
                <anchor moveWithCells="1">
                  <from>
                    <xdr:col>11</xdr:col>
                    <xdr:colOff>19050</xdr:colOff>
                    <xdr:row>104</xdr:row>
                    <xdr:rowOff>9525</xdr:rowOff>
                  </from>
                  <to>
                    <xdr:col>11</xdr:col>
                    <xdr:colOff>323850</xdr:colOff>
                    <xdr:row>105</xdr:row>
                    <xdr:rowOff>0</xdr:rowOff>
                  </to>
                </anchor>
              </controlPr>
            </control>
          </mc:Choice>
        </mc:AlternateContent>
        <mc:AlternateContent xmlns:mc="http://schemas.openxmlformats.org/markup-compatibility/2006">
          <mc:Choice Requires="x14">
            <control shapeId="125957" r:id="rId6" name="Check Box 5">
              <controlPr defaultSize="0" autoFill="0" autoLine="0" autoPict="0">
                <anchor moveWithCells="1">
                  <from>
                    <xdr:col>4</xdr:col>
                    <xdr:colOff>19050</xdr:colOff>
                    <xdr:row>106</xdr:row>
                    <xdr:rowOff>9525</xdr:rowOff>
                  </from>
                  <to>
                    <xdr:col>4</xdr:col>
                    <xdr:colOff>323850</xdr:colOff>
                    <xdr:row>107</xdr:row>
                    <xdr:rowOff>0</xdr:rowOff>
                  </to>
                </anchor>
              </controlPr>
            </control>
          </mc:Choice>
        </mc:AlternateContent>
        <mc:AlternateContent xmlns:mc="http://schemas.openxmlformats.org/markup-compatibility/2006">
          <mc:Choice Requires="x14">
            <control shapeId="125959" r:id="rId7" name="Check Box 7">
              <controlPr defaultSize="0" autoFill="0" autoLine="0" autoPict="0">
                <anchor moveWithCells="1">
                  <from>
                    <xdr:col>4</xdr:col>
                    <xdr:colOff>19050</xdr:colOff>
                    <xdr:row>122</xdr:row>
                    <xdr:rowOff>9525</xdr:rowOff>
                  </from>
                  <to>
                    <xdr:col>4</xdr:col>
                    <xdr:colOff>323850</xdr:colOff>
                    <xdr:row>123</xdr:row>
                    <xdr:rowOff>0</xdr:rowOff>
                  </to>
                </anchor>
              </controlPr>
            </control>
          </mc:Choice>
        </mc:AlternateContent>
        <mc:AlternateContent xmlns:mc="http://schemas.openxmlformats.org/markup-compatibility/2006">
          <mc:Choice Requires="x14">
            <control shapeId="125960" r:id="rId8" name="Check Box 8">
              <controlPr defaultSize="0" autoFill="0" autoLine="0" autoPict="0">
                <anchor moveWithCells="1">
                  <from>
                    <xdr:col>4</xdr:col>
                    <xdr:colOff>19050</xdr:colOff>
                    <xdr:row>124</xdr:row>
                    <xdr:rowOff>9525</xdr:rowOff>
                  </from>
                  <to>
                    <xdr:col>4</xdr:col>
                    <xdr:colOff>323850</xdr:colOff>
                    <xdr:row>125</xdr:row>
                    <xdr:rowOff>0</xdr:rowOff>
                  </to>
                </anchor>
              </controlPr>
            </control>
          </mc:Choice>
        </mc:AlternateContent>
        <mc:AlternateContent xmlns:mc="http://schemas.openxmlformats.org/markup-compatibility/2006">
          <mc:Choice Requires="x14">
            <control shapeId="125961" r:id="rId9" name="Check Box 9">
              <controlPr defaultSize="0" autoFill="0" autoLine="0" autoPict="0">
                <anchor moveWithCells="1">
                  <from>
                    <xdr:col>4</xdr:col>
                    <xdr:colOff>19050</xdr:colOff>
                    <xdr:row>126</xdr:row>
                    <xdr:rowOff>9525</xdr:rowOff>
                  </from>
                  <to>
                    <xdr:col>4</xdr:col>
                    <xdr:colOff>323850</xdr:colOff>
                    <xdr:row>127</xdr:row>
                    <xdr:rowOff>0</xdr:rowOff>
                  </to>
                </anchor>
              </controlPr>
            </control>
          </mc:Choice>
        </mc:AlternateContent>
        <mc:AlternateContent xmlns:mc="http://schemas.openxmlformats.org/markup-compatibility/2006">
          <mc:Choice Requires="x14">
            <control shapeId="125962" r:id="rId10" name="Check Box 10">
              <controlPr defaultSize="0" autoFill="0" autoLine="0" autoPict="0">
                <anchor moveWithCells="1">
                  <from>
                    <xdr:col>4</xdr:col>
                    <xdr:colOff>19050</xdr:colOff>
                    <xdr:row>128</xdr:row>
                    <xdr:rowOff>9525</xdr:rowOff>
                  </from>
                  <to>
                    <xdr:col>4</xdr:col>
                    <xdr:colOff>323850</xdr:colOff>
                    <xdr:row>129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W72"/>
  <sheetViews>
    <sheetView showGridLines="0" zoomScaleNormal="100" zoomScaleSheetLayoutView="100" workbookViewId="0">
      <selection activeCell="O21" sqref="O21:R21"/>
    </sheetView>
  </sheetViews>
  <sheetFormatPr baseColWidth="10" defaultColWidth="11.42578125" defaultRowHeight="12" x14ac:dyDescent="0.2"/>
  <cols>
    <col min="1" max="14" width="5.140625" style="80" customWidth="1"/>
    <col min="15" max="15" width="5.140625" style="86" customWidth="1"/>
    <col min="16" max="18" width="5.140625" style="80" customWidth="1"/>
    <col min="19" max="20" width="0.85546875" style="80" customWidth="1"/>
    <col min="21" max="23" width="10.7109375" style="80" hidden="1" customWidth="1"/>
    <col min="24" max="16384" width="11.42578125" style="80"/>
  </cols>
  <sheetData>
    <row r="1" spans="1:23" ht="15" customHeight="1" x14ac:dyDescent="0.2">
      <c r="A1" s="118"/>
      <c r="J1" s="85"/>
      <c r="K1" s="85"/>
      <c r="L1" s="85"/>
      <c r="N1" s="119" t="s">
        <v>34</v>
      </c>
      <c r="O1" s="712">
        <f>'Seite 1'!$O$21</f>
        <v>0</v>
      </c>
      <c r="P1" s="713"/>
      <c r="Q1" s="713"/>
      <c r="R1" s="713"/>
      <c r="S1" s="713"/>
      <c r="T1" s="714"/>
      <c r="U1" s="275"/>
      <c r="V1" s="274"/>
      <c r="W1" s="274"/>
    </row>
    <row r="2" spans="1:23" ht="5.0999999999999996" customHeight="1" x14ac:dyDescent="0.2">
      <c r="A2" s="118"/>
      <c r="J2" s="120"/>
      <c r="K2" s="120"/>
      <c r="L2" s="120"/>
      <c r="M2" s="120"/>
      <c r="N2" s="120"/>
      <c r="U2" s="274"/>
      <c r="V2" s="274"/>
      <c r="W2" s="274"/>
    </row>
    <row r="3" spans="1:23" s="18" customFormat="1" ht="15" customHeight="1" x14ac:dyDescent="0.2">
      <c r="A3" s="15" t="s">
        <v>241</v>
      </c>
      <c r="B3" s="16"/>
      <c r="C3" s="16"/>
      <c r="D3" s="16"/>
      <c r="E3" s="16"/>
      <c r="F3" s="16"/>
      <c r="G3" s="16"/>
      <c r="H3" s="16"/>
      <c r="I3" s="16"/>
      <c r="J3" s="16"/>
      <c r="K3" s="16"/>
      <c r="L3" s="16"/>
      <c r="M3" s="16"/>
      <c r="N3" s="16"/>
      <c r="O3" s="16"/>
      <c r="P3" s="16"/>
      <c r="Q3" s="16"/>
      <c r="R3" s="16"/>
      <c r="S3" s="16"/>
      <c r="T3" s="17"/>
      <c r="U3" s="525"/>
      <c r="V3" s="224"/>
      <c r="W3" s="224"/>
    </row>
    <row r="4" spans="1:23" s="33" customFormat="1" ht="8.1" customHeight="1" x14ac:dyDescent="0.2">
      <c r="E4" s="547"/>
      <c r="F4" s="547"/>
      <c r="G4" s="547"/>
      <c r="H4" s="547"/>
      <c r="I4" s="547"/>
      <c r="J4" s="547"/>
      <c r="K4" s="547"/>
      <c r="L4" s="547"/>
      <c r="M4" s="547"/>
      <c r="N4" s="547"/>
      <c r="O4" s="547"/>
      <c r="P4" s="547"/>
      <c r="Q4" s="547"/>
      <c r="R4" s="547"/>
      <c r="S4" s="547"/>
      <c r="T4" s="547"/>
      <c r="U4" s="525"/>
      <c r="V4" s="153"/>
      <c r="W4" s="153"/>
    </row>
    <row r="5" spans="1:23" s="5" customFormat="1" ht="5.0999999999999996" customHeight="1" x14ac:dyDescent="0.2">
      <c r="A5" s="49"/>
      <c r="B5" s="50"/>
      <c r="C5" s="50"/>
      <c r="D5" s="50"/>
      <c r="E5" s="113"/>
      <c r="F5" s="113"/>
      <c r="G5" s="113"/>
      <c r="H5" s="113"/>
      <c r="I5" s="113"/>
      <c r="J5" s="113"/>
      <c r="K5" s="113"/>
      <c r="L5" s="113"/>
      <c r="M5" s="113"/>
      <c r="N5" s="113"/>
      <c r="O5" s="113"/>
      <c r="P5" s="113"/>
      <c r="Q5" s="113"/>
      <c r="R5" s="113"/>
      <c r="S5" s="113"/>
      <c r="T5" s="114"/>
      <c r="U5" s="525"/>
      <c r="V5" s="224"/>
      <c r="W5" s="224"/>
    </row>
    <row r="6" spans="1:23" s="117" customFormat="1" ht="18" customHeight="1" x14ac:dyDescent="0.2">
      <c r="A6" s="701" t="s">
        <v>266</v>
      </c>
      <c r="B6" s="702"/>
      <c r="C6" s="702"/>
      <c r="D6" s="702"/>
      <c r="E6" s="352"/>
      <c r="F6" s="353" t="s">
        <v>314</v>
      </c>
      <c r="G6" s="353"/>
      <c r="H6" s="353"/>
      <c r="I6" s="353"/>
      <c r="J6" s="353"/>
      <c r="K6" s="353"/>
      <c r="L6" s="353"/>
      <c r="M6" s="353"/>
      <c r="N6" s="353"/>
      <c r="O6" s="353"/>
      <c r="P6" s="353"/>
      <c r="Q6" s="353"/>
      <c r="R6" s="353"/>
      <c r="S6" s="354"/>
      <c r="T6" s="116"/>
      <c r="U6" s="153"/>
      <c r="V6" s="548"/>
      <c r="W6" s="548"/>
    </row>
    <row r="7" spans="1:23" s="117" customFormat="1" ht="5.0999999999999996" customHeight="1" x14ac:dyDescent="0.2">
      <c r="A7" s="701"/>
      <c r="B7" s="702"/>
      <c r="C7" s="702"/>
      <c r="D7" s="702"/>
      <c r="E7" s="32"/>
      <c r="F7" s="243"/>
      <c r="G7" s="243"/>
      <c r="H7" s="243"/>
      <c r="I7" s="243"/>
      <c r="J7" s="243"/>
      <c r="K7" s="243"/>
      <c r="L7" s="243"/>
      <c r="M7" s="243"/>
      <c r="N7" s="243"/>
      <c r="O7" s="243"/>
      <c r="P7" s="243"/>
      <c r="Q7" s="243"/>
      <c r="R7" s="243"/>
      <c r="S7" s="243"/>
      <c r="T7" s="116"/>
      <c r="U7" s="153"/>
      <c r="V7" s="548"/>
      <c r="W7" s="548"/>
    </row>
    <row r="8" spans="1:23" s="117" customFormat="1" ht="18" customHeight="1" x14ac:dyDescent="0.2">
      <c r="A8" s="701"/>
      <c r="B8" s="702"/>
      <c r="C8" s="702"/>
      <c r="D8" s="702"/>
      <c r="E8" s="352"/>
      <c r="F8" s="353" t="s">
        <v>319</v>
      </c>
      <c r="G8" s="353"/>
      <c r="H8" s="353"/>
      <c r="I8" s="353"/>
      <c r="J8" s="353"/>
      <c r="K8" s="353"/>
      <c r="L8" s="353"/>
      <c r="M8" s="353"/>
      <c r="N8" s="353"/>
      <c r="O8" s="353"/>
      <c r="P8" s="353"/>
      <c r="Q8" s="353"/>
      <c r="R8" s="353"/>
      <c r="S8" s="354"/>
      <c r="T8" s="116"/>
      <c r="U8" s="153"/>
      <c r="V8" s="548"/>
      <c r="W8" s="548"/>
    </row>
    <row r="9" spans="1:23" s="117" customFormat="1" ht="5.0999999999999996" customHeight="1" x14ac:dyDescent="0.2">
      <c r="A9" s="701"/>
      <c r="B9" s="702"/>
      <c r="C9" s="702"/>
      <c r="D9" s="702"/>
      <c r="E9" s="32"/>
      <c r="F9" s="243"/>
      <c r="G9" s="243"/>
      <c r="H9" s="243"/>
      <c r="I9" s="243"/>
      <c r="J9" s="243"/>
      <c r="K9" s="243"/>
      <c r="L9" s="243"/>
      <c r="M9" s="243"/>
      <c r="N9" s="243"/>
      <c r="O9" s="243"/>
      <c r="P9" s="243"/>
      <c r="Q9" s="243"/>
      <c r="R9" s="243"/>
      <c r="S9" s="243"/>
      <c r="T9" s="116"/>
      <c r="U9" s="153"/>
      <c r="V9" s="548"/>
      <c r="W9" s="548"/>
    </row>
    <row r="10" spans="1:23" s="117" customFormat="1" ht="18" customHeight="1" x14ac:dyDescent="0.2">
      <c r="A10" s="701"/>
      <c r="B10" s="702"/>
      <c r="C10" s="702"/>
      <c r="D10" s="702"/>
      <c r="E10" s="352"/>
      <c r="F10" s="353" t="s">
        <v>315</v>
      </c>
      <c r="G10" s="353"/>
      <c r="H10" s="353"/>
      <c r="I10" s="353"/>
      <c r="J10" s="353"/>
      <c r="K10" s="353"/>
      <c r="L10" s="353"/>
      <c r="M10" s="353"/>
      <c r="N10" s="353"/>
      <c r="O10" s="353"/>
      <c r="P10" s="353"/>
      <c r="Q10" s="353"/>
      <c r="R10" s="353"/>
      <c r="S10" s="354"/>
      <c r="T10" s="116"/>
      <c r="U10" s="153"/>
      <c r="V10" s="548"/>
      <c r="W10" s="548"/>
    </row>
    <row r="11" spans="1:23" s="117" customFormat="1" ht="5.0999999999999996" customHeight="1" x14ac:dyDescent="0.2">
      <c r="A11" s="701"/>
      <c r="B11" s="702"/>
      <c r="C11" s="702"/>
      <c r="D11" s="702"/>
      <c r="E11" s="32"/>
      <c r="F11" s="243"/>
      <c r="G11" s="243"/>
      <c r="H11" s="243"/>
      <c r="I11" s="243"/>
      <c r="J11" s="243"/>
      <c r="K11" s="243"/>
      <c r="L11" s="243"/>
      <c r="M11" s="243"/>
      <c r="N11" s="243"/>
      <c r="O11" s="243"/>
      <c r="P11" s="243"/>
      <c r="Q11" s="243"/>
      <c r="R11" s="243"/>
      <c r="S11" s="243"/>
      <c r="T11" s="116"/>
      <c r="U11" s="153"/>
      <c r="V11" s="548"/>
      <c r="W11" s="548"/>
    </row>
    <row r="12" spans="1:23" s="117" customFormat="1" ht="18" customHeight="1" x14ac:dyDescent="0.2">
      <c r="A12" s="701"/>
      <c r="B12" s="702"/>
      <c r="C12" s="702"/>
      <c r="D12" s="702"/>
      <c r="E12" s="352"/>
      <c r="F12" s="353" t="s">
        <v>316</v>
      </c>
      <c r="G12" s="353"/>
      <c r="H12" s="353"/>
      <c r="I12" s="353"/>
      <c r="J12" s="353"/>
      <c r="K12" s="353"/>
      <c r="L12" s="353"/>
      <c r="M12" s="353"/>
      <c r="N12" s="353"/>
      <c r="O12" s="353"/>
      <c r="P12" s="353"/>
      <c r="Q12" s="353"/>
      <c r="R12" s="353"/>
      <c r="S12" s="354"/>
      <c r="T12" s="116"/>
      <c r="U12" s="530" t="b">
        <v>0</v>
      </c>
      <c r="V12" s="548"/>
      <c r="W12" s="548"/>
    </row>
    <row r="13" spans="1:23" s="117" customFormat="1" ht="5.0999999999999996" customHeight="1" x14ac:dyDescent="0.2">
      <c r="A13" s="701"/>
      <c r="B13" s="702"/>
      <c r="C13" s="702"/>
      <c r="D13" s="702"/>
      <c r="E13" s="32"/>
      <c r="F13" s="243"/>
      <c r="G13" s="243"/>
      <c r="H13" s="243"/>
      <c r="I13" s="243"/>
      <c r="J13" s="243"/>
      <c r="K13" s="243"/>
      <c r="L13" s="243"/>
      <c r="M13" s="243"/>
      <c r="N13" s="243"/>
      <c r="O13" s="243"/>
      <c r="P13" s="243"/>
      <c r="Q13" s="243"/>
      <c r="R13" s="243"/>
      <c r="S13" s="243"/>
      <c r="T13" s="116"/>
      <c r="U13" s="153"/>
      <c r="V13" s="548"/>
      <c r="W13" s="548"/>
    </row>
    <row r="14" spans="1:23" s="117" customFormat="1" ht="18" customHeight="1" x14ac:dyDescent="0.2">
      <c r="A14" s="701"/>
      <c r="B14" s="702"/>
      <c r="C14" s="702"/>
      <c r="D14" s="702"/>
      <c r="E14" s="352"/>
      <c r="F14" s="353" t="s">
        <v>378</v>
      </c>
      <c r="G14" s="353"/>
      <c r="H14" s="353"/>
      <c r="I14" s="353"/>
      <c r="J14" s="353"/>
      <c r="K14" s="353"/>
      <c r="L14" s="353"/>
      <c r="M14" s="353"/>
      <c r="N14" s="353"/>
      <c r="O14" s="353"/>
      <c r="P14" s="353"/>
      <c r="Q14" s="353"/>
      <c r="R14" s="353"/>
      <c r="S14" s="354"/>
      <c r="T14" s="116"/>
      <c r="U14" s="153"/>
      <c r="V14" s="548"/>
      <c r="W14" s="548"/>
    </row>
    <row r="15" spans="1:23" s="5" customFormat="1" ht="5.0999999999999996" customHeight="1" x14ac:dyDescent="0.2">
      <c r="A15" s="701"/>
      <c r="B15" s="702"/>
      <c r="C15" s="702"/>
      <c r="D15" s="702"/>
      <c r="E15" s="78"/>
      <c r="F15" s="78"/>
      <c r="G15" s="78"/>
      <c r="H15" s="78"/>
      <c r="I15" s="78"/>
      <c r="J15" s="78"/>
      <c r="K15" s="78"/>
      <c r="L15" s="78"/>
      <c r="M15" s="78"/>
      <c r="N15" s="78"/>
      <c r="O15" s="78"/>
      <c r="P15" s="78"/>
      <c r="Q15" s="78"/>
      <c r="R15" s="78"/>
      <c r="S15" s="78"/>
      <c r="T15" s="94"/>
      <c r="U15" s="525"/>
      <c r="V15" s="224"/>
      <c r="W15" s="224"/>
    </row>
    <row r="16" spans="1:23" s="5" customFormat="1" ht="8.1" customHeight="1" x14ac:dyDescent="0.2">
      <c r="A16" s="701"/>
      <c r="B16" s="702"/>
      <c r="C16" s="702"/>
      <c r="D16" s="702"/>
      <c r="E16" s="759" t="s">
        <v>455</v>
      </c>
      <c r="F16" s="760"/>
      <c r="G16" s="760"/>
      <c r="H16" s="760"/>
      <c r="I16" s="760"/>
      <c r="J16" s="760"/>
      <c r="K16" s="760"/>
      <c r="L16" s="760"/>
      <c r="M16" s="760"/>
      <c r="N16" s="760"/>
      <c r="O16" s="546"/>
      <c r="P16" s="546"/>
      <c r="Q16" s="546"/>
      <c r="R16" s="546"/>
      <c r="S16" s="351"/>
      <c r="T16" s="94"/>
      <c r="U16" s="278"/>
      <c r="V16" s="224"/>
      <c r="W16" s="224"/>
    </row>
    <row r="17" spans="1:23" s="5" customFormat="1" ht="18" customHeight="1" x14ac:dyDescent="0.2">
      <c r="A17" s="701"/>
      <c r="B17" s="702"/>
      <c r="C17" s="702"/>
      <c r="D17" s="702"/>
      <c r="E17" s="761"/>
      <c r="F17" s="762"/>
      <c r="G17" s="762"/>
      <c r="H17" s="762"/>
      <c r="I17" s="762"/>
      <c r="J17" s="762"/>
      <c r="K17" s="762"/>
      <c r="L17" s="762"/>
      <c r="M17" s="762"/>
      <c r="N17" s="762"/>
      <c r="O17" s="707" t="s">
        <v>2</v>
      </c>
      <c r="P17" s="708"/>
      <c r="Q17" s="708"/>
      <c r="R17" s="709"/>
      <c r="S17" s="319"/>
      <c r="T17" s="94"/>
      <c r="U17" s="278">
        <f>IF(U12=TRUE,1,0)</f>
        <v>0</v>
      </c>
      <c r="V17" s="523" t="s">
        <v>429</v>
      </c>
      <c r="W17" s="524">
        <f>IF(U17=0,0,IF(O17="ja",1,0))</f>
        <v>0</v>
      </c>
    </row>
    <row r="18" spans="1:23" s="5" customFormat="1" ht="8.1" customHeight="1" x14ac:dyDescent="0.2">
      <c r="A18" s="701"/>
      <c r="B18" s="702"/>
      <c r="C18" s="702"/>
      <c r="D18" s="702"/>
      <c r="E18" s="763"/>
      <c r="F18" s="764"/>
      <c r="G18" s="764"/>
      <c r="H18" s="764"/>
      <c r="I18" s="764"/>
      <c r="J18" s="764"/>
      <c r="K18" s="764"/>
      <c r="L18" s="764"/>
      <c r="M18" s="764"/>
      <c r="N18" s="764"/>
      <c r="O18" s="321"/>
      <c r="P18" s="321"/>
      <c r="Q18" s="321"/>
      <c r="R18" s="321"/>
      <c r="S18" s="322"/>
      <c r="T18" s="94"/>
      <c r="U18" s="278"/>
      <c r="V18" s="224"/>
      <c r="W18" s="224"/>
    </row>
    <row r="19" spans="1:23" s="5" customFormat="1" ht="5.0999999999999996" customHeight="1" x14ac:dyDescent="0.2">
      <c r="A19" s="701"/>
      <c r="B19" s="702"/>
      <c r="C19" s="702"/>
      <c r="D19" s="702"/>
      <c r="E19" s="547"/>
      <c r="F19" s="547"/>
      <c r="G19" s="547"/>
      <c r="H19" s="547"/>
      <c r="I19" s="547"/>
      <c r="J19" s="547"/>
      <c r="K19" s="547"/>
      <c r="L19" s="547"/>
      <c r="M19" s="547"/>
      <c r="N19" s="547"/>
      <c r="O19" s="547"/>
      <c r="P19" s="547"/>
      <c r="Q19" s="547"/>
      <c r="R19" s="547"/>
      <c r="S19" s="547"/>
      <c r="T19" s="94"/>
      <c r="U19" s="278"/>
      <c r="V19" s="224"/>
      <c r="W19" s="224"/>
    </row>
    <row r="20" spans="1:23" s="5" customFormat="1" ht="8.1" customHeight="1" x14ac:dyDescent="0.2">
      <c r="A20" s="701"/>
      <c r="B20" s="702"/>
      <c r="C20" s="702"/>
      <c r="D20" s="702"/>
      <c r="E20" s="759" t="s">
        <v>379</v>
      </c>
      <c r="F20" s="760"/>
      <c r="G20" s="760"/>
      <c r="H20" s="760"/>
      <c r="I20" s="760"/>
      <c r="J20" s="760"/>
      <c r="K20" s="760"/>
      <c r="L20" s="765" t="str">
        <f>IF(O21="ja","Bitte in der 
Beschreibung
des Vorhabens erläutern!","")</f>
        <v/>
      </c>
      <c r="M20" s="765"/>
      <c r="N20" s="765"/>
      <c r="O20" s="350"/>
      <c r="P20" s="350"/>
      <c r="Q20" s="350"/>
      <c r="R20" s="350"/>
      <c r="S20" s="351"/>
      <c r="T20" s="94"/>
      <c r="U20" s="525"/>
      <c r="V20" s="224"/>
      <c r="W20" s="224"/>
    </row>
    <row r="21" spans="1:23" s="5" customFormat="1" ht="18" customHeight="1" x14ac:dyDescent="0.2">
      <c r="A21" s="701"/>
      <c r="B21" s="702"/>
      <c r="C21" s="702"/>
      <c r="D21" s="702"/>
      <c r="E21" s="761"/>
      <c r="F21" s="762"/>
      <c r="G21" s="762"/>
      <c r="H21" s="762"/>
      <c r="I21" s="762"/>
      <c r="J21" s="762"/>
      <c r="K21" s="762"/>
      <c r="L21" s="766"/>
      <c r="M21" s="766"/>
      <c r="N21" s="766"/>
      <c r="O21" s="707" t="s">
        <v>2</v>
      </c>
      <c r="P21" s="708"/>
      <c r="Q21" s="708"/>
      <c r="R21" s="709"/>
      <c r="S21" s="319"/>
      <c r="T21" s="94"/>
      <c r="U21" s="525"/>
      <c r="V21" s="224"/>
      <c r="W21" s="224"/>
    </row>
    <row r="22" spans="1:23" s="5" customFormat="1" ht="15" customHeight="1" x14ac:dyDescent="0.2">
      <c r="A22" s="701"/>
      <c r="B22" s="702"/>
      <c r="C22" s="702"/>
      <c r="D22" s="702"/>
      <c r="E22" s="761"/>
      <c r="F22" s="762"/>
      <c r="G22" s="762"/>
      <c r="H22" s="762"/>
      <c r="I22" s="762"/>
      <c r="J22" s="762"/>
      <c r="K22" s="762"/>
      <c r="L22" s="766"/>
      <c r="M22" s="766"/>
      <c r="N22" s="766"/>
      <c r="O22" s="33"/>
      <c r="P22" s="33"/>
      <c r="Q22" s="33"/>
      <c r="R22" s="33"/>
      <c r="S22" s="319"/>
      <c r="T22" s="94"/>
      <c r="U22" s="525"/>
      <c r="V22" s="224"/>
      <c r="W22" s="224"/>
    </row>
    <row r="23" spans="1:23" s="5" customFormat="1" ht="8.1" customHeight="1" x14ac:dyDescent="0.2">
      <c r="A23" s="701"/>
      <c r="B23" s="702"/>
      <c r="C23" s="702"/>
      <c r="D23" s="702"/>
      <c r="E23" s="763"/>
      <c r="F23" s="764"/>
      <c r="G23" s="764"/>
      <c r="H23" s="764"/>
      <c r="I23" s="764"/>
      <c r="J23" s="764"/>
      <c r="K23" s="764"/>
      <c r="L23" s="767"/>
      <c r="M23" s="767"/>
      <c r="N23" s="767"/>
      <c r="O23" s="321"/>
      <c r="P23" s="321"/>
      <c r="Q23" s="321"/>
      <c r="R23" s="321"/>
      <c r="S23" s="322"/>
      <c r="T23" s="94"/>
      <c r="U23" s="525"/>
      <c r="V23" s="224"/>
      <c r="W23" s="224"/>
    </row>
    <row r="24" spans="1:23" ht="5.0999999999999996" customHeight="1" x14ac:dyDescent="0.2">
      <c r="A24" s="157"/>
      <c r="B24" s="158"/>
      <c r="C24" s="158"/>
      <c r="D24" s="158"/>
      <c r="E24" s="158"/>
      <c r="F24" s="158"/>
      <c r="G24" s="158"/>
      <c r="H24" s="158"/>
      <c r="I24" s="158"/>
      <c r="J24" s="355"/>
      <c r="K24" s="355"/>
      <c r="L24" s="355"/>
      <c r="M24" s="355"/>
      <c r="N24" s="355"/>
      <c r="O24" s="246"/>
      <c r="P24" s="158"/>
      <c r="Q24" s="158"/>
      <c r="R24" s="158"/>
      <c r="S24" s="158"/>
      <c r="T24" s="159"/>
      <c r="U24" s="526"/>
      <c r="V24" s="274"/>
      <c r="W24" s="274"/>
    </row>
    <row r="25" spans="1:23" s="33" customFormat="1" ht="8.1" customHeight="1" x14ac:dyDescent="0.2">
      <c r="E25" s="547"/>
      <c r="F25" s="547"/>
      <c r="G25" s="547"/>
      <c r="H25" s="547"/>
      <c r="I25" s="547"/>
      <c r="J25" s="547"/>
      <c r="K25" s="547"/>
      <c r="L25" s="547"/>
      <c r="M25" s="547"/>
      <c r="N25" s="547"/>
      <c r="O25" s="547"/>
      <c r="P25" s="547"/>
      <c r="Q25" s="547"/>
      <c r="R25" s="547"/>
      <c r="S25" s="547"/>
      <c r="T25" s="547"/>
      <c r="U25" s="525"/>
      <c r="V25" s="153"/>
      <c r="W25" s="153"/>
    </row>
    <row r="26" spans="1:23" s="5" customFormat="1" ht="5.0999999999999996" customHeight="1" x14ac:dyDescent="0.2">
      <c r="A26" s="49"/>
      <c r="B26" s="50"/>
      <c r="C26" s="50"/>
      <c r="D26" s="50"/>
      <c r="E26" s="113"/>
      <c r="F26" s="113"/>
      <c r="G26" s="113"/>
      <c r="H26" s="113"/>
      <c r="I26" s="113"/>
      <c r="J26" s="113"/>
      <c r="K26" s="113"/>
      <c r="L26" s="113"/>
      <c r="M26" s="113"/>
      <c r="N26" s="113"/>
      <c r="O26" s="113"/>
      <c r="P26" s="113"/>
      <c r="Q26" s="113"/>
      <c r="R26" s="113"/>
      <c r="S26" s="113"/>
      <c r="T26" s="114"/>
      <c r="U26" s="278"/>
      <c r="V26" s="224"/>
      <c r="W26" s="224"/>
    </row>
    <row r="27" spans="1:23" s="5" customFormat="1" ht="15" customHeight="1" x14ac:dyDescent="0.2">
      <c r="A27" s="701" t="s">
        <v>396</v>
      </c>
      <c r="B27" s="702"/>
      <c r="C27" s="702"/>
      <c r="D27" s="702"/>
      <c r="E27" s="636" t="s">
        <v>318</v>
      </c>
      <c r="F27" s="637"/>
      <c r="G27" s="637"/>
      <c r="H27" s="637"/>
      <c r="I27" s="637"/>
      <c r="J27" s="637"/>
      <c r="K27" s="637"/>
      <c r="L27" s="637"/>
      <c r="M27" s="637"/>
      <c r="N27" s="637"/>
      <c r="O27" s="637"/>
      <c r="P27" s="637"/>
      <c r="Q27" s="637"/>
      <c r="R27" s="637"/>
      <c r="S27" s="638"/>
      <c r="T27" s="94"/>
      <c r="U27" s="278"/>
      <c r="V27" s="224"/>
      <c r="W27" s="224"/>
    </row>
    <row r="28" spans="1:23" s="6" customFormat="1" ht="15" customHeight="1" x14ac:dyDescent="0.2">
      <c r="A28" s="701"/>
      <c r="B28" s="702"/>
      <c r="C28" s="702"/>
      <c r="D28" s="702"/>
      <c r="E28" s="777" t="s">
        <v>300</v>
      </c>
      <c r="F28" s="778"/>
      <c r="G28" s="778"/>
      <c r="H28" s="778"/>
      <c r="I28" s="778"/>
      <c r="J28" s="778"/>
      <c r="K28" s="778"/>
      <c r="L28" s="778"/>
      <c r="M28" s="778"/>
      <c r="N28" s="778"/>
      <c r="O28" s="778"/>
      <c r="P28" s="778"/>
      <c r="Q28" s="778"/>
      <c r="R28" s="778"/>
      <c r="S28" s="779"/>
      <c r="T28" s="45"/>
      <c r="U28" s="278"/>
      <c r="V28" s="276"/>
      <c r="W28" s="276"/>
    </row>
    <row r="29" spans="1:23" s="6" customFormat="1" ht="15" customHeight="1" x14ac:dyDescent="0.2">
      <c r="A29" s="701"/>
      <c r="B29" s="702"/>
      <c r="C29" s="702"/>
      <c r="D29" s="702"/>
      <c r="E29" s="780" t="s">
        <v>40</v>
      </c>
      <c r="F29" s="781"/>
      <c r="G29" s="782" t="s">
        <v>41</v>
      </c>
      <c r="H29" s="783"/>
      <c r="I29" s="783"/>
      <c r="J29" s="783"/>
      <c r="K29" s="783"/>
      <c r="L29" s="783"/>
      <c r="M29" s="783"/>
      <c r="N29" s="783"/>
      <c r="O29" s="783"/>
      <c r="P29" s="783"/>
      <c r="Q29" s="783"/>
      <c r="R29" s="783"/>
      <c r="S29" s="784"/>
      <c r="T29" s="45"/>
      <c r="U29" s="278"/>
      <c r="V29" s="276"/>
      <c r="W29" s="276"/>
    </row>
    <row r="30" spans="1:23" ht="5.0999999999999996" customHeight="1" x14ac:dyDescent="0.2">
      <c r="A30" s="701"/>
      <c r="B30" s="702"/>
      <c r="C30" s="702"/>
      <c r="D30" s="702"/>
      <c r="E30" s="85"/>
      <c r="F30" s="85"/>
      <c r="G30" s="85"/>
      <c r="H30" s="85"/>
      <c r="I30" s="85"/>
      <c r="J30" s="85"/>
      <c r="K30" s="85"/>
      <c r="L30" s="85"/>
      <c r="M30" s="85"/>
      <c r="N30" s="85"/>
      <c r="O30" s="148"/>
      <c r="P30" s="85"/>
      <c r="Q30" s="85"/>
      <c r="R30" s="85"/>
      <c r="S30" s="85"/>
      <c r="T30" s="95"/>
      <c r="U30" s="278"/>
      <c r="V30" s="274"/>
      <c r="W30" s="274"/>
    </row>
    <row r="31" spans="1:23" ht="15" customHeight="1" x14ac:dyDescent="0.2">
      <c r="A31" s="701"/>
      <c r="B31" s="702"/>
      <c r="C31" s="702"/>
      <c r="D31" s="702"/>
      <c r="E31" s="636" t="s">
        <v>318</v>
      </c>
      <c r="F31" s="637"/>
      <c r="G31" s="637"/>
      <c r="H31" s="637"/>
      <c r="I31" s="637"/>
      <c r="J31" s="637"/>
      <c r="K31" s="637"/>
      <c r="L31" s="637"/>
      <c r="M31" s="637"/>
      <c r="N31" s="637"/>
      <c r="O31" s="637"/>
      <c r="P31" s="637"/>
      <c r="Q31" s="637"/>
      <c r="R31" s="637"/>
      <c r="S31" s="638"/>
      <c r="T31" s="95"/>
      <c r="U31" s="278"/>
      <c r="V31" s="274"/>
      <c r="W31" s="274"/>
    </row>
    <row r="32" spans="1:23" ht="15" customHeight="1" x14ac:dyDescent="0.2">
      <c r="A32" s="701"/>
      <c r="B32" s="702"/>
      <c r="C32" s="702"/>
      <c r="D32" s="702"/>
      <c r="E32" s="777" t="s">
        <v>300</v>
      </c>
      <c r="F32" s="778"/>
      <c r="G32" s="778"/>
      <c r="H32" s="778"/>
      <c r="I32" s="778"/>
      <c r="J32" s="778"/>
      <c r="K32" s="778"/>
      <c r="L32" s="778"/>
      <c r="M32" s="778"/>
      <c r="N32" s="778"/>
      <c r="O32" s="778"/>
      <c r="P32" s="778"/>
      <c r="Q32" s="778"/>
      <c r="R32" s="778"/>
      <c r="S32" s="779"/>
      <c r="T32" s="95"/>
      <c r="U32" s="278"/>
      <c r="V32" s="274"/>
      <c r="W32" s="274"/>
    </row>
    <row r="33" spans="1:23" ht="15" customHeight="1" x14ac:dyDescent="0.2">
      <c r="A33" s="701"/>
      <c r="B33" s="702"/>
      <c r="C33" s="702"/>
      <c r="D33" s="702"/>
      <c r="E33" s="780" t="s">
        <v>40</v>
      </c>
      <c r="F33" s="781"/>
      <c r="G33" s="782" t="s">
        <v>41</v>
      </c>
      <c r="H33" s="783"/>
      <c r="I33" s="783"/>
      <c r="J33" s="783"/>
      <c r="K33" s="783"/>
      <c r="L33" s="783"/>
      <c r="M33" s="783"/>
      <c r="N33" s="783"/>
      <c r="O33" s="783"/>
      <c r="P33" s="783"/>
      <c r="Q33" s="783"/>
      <c r="R33" s="783"/>
      <c r="S33" s="784"/>
      <c r="T33" s="95"/>
      <c r="U33" s="278"/>
      <c r="V33" s="274"/>
      <c r="W33" s="274"/>
    </row>
    <row r="34" spans="1:23" ht="5.0999999999999996" customHeight="1" x14ac:dyDescent="0.2">
      <c r="A34" s="701"/>
      <c r="B34" s="702"/>
      <c r="C34" s="702"/>
      <c r="D34" s="702"/>
      <c r="E34" s="85"/>
      <c r="F34" s="85"/>
      <c r="G34" s="85"/>
      <c r="H34" s="85"/>
      <c r="I34" s="85"/>
      <c r="J34" s="85"/>
      <c r="K34" s="85"/>
      <c r="L34" s="85"/>
      <c r="M34" s="85"/>
      <c r="N34" s="85"/>
      <c r="O34" s="148"/>
      <c r="P34" s="85"/>
      <c r="Q34" s="85"/>
      <c r="R34" s="85"/>
      <c r="S34" s="85"/>
      <c r="T34" s="95"/>
      <c r="U34" s="278"/>
      <c r="V34" s="274"/>
      <c r="W34" s="274"/>
    </row>
    <row r="35" spans="1:23" s="6" customFormat="1" ht="15" customHeight="1" x14ac:dyDescent="0.2">
      <c r="A35" s="701"/>
      <c r="B35" s="702"/>
      <c r="C35" s="702"/>
      <c r="D35" s="702"/>
      <c r="E35" s="636" t="s">
        <v>318</v>
      </c>
      <c r="F35" s="637"/>
      <c r="G35" s="637"/>
      <c r="H35" s="637"/>
      <c r="I35" s="637"/>
      <c r="J35" s="637"/>
      <c r="K35" s="637"/>
      <c r="L35" s="637"/>
      <c r="M35" s="637"/>
      <c r="N35" s="637"/>
      <c r="O35" s="637"/>
      <c r="P35" s="637"/>
      <c r="Q35" s="637"/>
      <c r="R35" s="637"/>
      <c r="S35" s="638"/>
      <c r="T35" s="45"/>
      <c r="U35" s="278"/>
      <c r="V35" s="276"/>
      <c r="W35" s="276"/>
    </row>
    <row r="36" spans="1:23" s="6" customFormat="1" ht="15" customHeight="1" x14ac:dyDescent="0.2">
      <c r="A36" s="701"/>
      <c r="B36" s="702"/>
      <c r="C36" s="702"/>
      <c r="D36" s="702"/>
      <c r="E36" s="777" t="s">
        <v>300</v>
      </c>
      <c r="F36" s="778"/>
      <c r="G36" s="778"/>
      <c r="H36" s="778"/>
      <c r="I36" s="778"/>
      <c r="J36" s="778"/>
      <c r="K36" s="778"/>
      <c r="L36" s="778"/>
      <c r="M36" s="778"/>
      <c r="N36" s="778"/>
      <c r="O36" s="778"/>
      <c r="P36" s="778"/>
      <c r="Q36" s="778"/>
      <c r="R36" s="778"/>
      <c r="S36" s="779"/>
      <c r="T36" s="45"/>
      <c r="U36" s="278"/>
      <c r="V36" s="276"/>
      <c r="W36" s="276"/>
    </row>
    <row r="37" spans="1:23" s="6" customFormat="1" ht="15" customHeight="1" x14ac:dyDescent="0.2">
      <c r="A37" s="701"/>
      <c r="B37" s="702"/>
      <c r="C37" s="702"/>
      <c r="D37" s="702"/>
      <c r="E37" s="780" t="s">
        <v>40</v>
      </c>
      <c r="F37" s="781"/>
      <c r="G37" s="782" t="s">
        <v>41</v>
      </c>
      <c r="H37" s="783"/>
      <c r="I37" s="783"/>
      <c r="J37" s="783"/>
      <c r="K37" s="783"/>
      <c r="L37" s="783"/>
      <c r="M37" s="783"/>
      <c r="N37" s="783"/>
      <c r="O37" s="783"/>
      <c r="P37" s="783"/>
      <c r="Q37" s="783"/>
      <c r="R37" s="783"/>
      <c r="S37" s="784"/>
      <c r="T37" s="45"/>
      <c r="U37" s="278"/>
      <c r="V37" s="276"/>
      <c r="W37" s="276"/>
    </row>
    <row r="38" spans="1:23" ht="5.0999999999999996" customHeight="1" x14ac:dyDescent="0.2">
      <c r="A38" s="701"/>
      <c r="B38" s="702"/>
      <c r="C38" s="702"/>
      <c r="D38" s="702"/>
      <c r="E38" s="85"/>
      <c r="F38" s="85"/>
      <c r="G38" s="85"/>
      <c r="H38" s="85"/>
      <c r="I38" s="85"/>
      <c r="J38" s="85"/>
      <c r="K38" s="85"/>
      <c r="L38" s="85"/>
      <c r="M38" s="85"/>
      <c r="N38" s="85"/>
      <c r="O38" s="148"/>
      <c r="P38" s="85"/>
      <c r="Q38" s="85"/>
      <c r="R38" s="85"/>
      <c r="S38" s="85"/>
      <c r="T38" s="95"/>
      <c r="U38" s="278"/>
      <c r="V38" s="274"/>
      <c r="W38" s="274"/>
    </row>
    <row r="39" spans="1:23" s="6" customFormat="1" ht="15" customHeight="1" x14ac:dyDescent="0.2">
      <c r="A39" s="701"/>
      <c r="B39" s="702"/>
      <c r="C39" s="702"/>
      <c r="D39" s="702"/>
      <c r="E39" s="636" t="s">
        <v>318</v>
      </c>
      <c r="F39" s="637"/>
      <c r="G39" s="637"/>
      <c r="H39" s="637"/>
      <c r="I39" s="637"/>
      <c r="J39" s="637"/>
      <c r="K39" s="637"/>
      <c r="L39" s="637"/>
      <c r="M39" s="637"/>
      <c r="N39" s="637"/>
      <c r="O39" s="637"/>
      <c r="P39" s="637"/>
      <c r="Q39" s="637"/>
      <c r="R39" s="637"/>
      <c r="S39" s="638"/>
      <c r="T39" s="45"/>
      <c r="U39" s="278"/>
      <c r="V39" s="276"/>
      <c r="W39" s="276"/>
    </row>
    <row r="40" spans="1:23" s="6" customFormat="1" ht="15" customHeight="1" x14ac:dyDescent="0.2">
      <c r="A40" s="701"/>
      <c r="B40" s="702"/>
      <c r="C40" s="702"/>
      <c r="D40" s="702"/>
      <c r="E40" s="777" t="s">
        <v>300</v>
      </c>
      <c r="F40" s="778"/>
      <c r="G40" s="778"/>
      <c r="H40" s="778"/>
      <c r="I40" s="778"/>
      <c r="J40" s="778"/>
      <c r="K40" s="778"/>
      <c r="L40" s="778"/>
      <c r="M40" s="778"/>
      <c r="N40" s="778"/>
      <c r="O40" s="778"/>
      <c r="P40" s="778"/>
      <c r="Q40" s="778"/>
      <c r="R40" s="778"/>
      <c r="S40" s="779"/>
      <c r="T40" s="45"/>
      <c r="U40" s="278"/>
      <c r="V40" s="276"/>
      <c r="W40" s="276"/>
    </row>
    <row r="41" spans="1:23" s="6" customFormat="1" ht="15" customHeight="1" x14ac:dyDescent="0.2">
      <c r="A41" s="701"/>
      <c r="B41" s="702"/>
      <c r="C41" s="702"/>
      <c r="D41" s="702"/>
      <c r="E41" s="780" t="s">
        <v>40</v>
      </c>
      <c r="F41" s="781"/>
      <c r="G41" s="782" t="s">
        <v>41</v>
      </c>
      <c r="H41" s="783"/>
      <c r="I41" s="783"/>
      <c r="J41" s="783"/>
      <c r="K41" s="783"/>
      <c r="L41" s="783"/>
      <c r="M41" s="783"/>
      <c r="N41" s="783"/>
      <c r="O41" s="783"/>
      <c r="P41" s="783"/>
      <c r="Q41" s="783"/>
      <c r="R41" s="783"/>
      <c r="S41" s="784"/>
      <c r="T41" s="45"/>
      <c r="U41" s="278"/>
      <c r="V41" s="276"/>
      <c r="W41" s="276"/>
    </row>
    <row r="42" spans="1:23" ht="5.0999999999999996" customHeight="1" x14ac:dyDescent="0.2">
      <c r="A42" s="701"/>
      <c r="B42" s="702"/>
      <c r="C42" s="702"/>
      <c r="D42" s="702"/>
      <c r="E42" s="85"/>
      <c r="F42" s="85"/>
      <c r="G42" s="85"/>
      <c r="H42" s="85"/>
      <c r="I42" s="85"/>
      <c r="J42" s="85"/>
      <c r="K42" s="85"/>
      <c r="L42" s="85"/>
      <c r="M42" s="85"/>
      <c r="N42" s="85"/>
      <c r="O42" s="148"/>
      <c r="P42" s="85"/>
      <c r="Q42" s="85"/>
      <c r="R42" s="85"/>
      <c r="S42" s="85"/>
      <c r="T42" s="95"/>
      <c r="U42" s="278"/>
      <c r="V42" s="274"/>
      <c r="W42" s="274"/>
    </row>
    <row r="43" spans="1:23" ht="15" customHeight="1" x14ac:dyDescent="0.2">
      <c r="A43" s="701"/>
      <c r="B43" s="702"/>
      <c r="C43" s="702"/>
      <c r="D43" s="702"/>
      <c r="E43" s="636" t="s">
        <v>318</v>
      </c>
      <c r="F43" s="637"/>
      <c r="G43" s="637"/>
      <c r="H43" s="637"/>
      <c r="I43" s="637"/>
      <c r="J43" s="637"/>
      <c r="K43" s="637"/>
      <c r="L43" s="637"/>
      <c r="M43" s="637"/>
      <c r="N43" s="637"/>
      <c r="O43" s="637"/>
      <c r="P43" s="637"/>
      <c r="Q43" s="637"/>
      <c r="R43" s="637"/>
      <c r="S43" s="638"/>
      <c r="T43" s="95"/>
      <c r="U43" s="278"/>
      <c r="V43" s="274"/>
      <c r="W43" s="274"/>
    </row>
    <row r="44" spans="1:23" ht="15" customHeight="1" x14ac:dyDescent="0.2">
      <c r="A44" s="701"/>
      <c r="B44" s="702"/>
      <c r="C44" s="702"/>
      <c r="D44" s="702"/>
      <c r="E44" s="777" t="s">
        <v>300</v>
      </c>
      <c r="F44" s="778"/>
      <c r="G44" s="778"/>
      <c r="H44" s="778"/>
      <c r="I44" s="778"/>
      <c r="J44" s="778"/>
      <c r="K44" s="778"/>
      <c r="L44" s="778"/>
      <c r="M44" s="778"/>
      <c r="N44" s="778"/>
      <c r="O44" s="778"/>
      <c r="P44" s="778"/>
      <c r="Q44" s="778"/>
      <c r="R44" s="778"/>
      <c r="S44" s="779"/>
      <c r="T44" s="95"/>
      <c r="U44" s="278"/>
      <c r="V44" s="274"/>
      <c r="W44" s="274"/>
    </row>
    <row r="45" spans="1:23" ht="15" customHeight="1" x14ac:dyDescent="0.2">
      <c r="A45" s="701"/>
      <c r="B45" s="702"/>
      <c r="C45" s="702"/>
      <c r="D45" s="702"/>
      <c r="E45" s="780" t="s">
        <v>40</v>
      </c>
      <c r="F45" s="781"/>
      <c r="G45" s="782" t="s">
        <v>41</v>
      </c>
      <c r="H45" s="783"/>
      <c r="I45" s="783"/>
      <c r="J45" s="783"/>
      <c r="K45" s="783"/>
      <c r="L45" s="783"/>
      <c r="M45" s="783"/>
      <c r="N45" s="783"/>
      <c r="O45" s="783"/>
      <c r="P45" s="783"/>
      <c r="Q45" s="783"/>
      <c r="R45" s="783"/>
      <c r="S45" s="784"/>
      <c r="T45" s="95"/>
      <c r="U45" s="278"/>
      <c r="V45" s="274"/>
      <c r="W45" s="274"/>
    </row>
    <row r="46" spans="1:23" ht="5.0999999999999996" customHeight="1" x14ac:dyDescent="0.2">
      <c r="A46" s="701"/>
      <c r="B46" s="702"/>
      <c r="C46" s="702"/>
      <c r="D46" s="702"/>
      <c r="E46" s="85"/>
      <c r="F46" s="85"/>
      <c r="G46" s="85"/>
      <c r="H46" s="85"/>
      <c r="I46" s="85"/>
      <c r="J46" s="85"/>
      <c r="K46" s="85"/>
      <c r="L46" s="85"/>
      <c r="M46" s="85"/>
      <c r="N46" s="85"/>
      <c r="O46" s="148"/>
      <c r="P46" s="85"/>
      <c r="Q46" s="85"/>
      <c r="R46" s="85"/>
      <c r="S46" s="85"/>
      <c r="T46" s="95"/>
      <c r="U46" s="278"/>
      <c r="V46" s="274"/>
      <c r="W46" s="274"/>
    </row>
    <row r="47" spans="1:23" ht="15" customHeight="1" x14ac:dyDescent="0.2">
      <c r="A47" s="701"/>
      <c r="B47" s="702"/>
      <c r="C47" s="702"/>
      <c r="D47" s="702"/>
      <c r="E47" s="636" t="s">
        <v>318</v>
      </c>
      <c r="F47" s="637"/>
      <c r="G47" s="637"/>
      <c r="H47" s="637"/>
      <c r="I47" s="637"/>
      <c r="J47" s="637"/>
      <c r="K47" s="637"/>
      <c r="L47" s="637"/>
      <c r="M47" s="637"/>
      <c r="N47" s="637"/>
      <c r="O47" s="637"/>
      <c r="P47" s="637"/>
      <c r="Q47" s="637"/>
      <c r="R47" s="637"/>
      <c r="S47" s="638"/>
      <c r="T47" s="95"/>
      <c r="U47" s="278"/>
      <c r="V47" s="274"/>
      <c r="W47" s="274"/>
    </row>
    <row r="48" spans="1:23" ht="15" customHeight="1" x14ac:dyDescent="0.2">
      <c r="A48" s="701"/>
      <c r="B48" s="702"/>
      <c r="C48" s="702"/>
      <c r="D48" s="702"/>
      <c r="E48" s="777" t="s">
        <v>300</v>
      </c>
      <c r="F48" s="778"/>
      <c r="G48" s="778"/>
      <c r="H48" s="778"/>
      <c r="I48" s="778"/>
      <c r="J48" s="778"/>
      <c r="K48" s="778"/>
      <c r="L48" s="778"/>
      <c r="M48" s="778"/>
      <c r="N48" s="778"/>
      <c r="O48" s="778"/>
      <c r="P48" s="778"/>
      <c r="Q48" s="778"/>
      <c r="R48" s="778"/>
      <c r="S48" s="779"/>
      <c r="T48" s="95"/>
      <c r="U48" s="278"/>
      <c r="V48" s="274"/>
      <c r="W48" s="274"/>
    </row>
    <row r="49" spans="1:23" ht="15" customHeight="1" x14ac:dyDescent="0.2">
      <c r="A49" s="701"/>
      <c r="B49" s="702"/>
      <c r="C49" s="702"/>
      <c r="D49" s="702"/>
      <c r="E49" s="780" t="s">
        <v>40</v>
      </c>
      <c r="F49" s="781"/>
      <c r="G49" s="782" t="s">
        <v>41</v>
      </c>
      <c r="H49" s="783"/>
      <c r="I49" s="783"/>
      <c r="J49" s="783"/>
      <c r="K49" s="783"/>
      <c r="L49" s="783"/>
      <c r="M49" s="783"/>
      <c r="N49" s="783"/>
      <c r="O49" s="783"/>
      <c r="P49" s="783"/>
      <c r="Q49" s="783"/>
      <c r="R49" s="783"/>
      <c r="S49" s="784"/>
      <c r="T49" s="95"/>
      <c r="U49" s="278"/>
      <c r="V49" s="274"/>
      <c r="W49" s="274"/>
    </row>
    <row r="50" spans="1:23" ht="5.0999999999999996" customHeight="1" x14ac:dyDescent="0.2">
      <c r="A50" s="701"/>
      <c r="B50" s="702"/>
      <c r="C50" s="702"/>
      <c r="D50" s="702"/>
      <c r="E50" s="85"/>
      <c r="F50" s="85"/>
      <c r="G50" s="85"/>
      <c r="H50" s="85"/>
      <c r="I50" s="85"/>
      <c r="J50" s="85"/>
      <c r="K50" s="85"/>
      <c r="L50" s="85"/>
      <c r="M50" s="85"/>
      <c r="N50" s="85"/>
      <c r="O50" s="148"/>
      <c r="P50" s="85"/>
      <c r="Q50" s="85"/>
      <c r="R50" s="85"/>
      <c r="S50" s="85"/>
      <c r="T50" s="95"/>
      <c r="U50" s="278"/>
      <c r="V50" s="274"/>
      <c r="W50" s="274"/>
    </row>
    <row r="51" spans="1:23" ht="15" customHeight="1" x14ac:dyDescent="0.2">
      <c r="A51" s="701"/>
      <c r="B51" s="702"/>
      <c r="C51" s="702"/>
      <c r="D51" s="702"/>
      <c r="E51" s="636" t="s">
        <v>318</v>
      </c>
      <c r="F51" s="637"/>
      <c r="G51" s="637"/>
      <c r="H51" s="637"/>
      <c r="I51" s="637"/>
      <c r="J51" s="637"/>
      <c r="K51" s="637"/>
      <c r="L51" s="637"/>
      <c r="M51" s="637"/>
      <c r="N51" s="637"/>
      <c r="O51" s="637"/>
      <c r="P51" s="637"/>
      <c r="Q51" s="637"/>
      <c r="R51" s="637"/>
      <c r="S51" s="638"/>
      <c r="T51" s="95"/>
      <c r="U51" s="278"/>
      <c r="V51" s="274"/>
      <c r="W51" s="274"/>
    </row>
    <row r="52" spans="1:23" ht="15" customHeight="1" x14ac:dyDescent="0.2">
      <c r="A52" s="701"/>
      <c r="B52" s="702"/>
      <c r="C52" s="702"/>
      <c r="D52" s="702"/>
      <c r="E52" s="777" t="s">
        <v>300</v>
      </c>
      <c r="F52" s="778"/>
      <c r="G52" s="778"/>
      <c r="H52" s="778"/>
      <c r="I52" s="778"/>
      <c r="J52" s="778"/>
      <c r="K52" s="778"/>
      <c r="L52" s="778"/>
      <c r="M52" s="778"/>
      <c r="N52" s="778"/>
      <c r="O52" s="778"/>
      <c r="P52" s="778"/>
      <c r="Q52" s="778"/>
      <c r="R52" s="778"/>
      <c r="S52" s="779"/>
      <c r="T52" s="95"/>
      <c r="U52" s="278"/>
      <c r="V52" s="274"/>
      <c r="W52" s="274"/>
    </row>
    <row r="53" spans="1:23" ht="15" customHeight="1" x14ac:dyDescent="0.2">
      <c r="A53" s="701"/>
      <c r="B53" s="702"/>
      <c r="C53" s="702"/>
      <c r="D53" s="702"/>
      <c r="E53" s="780" t="s">
        <v>40</v>
      </c>
      <c r="F53" s="781"/>
      <c r="G53" s="782" t="s">
        <v>41</v>
      </c>
      <c r="H53" s="783"/>
      <c r="I53" s="783"/>
      <c r="J53" s="783"/>
      <c r="K53" s="783"/>
      <c r="L53" s="783"/>
      <c r="M53" s="783"/>
      <c r="N53" s="783"/>
      <c r="O53" s="783"/>
      <c r="P53" s="783"/>
      <c r="Q53" s="783"/>
      <c r="R53" s="783"/>
      <c r="S53" s="784"/>
      <c r="T53" s="95"/>
      <c r="U53" s="278"/>
      <c r="V53" s="274"/>
      <c r="W53" s="274"/>
    </row>
    <row r="54" spans="1:23" ht="5.0999999999999996" customHeight="1" x14ac:dyDescent="0.2">
      <c r="A54" s="701"/>
      <c r="B54" s="702"/>
      <c r="C54" s="702"/>
      <c r="D54" s="702"/>
      <c r="E54" s="85"/>
      <c r="F54" s="85"/>
      <c r="G54" s="85"/>
      <c r="H54" s="85"/>
      <c r="I54" s="85"/>
      <c r="J54" s="85"/>
      <c r="K54" s="85"/>
      <c r="L54" s="85"/>
      <c r="M54" s="85"/>
      <c r="N54" s="85"/>
      <c r="O54" s="148"/>
      <c r="P54" s="85"/>
      <c r="Q54" s="85"/>
      <c r="R54" s="85"/>
      <c r="S54" s="85"/>
      <c r="T54" s="95"/>
      <c r="U54" s="278"/>
      <c r="V54" s="274"/>
      <c r="W54" s="274"/>
    </row>
    <row r="55" spans="1:23" ht="15" customHeight="1" x14ac:dyDescent="0.2">
      <c r="A55" s="701"/>
      <c r="B55" s="702"/>
      <c r="C55" s="702"/>
      <c r="D55" s="702"/>
      <c r="E55" s="636" t="s">
        <v>318</v>
      </c>
      <c r="F55" s="637"/>
      <c r="G55" s="637"/>
      <c r="H55" s="637"/>
      <c r="I55" s="637"/>
      <c r="J55" s="637"/>
      <c r="K55" s="637"/>
      <c r="L55" s="637"/>
      <c r="M55" s="637"/>
      <c r="N55" s="637"/>
      <c r="O55" s="637"/>
      <c r="P55" s="637"/>
      <c r="Q55" s="637"/>
      <c r="R55" s="637"/>
      <c r="S55" s="638"/>
      <c r="T55" s="95"/>
      <c r="U55" s="278"/>
      <c r="V55" s="274"/>
      <c r="W55" s="274"/>
    </row>
    <row r="56" spans="1:23" ht="15" customHeight="1" x14ac:dyDescent="0.2">
      <c r="A56" s="701"/>
      <c r="B56" s="702"/>
      <c r="C56" s="702"/>
      <c r="D56" s="702"/>
      <c r="E56" s="777" t="s">
        <v>300</v>
      </c>
      <c r="F56" s="778"/>
      <c r="G56" s="778"/>
      <c r="H56" s="778"/>
      <c r="I56" s="778"/>
      <c r="J56" s="778"/>
      <c r="K56" s="778"/>
      <c r="L56" s="778"/>
      <c r="M56" s="778"/>
      <c r="N56" s="778"/>
      <c r="O56" s="778"/>
      <c r="P56" s="778"/>
      <c r="Q56" s="778"/>
      <c r="R56" s="778"/>
      <c r="S56" s="779"/>
      <c r="T56" s="95"/>
      <c r="U56" s="278"/>
      <c r="V56" s="274"/>
      <c r="W56" s="274"/>
    </row>
    <row r="57" spans="1:23" ht="15" customHeight="1" x14ac:dyDescent="0.2">
      <c r="A57" s="701"/>
      <c r="B57" s="702"/>
      <c r="C57" s="702"/>
      <c r="D57" s="702"/>
      <c r="E57" s="780" t="s">
        <v>40</v>
      </c>
      <c r="F57" s="781"/>
      <c r="G57" s="782" t="s">
        <v>41</v>
      </c>
      <c r="H57" s="783"/>
      <c r="I57" s="783"/>
      <c r="J57" s="783"/>
      <c r="K57" s="783"/>
      <c r="L57" s="783"/>
      <c r="M57" s="783"/>
      <c r="N57" s="783"/>
      <c r="O57" s="783"/>
      <c r="P57" s="783"/>
      <c r="Q57" s="783"/>
      <c r="R57" s="783"/>
      <c r="S57" s="784"/>
      <c r="T57" s="95"/>
      <c r="U57" s="278"/>
      <c r="V57" s="274"/>
      <c r="W57" s="274"/>
    </row>
    <row r="58" spans="1:23" ht="5.0999999999999996" customHeight="1" x14ac:dyDescent="0.2">
      <c r="A58" s="701"/>
      <c r="B58" s="702"/>
      <c r="C58" s="702"/>
      <c r="D58" s="702"/>
      <c r="E58" s="85"/>
      <c r="F58" s="85"/>
      <c r="G58" s="85"/>
      <c r="H58" s="85"/>
      <c r="I58" s="85"/>
      <c r="J58" s="85"/>
      <c r="K58" s="85"/>
      <c r="L58" s="85"/>
      <c r="M58" s="85"/>
      <c r="N58" s="85"/>
      <c r="O58" s="148"/>
      <c r="P58" s="85"/>
      <c r="Q58" s="85"/>
      <c r="R58" s="85"/>
      <c r="S58" s="85"/>
      <c r="T58" s="95"/>
      <c r="U58" s="278"/>
      <c r="V58" s="274"/>
      <c r="W58" s="274"/>
    </row>
    <row r="59" spans="1:23" ht="15" customHeight="1" x14ac:dyDescent="0.2">
      <c r="A59" s="701"/>
      <c r="B59" s="702"/>
      <c r="C59" s="702"/>
      <c r="D59" s="702"/>
      <c r="E59" s="636" t="s">
        <v>318</v>
      </c>
      <c r="F59" s="637"/>
      <c r="G59" s="637"/>
      <c r="H59" s="637"/>
      <c r="I59" s="637"/>
      <c r="J59" s="637"/>
      <c r="K59" s="637"/>
      <c r="L59" s="637"/>
      <c r="M59" s="637"/>
      <c r="N59" s="637"/>
      <c r="O59" s="637"/>
      <c r="P59" s="637"/>
      <c r="Q59" s="637"/>
      <c r="R59" s="637"/>
      <c r="S59" s="638"/>
      <c r="T59" s="95"/>
      <c r="U59" s="278"/>
      <c r="V59" s="274"/>
      <c r="W59" s="274"/>
    </row>
    <row r="60" spans="1:23" ht="15" customHeight="1" x14ac:dyDescent="0.2">
      <c r="A60" s="701"/>
      <c r="B60" s="702"/>
      <c r="C60" s="702"/>
      <c r="D60" s="702"/>
      <c r="E60" s="777" t="s">
        <v>300</v>
      </c>
      <c r="F60" s="778"/>
      <c r="G60" s="778"/>
      <c r="H60" s="778"/>
      <c r="I60" s="778"/>
      <c r="J60" s="778"/>
      <c r="K60" s="778"/>
      <c r="L60" s="778"/>
      <c r="M60" s="778"/>
      <c r="N60" s="778"/>
      <c r="O60" s="778"/>
      <c r="P60" s="778"/>
      <c r="Q60" s="778"/>
      <c r="R60" s="778"/>
      <c r="S60" s="779"/>
      <c r="T60" s="95"/>
      <c r="U60" s="278"/>
      <c r="V60" s="274"/>
      <c r="W60" s="274"/>
    </row>
    <row r="61" spans="1:23" ht="15" customHeight="1" x14ac:dyDescent="0.2">
      <c r="A61" s="701"/>
      <c r="B61" s="702"/>
      <c r="C61" s="702"/>
      <c r="D61" s="702"/>
      <c r="E61" s="780" t="s">
        <v>40</v>
      </c>
      <c r="F61" s="781"/>
      <c r="G61" s="782" t="s">
        <v>41</v>
      </c>
      <c r="H61" s="783"/>
      <c r="I61" s="783"/>
      <c r="J61" s="783"/>
      <c r="K61" s="783"/>
      <c r="L61" s="783"/>
      <c r="M61" s="783"/>
      <c r="N61" s="783"/>
      <c r="O61" s="783"/>
      <c r="P61" s="783"/>
      <c r="Q61" s="783"/>
      <c r="R61" s="783"/>
      <c r="S61" s="784"/>
      <c r="T61" s="95"/>
      <c r="U61" s="278"/>
      <c r="V61" s="274"/>
      <c r="W61" s="274"/>
    </row>
    <row r="62" spans="1:23" ht="5.0999999999999996" customHeight="1" x14ac:dyDescent="0.2">
      <c r="A62" s="701"/>
      <c r="B62" s="702"/>
      <c r="C62" s="702"/>
      <c r="D62" s="702"/>
      <c r="E62" s="85"/>
      <c r="F62" s="85"/>
      <c r="G62" s="85"/>
      <c r="H62" s="85"/>
      <c r="I62" s="85"/>
      <c r="J62" s="85"/>
      <c r="K62" s="85"/>
      <c r="L62" s="85"/>
      <c r="M62" s="85"/>
      <c r="N62" s="85"/>
      <c r="O62" s="148"/>
      <c r="P62" s="85"/>
      <c r="Q62" s="85"/>
      <c r="R62" s="85"/>
      <c r="S62" s="85"/>
      <c r="T62" s="95"/>
      <c r="U62" s="278"/>
      <c r="V62" s="274"/>
      <c r="W62" s="274"/>
    </row>
    <row r="63" spans="1:23" s="6" customFormat="1" ht="15" customHeight="1" x14ac:dyDescent="0.2">
      <c r="A63" s="701"/>
      <c r="B63" s="702"/>
      <c r="C63" s="702"/>
      <c r="D63" s="702"/>
      <c r="E63" s="636" t="s">
        <v>318</v>
      </c>
      <c r="F63" s="637"/>
      <c r="G63" s="637"/>
      <c r="H63" s="637"/>
      <c r="I63" s="637"/>
      <c r="J63" s="637"/>
      <c r="K63" s="637"/>
      <c r="L63" s="637"/>
      <c r="M63" s="637"/>
      <c r="N63" s="637"/>
      <c r="O63" s="637"/>
      <c r="P63" s="637"/>
      <c r="Q63" s="637"/>
      <c r="R63" s="637"/>
      <c r="S63" s="638"/>
      <c r="T63" s="45"/>
      <c r="U63" s="278"/>
      <c r="V63" s="276"/>
      <c r="W63" s="276"/>
    </row>
    <row r="64" spans="1:23" s="6" customFormat="1" ht="15" customHeight="1" x14ac:dyDescent="0.2">
      <c r="A64" s="701"/>
      <c r="B64" s="702"/>
      <c r="C64" s="702"/>
      <c r="D64" s="702"/>
      <c r="E64" s="777" t="s">
        <v>300</v>
      </c>
      <c r="F64" s="778"/>
      <c r="G64" s="778"/>
      <c r="H64" s="778"/>
      <c r="I64" s="778"/>
      <c r="J64" s="778"/>
      <c r="K64" s="778"/>
      <c r="L64" s="778"/>
      <c r="M64" s="778"/>
      <c r="N64" s="778"/>
      <c r="O64" s="778"/>
      <c r="P64" s="778"/>
      <c r="Q64" s="778"/>
      <c r="R64" s="778"/>
      <c r="S64" s="779"/>
      <c r="T64" s="45"/>
      <c r="U64" s="278"/>
      <c r="V64" s="276"/>
      <c r="W64" s="276"/>
    </row>
    <row r="65" spans="1:23" s="6" customFormat="1" ht="15" customHeight="1" x14ac:dyDescent="0.2">
      <c r="A65" s="701"/>
      <c r="B65" s="702"/>
      <c r="C65" s="702"/>
      <c r="D65" s="702"/>
      <c r="E65" s="780" t="s">
        <v>40</v>
      </c>
      <c r="F65" s="781"/>
      <c r="G65" s="782" t="s">
        <v>41</v>
      </c>
      <c r="H65" s="783"/>
      <c r="I65" s="783"/>
      <c r="J65" s="783"/>
      <c r="K65" s="783"/>
      <c r="L65" s="783"/>
      <c r="M65" s="783"/>
      <c r="N65" s="783"/>
      <c r="O65" s="783"/>
      <c r="P65" s="783"/>
      <c r="Q65" s="783"/>
      <c r="R65" s="783"/>
      <c r="S65" s="784"/>
      <c r="T65" s="45"/>
      <c r="U65" s="278"/>
      <c r="V65" s="276"/>
      <c r="W65" s="276"/>
    </row>
    <row r="66" spans="1:23" s="5" customFormat="1" ht="5.0999999999999996" customHeight="1" x14ac:dyDescent="0.2">
      <c r="A66" s="154"/>
      <c r="B66" s="58"/>
      <c r="C66" s="58"/>
      <c r="D66" s="58"/>
      <c r="E66" s="244"/>
      <c r="F66" s="244"/>
      <c r="G66" s="244"/>
      <c r="H66" s="244"/>
      <c r="I66" s="244"/>
      <c r="J66" s="244"/>
      <c r="K66" s="244"/>
      <c r="L66" s="244"/>
      <c r="M66" s="244"/>
      <c r="N66" s="244"/>
      <c r="O66" s="244"/>
      <c r="P66" s="244"/>
      <c r="Q66" s="244"/>
      <c r="R66" s="244"/>
      <c r="S66" s="244"/>
      <c r="T66" s="245"/>
      <c r="U66" s="278"/>
      <c r="V66" s="224"/>
      <c r="W66" s="224"/>
    </row>
    <row r="67" spans="1:23" ht="12" customHeight="1" x14ac:dyDescent="0.2">
      <c r="A67" s="84"/>
      <c r="B67" s="85"/>
      <c r="C67" s="85"/>
      <c r="D67" s="85"/>
      <c r="E67" s="85"/>
      <c r="F67" s="85"/>
      <c r="G67" s="85"/>
      <c r="H67" s="85"/>
      <c r="I67" s="85"/>
      <c r="U67" s="274"/>
      <c r="V67" s="274"/>
      <c r="W67" s="274"/>
    </row>
    <row r="68" spans="1:23" ht="5.0999999999999996" customHeight="1" x14ac:dyDescent="0.2">
      <c r="A68" s="146"/>
      <c r="B68" s="145"/>
      <c r="C68" s="145"/>
      <c r="D68" s="85"/>
      <c r="E68" s="85"/>
      <c r="F68" s="85"/>
      <c r="G68" s="85"/>
      <c r="H68" s="85"/>
      <c r="I68" s="85"/>
      <c r="U68" s="274"/>
      <c r="V68" s="274"/>
      <c r="W68" s="274"/>
    </row>
    <row r="69" spans="1:23" s="5" customFormat="1" ht="12" customHeight="1" x14ac:dyDescent="0.2">
      <c r="A69" s="21" t="s">
        <v>109</v>
      </c>
      <c r="B69" s="22" t="s">
        <v>1</v>
      </c>
      <c r="C69" s="21"/>
      <c r="E69" s="77"/>
      <c r="F69" s="77"/>
      <c r="G69" s="77"/>
      <c r="H69" s="77"/>
      <c r="I69" s="77"/>
      <c r="J69" s="77"/>
      <c r="K69" s="77"/>
      <c r="L69" s="77"/>
      <c r="M69" s="77"/>
      <c r="N69" s="77"/>
      <c r="O69" s="77"/>
      <c r="P69" s="77"/>
      <c r="Q69" s="77"/>
      <c r="R69" s="77"/>
      <c r="S69" s="77"/>
      <c r="T69" s="77"/>
      <c r="U69" s="527"/>
      <c r="V69" s="224"/>
      <c r="W69" s="224"/>
    </row>
    <row r="70" spans="1:23" ht="5.0999999999999996" customHeight="1" x14ac:dyDescent="0.2">
      <c r="A70" s="87"/>
      <c r="B70" s="85"/>
      <c r="C70" s="85"/>
      <c r="D70" s="85"/>
      <c r="E70" s="85"/>
      <c r="F70" s="85"/>
      <c r="G70" s="85"/>
      <c r="H70" s="85"/>
      <c r="I70" s="85"/>
      <c r="U70" s="274"/>
      <c r="V70" s="274"/>
      <c r="W70" s="274"/>
    </row>
    <row r="71" spans="1:23" x14ac:dyDescent="0.2">
      <c r="A71" s="1" t="str">
        <f>'Seite 1'!$A$65</f>
        <v>Antrag Wissenstransfer und Informationsmaßnahmen</v>
      </c>
      <c r="T71" s="2" t="str">
        <f ca="1">CONCATENATE(IF('Seite 1'!$E$25=0,"Antragsteller",LEFT('Seite 1'!$E$25,20))," - Antrag vom ",IF('Seite 1'!$O$20="","……………..",TEXT('Seite 1'!$O$20,"TT.MM.JJ")))</f>
        <v>Antragsteller - Antrag vom 17.01.23</v>
      </c>
      <c r="U71" s="528"/>
      <c r="V71" s="274"/>
      <c r="W71" s="274"/>
    </row>
    <row r="72" spans="1:23" x14ac:dyDescent="0.2">
      <c r="A72" s="1" t="str">
        <f>'Seite 1'!$A$66</f>
        <v>Formularversion: V 2.1 vom 17.01.23 - öffentlich -</v>
      </c>
      <c r="T72" s="3" t="str">
        <f ca="1">CONCATENATE("Ausdruck vom "&amp;TEXT(TODAY(),"TT.MM.JJ"))</f>
        <v>Ausdruck vom 17.01.23</v>
      </c>
      <c r="U72" s="529"/>
      <c r="V72" s="274"/>
      <c r="W72" s="274"/>
    </row>
  </sheetData>
  <sheetProtection password="E8E7" sheet="1" objects="1" scenarios="1" selectLockedCells="1" autoFilter="0"/>
  <mergeCells count="48">
    <mergeCell ref="E61:F61"/>
    <mergeCell ref="G61:S61"/>
    <mergeCell ref="E55:S55"/>
    <mergeCell ref="E56:S56"/>
    <mergeCell ref="E57:F57"/>
    <mergeCell ref="G57:S57"/>
    <mergeCell ref="E59:S59"/>
    <mergeCell ref="G65:S65"/>
    <mergeCell ref="E41:F41"/>
    <mergeCell ref="E33:F33"/>
    <mergeCell ref="E35:S35"/>
    <mergeCell ref="E36:S36"/>
    <mergeCell ref="E37:F37"/>
    <mergeCell ref="G41:S41"/>
    <mergeCell ref="G37:S37"/>
    <mergeCell ref="E40:S40"/>
    <mergeCell ref="E49:F49"/>
    <mergeCell ref="G49:S49"/>
    <mergeCell ref="E51:S51"/>
    <mergeCell ref="E52:S52"/>
    <mergeCell ref="E53:F53"/>
    <mergeCell ref="G53:S53"/>
    <mergeCell ref="E60:S60"/>
    <mergeCell ref="E48:S48"/>
    <mergeCell ref="A6:D23"/>
    <mergeCell ref="L20:N23"/>
    <mergeCell ref="E20:K23"/>
    <mergeCell ref="O21:R21"/>
    <mergeCell ref="E43:S43"/>
    <mergeCell ref="A27:D65"/>
    <mergeCell ref="E28:S28"/>
    <mergeCell ref="G29:S29"/>
    <mergeCell ref="E31:S31"/>
    <mergeCell ref="E32:S32"/>
    <mergeCell ref="G33:S33"/>
    <mergeCell ref="E39:S39"/>
    <mergeCell ref="E63:S63"/>
    <mergeCell ref="E64:S64"/>
    <mergeCell ref="E65:F65"/>
    <mergeCell ref="O1:T1"/>
    <mergeCell ref="E44:S44"/>
    <mergeCell ref="E45:F45"/>
    <mergeCell ref="G45:S45"/>
    <mergeCell ref="E47:S47"/>
    <mergeCell ref="E29:F29"/>
    <mergeCell ref="O17:R17"/>
    <mergeCell ref="E16:N18"/>
    <mergeCell ref="E27:S27"/>
  </mergeCells>
  <conditionalFormatting sqref="O1">
    <cfRule type="cellIs" dxfId="37" priority="32" stopIfTrue="1" operator="equal">
      <formula>0</formula>
    </cfRule>
  </conditionalFormatting>
  <conditionalFormatting sqref="E27 E31 E35 E39 E43 E47 E51 E55 E59 E63">
    <cfRule type="cellIs" dxfId="36" priority="25" stopIfTrue="1" operator="equal">
      <formula>"Name des Veranstaltungsortes (z. B. Bildungszentrum, Volkshaus)"</formula>
    </cfRule>
  </conditionalFormatting>
  <conditionalFormatting sqref="E28 E32 E36 E40 E44 E48 E52 E56 E60 E64">
    <cfRule type="cellIs" dxfId="35" priority="24" stopIfTrue="1" operator="equal">
      <formula>"Straße, Nr."</formula>
    </cfRule>
  </conditionalFormatting>
  <conditionalFormatting sqref="E29 E33 E37 E41 E45 E49 E53 E57 E61 E65">
    <cfRule type="cellIs" dxfId="34" priority="23" stopIfTrue="1" operator="equal">
      <formula>"PLZ"</formula>
    </cfRule>
  </conditionalFormatting>
  <conditionalFormatting sqref="G29 G33 G37 G41 G45 G49 G53 G57 G61 G65">
    <cfRule type="cellIs" dxfId="33" priority="22" stopIfTrue="1" operator="equal">
      <formula>"Ort"</formula>
    </cfRule>
  </conditionalFormatting>
  <conditionalFormatting sqref="E16:S18">
    <cfRule type="expression" dxfId="32" priority="21" stopIfTrue="1">
      <formula>$U$17=0</formula>
    </cfRule>
  </conditionalFormatting>
  <dataValidations count="2">
    <dataValidation type="whole" operator="lessThanOrEqual" allowBlank="1" showErrorMessage="1" errorTitle="Postleitzahl" error="Bitte maximal fünf Zahlen eingeben!" sqref="E29:F29 E33:F33 E37:F37 E41:F41 E65:F65 E45:F45 E49:F49 E53:F53 E57:F57 E61:F61">
      <formula1>99999</formula1>
    </dataValidation>
    <dataValidation type="list" allowBlank="1" showErrorMessage="1" errorTitle="Ergebnis" error="Bitte auswählen!" sqref="O21:Q21 O17:R17">
      <formula1>"Bitte auswählen!,ja,nein"</formula1>
    </dataValidation>
  </dataValidations>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6520" r:id="rId4" name="Check Box 24">
              <controlPr defaultSize="0" autoFill="0" autoLine="0" autoPict="0">
                <anchor moveWithCells="1">
                  <from>
                    <xdr:col>4</xdr:col>
                    <xdr:colOff>19050</xdr:colOff>
                    <xdr:row>5</xdr:row>
                    <xdr:rowOff>9525</xdr:rowOff>
                  </from>
                  <to>
                    <xdr:col>4</xdr:col>
                    <xdr:colOff>323850</xdr:colOff>
                    <xdr:row>6</xdr:row>
                    <xdr:rowOff>0</xdr:rowOff>
                  </to>
                </anchor>
              </controlPr>
            </control>
          </mc:Choice>
        </mc:AlternateContent>
        <mc:AlternateContent xmlns:mc="http://schemas.openxmlformats.org/markup-compatibility/2006">
          <mc:Choice Requires="x14">
            <control shapeId="106521" r:id="rId5" name="Check Box 25">
              <controlPr defaultSize="0" autoFill="0" autoLine="0" autoPict="0">
                <anchor moveWithCells="1">
                  <from>
                    <xdr:col>4</xdr:col>
                    <xdr:colOff>19050</xdr:colOff>
                    <xdr:row>7</xdr:row>
                    <xdr:rowOff>9525</xdr:rowOff>
                  </from>
                  <to>
                    <xdr:col>4</xdr:col>
                    <xdr:colOff>323850</xdr:colOff>
                    <xdr:row>8</xdr:row>
                    <xdr:rowOff>0</xdr:rowOff>
                  </to>
                </anchor>
              </controlPr>
            </control>
          </mc:Choice>
        </mc:AlternateContent>
        <mc:AlternateContent xmlns:mc="http://schemas.openxmlformats.org/markup-compatibility/2006">
          <mc:Choice Requires="x14">
            <control shapeId="106522" r:id="rId6" name="Check Box 26">
              <controlPr defaultSize="0" autoFill="0" autoLine="0" autoPict="0">
                <anchor moveWithCells="1">
                  <from>
                    <xdr:col>4</xdr:col>
                    <xdr:colOff>19050</xdr:colOff>
                    <xdr:row>9</xdr:row>
                    <xdr:rowOff>9525</xdr:rowOff>
                  </from>
                  <to>
                    <xdr:col>4</xdr:col>
                    <xdr:colOff>323850</xdr:colOff>
                    <xdr:row>10</xdr:row>
                    <xdr:rowOff>0</xdr:rowOff>
                  </to>
                </anchor>
              </controlPr>
            </control>
          </mc:Choice>
        </mc:AlternateContent>
        <mc:AlternateContent xmlns:mc="http://schemas.openxmlformats.org/markup-compatibility/2006">
          <mc:Choice Requires="x14">
            <control shapeId="106523" r:id="rId7" name="Check Box 27">
              <controlPr defaultSize="0" autoFill="0" autoLine="0" autoPict="0">
                <anchor moveWithCells="1">
                  <from>
                    <xdr:col>4</xdr:col>
                    <xdr:colOff>19050</xdr:colOff>
                    <xdr:row>11</xdr:row>
                    <xdr:rowOff>9525</xdr:rowOff>
                  </from>
                  <to>
                    <xdr:col>4</xdr:col>
                    <xdr:colOff>323850</xdr:colOff>
                    <xdr:row>12</xdr:row>
                    <xdr:rowOff>0</xdr:rowOff>
                  </to>
                </anchor>
              </controlPr>
            </control>
          </mc:Choice>
        </mc:AlternateContent>
        <mc:AlternateContent xmlns:mc="http://schemas.openxmlformats.org/markup-compatibility/2006">
          <mc:Choice Requires="x14">
            <control shapeId="106524" r:id="rId8" name="Check Box 28">
              <controlPr defaultSize="0" autoFill="0" autoLine="0" autoPict="0">
                <anchor moveWithCells="1">
                  <from>
                    <xdr:col>4</xdr:col>
                    <xdr:colOff>19050</xdr:colOff>
                    <xdr:row>13</xdr:row>
                    <xdr:rowOff>9525</xdr:rowOff>
                  </from>
                  <to>
                    <xdr:col>4</xdr:col>
                    <xdr:colOff>323850</xdr:colOff>
                    <xdr:row>14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0070C0"/>
    <pageSetUpPr fitToPage="1"/>
  </sheetPr>
  <dimension ref="A1:B38"/>
  <sheetViews>
    <sheetView showGridLines="0" workbookViewId="0"/>
  </sheetViews>
  <sheetFormatPr baseColWidth="10" defaultColWidth="54.140625" defaultRowHeight="12" x14ac:dyDescent="0.2"/>
  <cols>
    <col min="1" max="1" width="11.7109375" style="227" customWidth="1"/>
    <col min="2" max="2" width="130.7109375" style="227" customWidth="1"/>
    <col min="3" max="16384" width="54.140625" style="228"/>
  </cols>
  <sheetData>
    <row r="1" spans="1:2" ht="15" x14ac:dyDescent="0.25">
      <c r="A1" s="226" t="s">
        <v>202</v>
      </c>
    </row>
    <row r="2" spans="1:2" x14ac:dyDescent="0.2">
      <c r="A2" s="228"/>
    </row>
    <row r="3" spans="1:2" ht="18" customHeight="1" x14ac:dyDescent="0.2">
      <c r="A3" s="229" t="s">
        <v>281</v>
      </c>
      <c r="B3" s="255"/>
    </row>
    <row r="4" spans="1:2" ht="18" customHeight="1" x14ac:dyDescent="0.2">
      <c r="A4" s="231" t="s">
        <v>204</v>
      </c>
      <c r="B4" s="252" t="str">
        <f>'Seite 3'!E9</f>
        <v>1.1 Berufsbildung und Erwerb von Qualifikationen (BEQ)</v>
      </c>
    </row>
    <row r="5" spans="1:2" ht="18" customHeight="1" x14ac:dyDescent="0.2">
      <c r="A5" s="232" t="s">
        <v>205</v>
      </c>
      <c r="B5" s="253" t="str">
        <f>'Seite 3'!E10</f>
        <v>1.2 Demonstrationstätigkeiten und Informationsmaßnahmen (DEIN)</v>
      </c>
    </row>
    <row r="6" spans="1:2" ht="18" customHeight="1" x14ac:dyDescent="0.2">
      <c r="A6" s="233" t="s">
        <v>206</v>
      </c>
      <c r="B6" s="254" t="str">
        <f>'Seite 3'!E11</f>
        <v>1.3 Betriebsaustausche und -besuche des land- und forstwirtschaftlichen Managements (BBM)</v>
      </c>
    </row>
    <row r="7" spans="1:2" x14ac:dyDescent="0.2">
      <c r="A7" s="228"/>
    </row>
    <row r="8" spans="1:2" ht="18" customHeight="1" x14ac:dyDescent="0.2">
      <c r="A8" s="229" t="s">
        <v>203</v>
      </c>
      <c r="B8" s="230"/>
    </row>
    <row r="9" spans="1:2" ht="18" customHeight="1" x14ac:dyDescent="0.2">
      <c r="A9" s="234" t="s">
        <v>204</v>
      </c>
      <c r="B9" s="256" t="str">
        <f>'Seite 3'!G22</f>
        <v>Ausbildungskurs, Lehrgang und Workshop, der nicht Teil der normalen Ausbildung im Sekundärbereich oder in höheren Bereichen ist</v>
      </c>
    </row>
    <row r="10" spans="1:2" ht="30" customHeight="1" x14ac:dyDescent="0.2">
      <c r="A10" s="235"/>
      <c r="B10" s="257" t="str">
        <f>'Seite 3'!G23</f>
        <v>Vorhaben zur Befähigung des Führens und sicheren Bedienens von Maschinen/Fahrzeugen (u. a. Befähigungsnachweise für Flurförderzeuge und Erdbaumaschinen sowie Motorsägen, Sicherheitstrainings, Schweißen)</v>
      </c>
    </row>
    <row r="11" spans="1:2" ht="18" customHeight="1" x14ac:dyDescent="0.2">
      <c r="A11" s="234" t="s">
        <v>205</v>
      </c>
      <c r="B11" s="252" t="str">
        <f>'Seite 3'!G25</f>
        <v>Praktische Vorführung/Demonstrationstätigkeit zur Vorstellung von Technologien oder maßgeblich verbesserten Maschinen und Geräten</v>
      </c>
    </row>
    <row r="12" spans="1:2" ht="18" customHeight="1" x14ac:dyDescent="0.2">
      <c r="A12" s="236"/>
      <c r="B12" s="253" t="str">
        <f>'Seite 3'!G26</f>
        <v>Praktische Vorführung/Demonstrationstätigkeit zur Vorstellung neuer Methoden des Pflanzenschutzes</v>
      </c>
    </row>
    <row r="13" spans="1:2" ht="18" customHeight="1" x14ac:dyDescent="0.2">
      <c r="A13" s="236"/>
      <c r="B13" s="253" t="str">
        <f>'Seite 3'!G27</f>
        <v>Praktische Vorführung/Demonstrationstätigkeit zur Vorstellung von Produktionstechnik</v>
      </c>
    </row>
    <row r="14" spans="1:2" ht="18" customHeight="1" x14ac:dyDescent="0.2">
      <c r="A14" s="236"/>
      <c r="B14" s="253" t="str">
        <f>'Seite 3'!G28</f>
        <v>Praktische Vorführung/Demonstrationstätigkeit zur Vorstellung von Methoden und Verfahren des ökologischen Landbaus</v>
      </c>
    </row>
    <row r="15" spans="1:2" ht="18" customHeight="1" x14ac:dyDescent="0.2">
      <c r="A15" s="235"/>
      <c r="B15" s="254" t="str">
        <f>'Seite 3'!G29</f>
        <v>Verbreitung von Informationen über Berufe der Land- und Forstwirtschaft</v>
      </c>
    </row>
    <row r="16" spans="1:2" ht="30" customHeight="1" x14ac:dyDescent="0.2">
      <c r="A16" s="234" t="s">
        <v>206</v>
      </c>
      <c r="B16" s="256" t="str">
        <f>'Seite 3'!G31</f>
        <v>Kurzzeitiger Betriebsaustausch und -besuch des land- und forstwirtschaftlichen Managements zur Vermittlung bewährter (best practice) oder neuer land- und forstwirtschaftliche Methoden/Verfahren/Technologien (auch in den Bereichen Waldbau und Holzernte)</v>
      </c>
    </row>
    <row r="17" spans="1:2" ht="18" customHeight="1" x14ac:dyDescent="0.2">
      <c r="A17" s="236"/>
      <c r="B17" s="253" t="str">
        <f>'Seite 3'!G32</f>
        <v>Kurzzeitiger Betriebsaustausch und -besuch des land- und forstwirtschaftlichen Managements zu Möglichkeiten zur landwirtschaftliche Diversifizierung</v>
      </c>
    </row>
    <row r="18" spans="1:2" ht="30" customHeight="1" x14ac:dyDescent="0.2">
      <c r="A18" s="236"/>
      <c r="B18" s="258" t="str">
        <f>'Seite 3'!G33</f>
        <v>Kurzzeitiger Betriebsaustausch und -besuch des land- und forstwirtschaftlichen Managements zur Verbesserung des Beitrags (Wertschöpfung) landwirtschaftlicher Unternehmen in der Versorgungskette</v>
      </c>
    </row>
    <row r="19" spans="1:2" ht="30" customHeight="1" x14ac:dyDescent="0.2">
      <c r="A19" s="235"/>
      <c r="B19" s="257" t="str">
        <f>'Seite 3'!G34</f>
        <v>Kurzzeitiger Betriebsaustausch und -besuch des land- und forstwirtschaftlichen Managements zur Entwicklung neuer Geschäftsmöglichkeiten außerhalb der landwirtschaftlichen Diversifizierung</v>
      </c>
    </row>
    <row r="20" spans="1:2" x14ac:dyDescent="0.2">
      <c r="A20" s="228"/>
    </row>
    <row r="21" spans="1:2" ht="18" customHeight="1" x14ac:dyDescent="0.2">
      <c r="A21" s="229" t="s">
        <v>189</v>
      </c>
      <c r="B21" s="255"/>
    </row>
    <row r="22" spans="1:2" ht="18" customHeight="1" x14ac:dyDescent="0.2">
      <c r="A22" s="234" t="s">
        <v>204</v>
      </c>
      <c r="B22" s="252" t="str">
        <f>'Seite 3'!G48</f>
        <v>[a] Verbesserung der Wettbewerbsfähigkeit in der Land- und Forstwirtschaft und der Rentabilität land- und forstwirtschaftlicher Betriebe</v>
      </c>
    </row>
    <row r="23" spans="1:2" ht="18" customHeight="1" x14ac:dyDescent="0.2">
      <c r="A23" s="237"/>
      <c r="B23" s="253" t="str">
        <f>'Seite 3'!G49</f>
        <v>[b] Organisation der Nahrungsmittelkette bezogen auf Primärerzeugnisse und deren Verarbeitung und Vermarktung sowie Risikomanagement in der Landwirtschaft</v>
      </c>
    </row>
    <row r="24" spans="1:2" ht="30" customHeight="1" x14ac:dyDescent="0.2">
      <c r="A24" s="237"/>
      <c r="B24" s="258" t="str">
        <f>'Seite 3'!G50</f>
        <v>[c] Wiederherstellung, Erhaltung und Verbesserung der mit der Land- und Forstwirtschaft verbundenen Ökosysteme und Ökosystemleistungen, grüne Infrastruktur, Erhaltung und Verbesserung von Natura 2000-Gebieten, Umwelt- und Klimaschutz sowie Tierwohl</v>
      </c>
    </row>
    <row r="25" spans="1:2" ht="18" customHeight="1" x14ac:dyDescent="0.2">
      <c r="A25" s="237"/>
      <c r="B25" s="253" t="str">
        <f>'Seite 3'!G51</f>
        <v>[d] Ressourcenschutz und -effizienz</v>
      </c>
    </row>
    <row r="26" spans="1:2" ht="18" customHeight="1" x14ac:dyDescent="0.2">
      <c r="A26" s="237"/>
      <c r="B26" s="253" t="str">
        <f>'Seite 3'!G52</f>
        <v>[e] soziale Landwirtschaft und wirtschaftliche Entwicklung in den ländlichen Gebieten (einschließlich Hauswirtschaft und ländlicher Tourismus)</v>
      </c>
    </row>
    <row r="27" spans="1:2" ht="30" customHeight="1" x14ac:dyDescent="0.2">
      <c r="A27" s="238"/>
      <c r="B27" s="257" t="str">
        <f>'Seite 3'!G53</f>
        <v>[f] Inhalte der Förderrichtlinie „Investitionen in landwirtschaftliche Betriebe“ vom 15.03.2017 (ThürStAnz Nr. 16/2017 S. 523) in der jeweils gültigen Fassung</v>
      </c>
    </row>
    <row r="28" spans="1:2" ht="18" customHeight="1" x14ac:dyDescent="0.2">
      <c r="A28" s="234" t="s">
        <v>205</v>
      </c>
      <c r="B28" s="252" t="str">
        <f>'Seite 3'!G55</f>
        <v>[a] Verbesserung der Wettbewerbsfähigkeit in der Land- und Forstwirtschaft und der Rentabilität land- und forstwirtschaftlicher Betriebe</v>
      </c>
    </row>
    <row r="29" spans="1:2" ht="18" customHeight="1" x14ac:dyDescent="0.2">
      <c r="A29" s="237"/>
      <c r="B29" s="253" t="str">
        <f>'Seite 3'!G56</f>
        <v>[b] Organisation der Nahrungsmittelkette bezogen auf Primärerzeugnisse und deren Verarbeitung und Vermarktung sowie Risikomanagement in der Landwirtschaft</v>
      </c>
    </row>
    <row r="30" spans="1:2" ht="30" customHeight="1" x14ac:dyDescent="0.2">
      <c r="A30" s="237"/>
      <c r="B30" s="258" t="str">
        <f>'Seite 3'!G57</f>
        <v>[c] Wiederherstellung, Erhaltung und Verbesserung der mit der Land- und Forstwirtschaft verbundenen Ökosysteme und Ökosystemleistungen, grüne Infrastruktur, Erhaltung und Verbesserung von Natura 2000-Gebieten, Umwelt- und Klimaschutz sowie Tierwohl</v>
      </c>
    </row>
    <row r="31" spans="1:2" ht="18" customHeight="1" x14ac:dyDescent="0.2">
      <c r="A31" s="237"/>
      <c r="B31" s="253" t="str">
        <f>'Seite 3'!G58</f>
        <v>[d] Ressourcenschutz und -effizienz</v>
      </c>
    </row>
    <row r="32" spans="1:2" ht="18" customHeight="1" x14ac:dyDescent="0.2">
      <c r="A32" s="237"/>
      <c r="B32" s="253" t="str">
        <f>'Seite 3'!G59</f>
        <v>[e] soziale Landwirtschaft und wirtschaftliche Entwicklung in den ländlichen Gebieten (einschließlich Hauswirtschaft und ländlicher Tourismus)</v>
      </c>
    </row>
    <row r="33" spans="1:2" ht="18" customHeight="1" x14ac:dyDescent="0.2">
      <c r="A33" s="238"/>
      <c r="B33" s="254" t="str">
        <f>'Seite 3'!G60</f>
        <v>[f] Informationen über Berufe der Land- und Forstwirtschaft</v>
      </c>
    </row>
    <row r="34" spans="1:2" ht="18" customHeight="1" x14ac:dyDescent="0.2">
      <c r="A34" s="234" t="s">
        <v>206</v>
      </c>
      <c r="B34" s="252" t="str">
        <f>'Seite 3'!G62</f>
        <v>[a] Verbesserung der Wettbewerbsfähigkeit in der Land- und Forstwirtschaft und der Rentabilität land- und forstwirtschaftlicher Betriebe</v>
      </c>
    </row>
    <row r="35" spans="1:2" ht="18" customHeight="1" x14ac:dyDescent="0.2">
      <c r="A35" s="237"/>
      <c r="B35" s="253" t="str">
        <f>'Seite 3'!G63</f>
        <v>[b] Organisation der Nahrungsmittelkette bezogen auf Primärerzeugnisse und deren Verarbeitung und Vermarktung sowie Risikomanagement in der Landwirtschaft</v>
      </c>
    </row>
    <row r="36" spans="1:2" ht="30" customHeight="1" x14ac:dyDescent="0.2">
      <c r="A36" s="237"/>
      <c r="B36" s="258" t="str">
        <f>'Seite 3'!G64</f>
        <v>[c] Wiederherstellung, Erhaltung und Verbesserung der mit der Land- und Forstwirtschaft verbundenen Ökosysteme und Ökosystemleistungen, grüne Infrastruktur, Erhaltung und Verbesserung von Natura 2000-Gebieten, Umwelt- und Klimaschutz sowie Tierwohl</v>
      </c>
    </row>
    <row r="37" spans="1:2" ht="18" customHeight="1" x14ac:dyDescent="0.2">
      <c r="A37" s="237"/>
      <c r="B37" s="253" t="str">
        <f>'Seite 3'!G65</f>
        <v>[d] Ressourcenschutz und -effizienz</v>
      </c>
    </row>
    <row r="38" spans="1:2" ht="18" customHeight="1" x14ac:dyDescent="0.2">
      <c r="A38" s="238"/>
      <c r="B38" s="254" t="str">
        <f>'Seite 3'!G66</f>
        <v>[e] soziale Landwirtschaft</v>
      </c>
    </row>
  </sheetData>
  <sheetProtection password="E8E7" sheet="1" objects="1" scenarios="1" autoFilter="0"/>
  <pageMargins left="0.19685039370078741" right="0.19685039370078741" top="0.78740157480314965" bottom="0.78740157480314965" header="0.19685039370078741" footer="0.19685039370078741"/>
  <pageSetup paperSize="9" fitToHeight="0" orientation="landscape" r:id="rId1"/>
  <rowBreaks count="1" manualBreakCount="1">
    <brk id="2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showGridLines="0" zoomScaleNormal="100" zoomScaleSheetLayoutView="100" workbookViewId="0">
      <selection activeCell="C29" sqref="C29:G29"/>
    </sheetView>
  </sheetViews>
  <sheetFormatPr baseColWidth="10" defaultColWidth="11.42578125" defaultRowHeight="12" x14ac:dyDescent="0.2"/>
  <cols>
    <col min="1" max="1" width="1.7109375" style="80" customWidth="1"/>
    <col min="2" max="13" width="5.140625" style="80" customWidth="1"/>
    <col min="14" max="14" width="6.28515625" style="80" customWidth="1"/>
    <col min="15" max="15" width="6.28515625" style="86" customWidth="1"/>
    <col min="16" max="16" width="6.28515625" style="80" customWidth="1"/>
    <col min="17" max="18" width="5.140625" style="80" customWidth="1"/>
    <col min="19" max="20" width="0.85546875" style="80" customWidth="1"/>
    <col min="21" max="16384" width="11.42578125" style="80"/>
  </cols>
  <sheetData>
    <row r="1" spans="1:20" ht="15" customHeight="1" x14ac:dyDescent="0.2">
      <c r="A1" s="118"/>
      <c r="J1" s="85"/>
      <c r="K1" s="85"/>
      <c r="L1" s="85"/>
      <c r="N1" s="119" t="s">
        <v>34</v>
      </c>
      <c r="O1" s="712">
        <f>'Seite 1'!$O$21</f>
        <v>0</v>
      </c>
      <c r="P1" s="713"/>
      <c r="Q1" s="713"/>
      <c r="R1" s="713"/>
      <c r="S1" s="713"/>
      <c r="T1" s="714"/>
    </row>
    <row r="2" spans="1:20" ht="5.0999999999999996" customHeight="1" x14ac:dyDescent="0.2">
      <c r="A2" s="118"/>
      <c r="J2" s="120"/>
      <c r="K2" s="120"/>
      <c r="L2" s="120"/>
      <c r="M2" s="120"/>
      <c r="N2" s="120"/>
    </row>
    <row r="3" spans="1:20" s="18" customFormat="1" ht="15" customHeight="1" x14ac:dyDescent="0.2">
      <c r="A3" s="15"/>
      <c r="B3" s="570" t="s">
        <v>241</v>
      </c>
      <c r="C3" s="16"/>
      <c r="D3" s="16"/>
      <c r="E3" s="16"/>
      <c r="F3" s="16"/>
      <c r="G3" s="16"/>
      <c r="H3" s="16"/>
      <c r="I3" s="16"/>
      <c r="J3" s="16"/>
      <c r="K3" s="16"/>
      <c r="L3" s="16"/>
      <c r="M3" s="16"/>
      <c r="N3" s="16"/>
      <c r="O3" s="16"/>
      <c r="P3" s="16"/>
      <c r="Q3" s="16"/>
      <c r="R3" s="16"/>
      <c r="S3" s="16"/>
      <c r="T3" s="17"/>
    </row>
    <row r="4" spans="1:20" s="85" customFormat="1" ht="8.1" customHeight="1" x14ac:dyDescent="0.2">
      <c r="A4" s="84"/>
      <c r="J4" s="120"/>
      <c r="K4" s="120"/>
      <c r="L4" s="120"/>
      <c r="M4" s="120"/>
      <c r="N4" s="120"/>
      <c r="O4" s="148"/>
    </row>
    <row r="5" spans="1:20" ht="5.0999999999999996" customHeight="1" x14ac:dyDescent="0.2">
      <c r="A5" s="358"/>
      <c r="B5" s="145"/>
      <c r="C5" s="145"/>
      <c r="D5" s="145"/>
      <c r="E5" s="145"/>
      <c r="F5" s="145"/>
      <c r="G5" s="145"/>
      <c r="H5" s="145"/>
      <c r="I5" s="145"/>
      <c r="J5" s="359"/>
      <c r="K5" s="359"/>
      <c r="L5" s="359"/>
      <c r="M5" s="359"/>
      <c r="N5" s="359"/>
      <c r="O5" s="360"/>
      <c r="P5" s="145"/>
      <c r="Q5" s="145"/>
      <c r="R5" s="145"/>
      <c r="S5" s="145"/>
      <c r="T5" s="361"/>
    </row>
    <row r="6" spans="1:20" ht="18" customHeight="1" x14ac:dyDescent="0.2">
      <c r="A6" s="550"/>
      <c r="B6" s="80" t="s">
        <v>468</v>
      </c>
      <c r="C6" s="85"/>
      <c r="D6" s="85"/>
      <c r="E6" s="85"/>
      <c r="F6" s="85"/>
      <c r="G6" s="85"/>
      <c r="H6" s="85"/>
      <c r="I6" s="85"/>
      <c r="J6" s="120"/>
      <c r="K6" s="120"/>
      <c r="L6" s="120"/>
      <c r="M6" s="120"/>
      <c r="N6" s="120"/>
      <c r="O6" s="148"/>
      <c r="P6" s="85"/>
      <c r="Q6" s="85"/>
      <c r="R6" s="85"/>
      <c r="S6" s="85"/>
      <c r="T6" s="95"/>
    </row>
    <row r="7" spans="1:20" ht="5.0999999999999996" customHeight="1" x14ac:dyDescent="0.2">
      <c r="A7" s="149"/>
      <c r="B7" s="85"/>
      <c r="C7" s="85"/>
      <c r="D7" s="85"/>
      <c r="E7" s="85"/>
      <c r="F7" s="85"/>
      <c r="G7" s="85"/>
      <c r="H7" s="85"/>
      <c r="I7" s="85"/>
      <c r="J7" s="120"/>
      <c r="K7" s="120"/>
      <c r="L7" s="120"/>
      <c r="M7" s="120"/>
      <c r="N7" s="120"/>
      <c r="O7" s="148"/>
      <c r="P7" s="85"/>
      <c r="Q7" s="85"/>
      <c r="R7" s="85"/>
      <c r="S7" s="85"/>
      <c r="T7" s="95"/>
    </row>
    <row r="8" spans="1:20" ht="18" customHeight="1" x14ac:dyDescent="0.2">
      <c r="A8" s="149"/>
      <c r="B8" s="818" t="s">
        <v>456</v>
      </c>
      <c r="C8" s="819"/>
      <c r="D8" s="819"/>
      <c r="E8" s="819"/>
      <c r="F8" s="819"/>
      <c r="G8" s="819"/>
      <c r="H8" s="819"/>
      <c r="I8" s="819"/>
      <c r="J8" s="819"/>
      <c r="K8" s="819"/>
      <c r="L8" s="819"/>
      <c r="M8" s="819"/>
      <c r="N8" s="819"/>
      <c r="O8" s="819"/>
      <c r="P8" s="819"/>
      <c r="Q8" s="819"/>
      <c r="R8" s="819"/>
      <c r="S8" s="820"/>
      <c r="T8" s="95"/>
    </row>
    <row r="9" spans="1:20" ht="12" customHeight="1" x14ac:dyDescent="0.2">
      <c r="A9" s="151"/>
      <c r="B9" s="821" t="s">
        <v>460</v>
      </c>
      <c r="C9" s="842" t="s">
        <v>459</v>
      </c>
      <c r="D9" s="843"/>
      <c r="E9" s="843"/>
      <c r="F9" s="843"/>
      <c r="G9" s="844"/>
      <c r="H9" s="848" t="s">
        <v>458</v>
      </c>
      <c r="I9" s="849"/>
      <c r="J9" s="849"/>
      <c r="K9" s="850"/>
      <c r="L9" s="785" t="s">
        <v>465</v>
      </c>
      <c r="M9" s="786"/>
      <c r="N9" s="791" t="s">
        <v>430</v>
      </c>
      <c r="O9" s="792"/>
      <c r="P9" s="793"/>
      <c r="Q9" s="800" t="s">
        <v>433</v>
      </c>
      <c r="R9" s="801"/>
      <c r="S9" s="802"/>
      <c r="T9" s="95"/>
    </row>
    <row r="10" spans="1:20" ht="12" customHeight="1" x14ac:dyDescent="0.2">
      <c r="A10" s="151"/>
      <c r="B10" s="822"/>
      <c r="C10" s="845"/>
      <c r="D10" s="846"/>
      <c r="E10" s="846"/>
      <c r="F10" s="846"/>
      <c r="G10" s="847"/>
      <c r="H10" s="851"/>
      <c r="I10" s="852"/>
      <c r="J10" s="852"/>
      <c r="K10" s="833"/>
      <c r="L10" s="787"/>
      <c r="M10" s="788"/>
      <c r="N10" s="794"/>
      <c r="O10" s="795"/>
      <c r="P10" s="796"/>
      <c r="Q10" s="803"/>
      <c r="R10" s="804"/>
      <c r="S10" s="805"/>
      <c r="T10" s="95"/>
    </row>
    <row r="11" spans="1:20" ht="12" customHeight="1" x14ac:dyDescent="0.2">
      <c r="A11" s="151"/>
      <c r="B11" s="822"/>
      <c r="C11" s="845"/>
      <c r="D11" s="846"/>
      <c r="E11" s="846"/>
      <c r="F11" s="846"/>
      <c r="G11" s="847"/>
      <c r="H11" s="851"/>
      <c r="I11" s="852"/>
      <c r="J11" s="852"/>
      <c r="K11" s="833"/>
      <c r="L11" s="787"/>
      <c r="M11" s="788"/>
      <c r="N11" s="794"/>
      <c r="O11" s="795"/>
      <c r="P11" s="796"/>
      <c r="Q11" s="803"/>
      <c r="R11" s="804"/>
      <c r="S11" s="805"/>
      <c r="T11" s="95"/>
    </row>
    <row r="12" spans="1:20" ht="12" customHeight="1" x14ac:dyDescent="0.2">
      <c r="A12" s="151"/>
      <c r="B12" s="822"/>
      <c r="C12" s="845"/>
      <c r="D12" s="846"/>
      <c r="E12" s="846"/>
      <c r="F12" s="846"/>
      <c r="G12" s="847"/>
      <c r="H12" s="851"/>
      <c r="I12" s="852"/>
      <c r="J12" s="852"/>
      <c r="K12" s="833"/>
      <c r="L12" s="787"/>
      <c r="M12" s="788"/>
      <c r="N12" s="797"/>
      <c r="O12" s="798"/>
      <c r="P12" s="799"/>
      <c r="Q12" s="803"/>
      <c r="R12" s="804"/>
      <c r="S12" s="805"/>
      <c r="T12" s="95"/>
    </row>
    <row r="13" spans="1:20" ht="12" customHeight="1" x14ac:dyDescent="0.2">
      <c r="A13" s="151"/>
      <c r="B13" s="822"/>
      <c r="C13" s="845"/>
      <c r="D13" s="846"/>
      <c r="E13" s="846"/>
      <c r="F13" s="846"/>
      <c r="G13" s="847"/>
      <c r="H13" s="851"/>
      <c r="I13" s="852"/>
      <c r="J13" s="852"/>
      <c r="K13" s="833"/>
      <c r="L13" s="787"/>
      <c r="M13" s="788"/>
      <c r="N13" s="809" t="s">
        <v>267</v>
      </c>
      <c r="O13" s="812" t="s">
        <v>268</v>
      </c>
      <c r="P13" s="815" t="s">
        <v>269</v>
      </c>
      <c r="Q13" s="803"/>
      <c r="R13" s="804"/>
      <c r="S13" s="805"/>
      <c r="T13" s="95"/>
    </row>
    <row r="14" spans="1:20" ht="12" customHeight="1" x14ac:dyDescent="0.2">
      <c r="A14" s="151"/>
      <c r="B14" s="822"/>
      <c r="C14" s="845"/>
      <c r="D14" s="846"/>
      <c r="E14" s="846"/>
      <c r="F14" s="846"/>
      <c r="G14" s="847"/>
      <c r="H14" s="851"/>
      <c r="I14" s="852"/>
      <c r="J14" s="852"/>
      <c r="K14" s="833"/>
      <c r="L14" s="787"/>
      <c r="M14" s="788"/>
      <c r="N14" s="810"/>
      <c r="O14" s="813"/>
      <c r="P14" s="816"/>
      <c r="Q14" s="803"/>
      <c r="R14" s="804"/>
      <c r="S14" s="805"/>
      <c r="T14" s="95"/>
    </row>
    <row r="15" spans="1:20" ht="12" customHeight="1" x14ac:dyDescent="0.2">
      <c r="A15" s="151"/>
      <c r="B15" s="822"/>
      <c r="C15" s="845"/>
      <c r="D15" s="846"/>
      <c r="E15" s="846"/>
      <c r="F15" s="846"/>
      <c r="G15" s="847"/>
      <c r="H15" s="851"/>
      <c r="I15" s="852"/>
      <c r="J15" s="852"/>
      <c r="K15" s="833"/>
      <c r="L15" s="787"/>
      <c r="M15" s="788"/>
      <c r="N15" s="810"/>
      <c r="O15" s="813"/>
      <c r="P15" s="816"/>
      <c r="Q15" s="803"/>
      <c r="R15" s="804"/>
      <c r="S15" s="805"/>
      <c r="T15" s="95"/>
    </row>
    <row r="16" spans="1:20" ht="12" customHeight="1" x14ac:dyDescent="0.2">
      <c r="A16" s="151"/>
      <c r="B16" s="822"/>
      <c r="C16" s="845"/>
      <c r="D16" s="846"/>
      <c r="E16" s="846"/>
      <c r="F16" s="846"/>
      <c r="G16" s="847"/>
      <c r="H16" s="861" t="s">
        <v>146</v>
      </c>
      <c r="I16" s="862"/>
      <c r="J16" s="830" t="s">
        <v>147</v>
      </c>
      <c r="K16" s="831"/>
      <c r="L16" s="787"/>
      <c r="M16" s="788"/>
      <c r="N16" s="810"/>
      <c r="O16" s="813"/>
      <c r="P16" s="816"/>
      <c r="Q16" s="803"/>
      <c r="R16" s="804"/>
      <c r="S16" s="805"/>
      <c r="T16" s="95"/>
    </row>
    <row r="17" spans="1:20" ht="12" customHeight="1" x14ac:dyDescent="0.2">
      <c r="A17" s="151"/>
      <c r="B17" s="822"/>
      <c r="C17" s="836" t="s">
        <v>2</v>
      </c>
      <c r="D17" s="837"/>
      <c r="E17" s="837"/>
      <c r="F17" s="837"/>
      <c r="G17" s="838"/>
      <c r="H17" s="851"/>
      <c r="I17" s="863"/>
      <c r="J17" s="832"/>
      <c r="K17" s="833"/>
      <c r="L17" s="787"/>
      <c r="M17" s="788"/>
      <c r="N17" s="810"/>
      <c r="O17" s="813"/>
      <c r="P17" s="816"/>
      <c r="Q17" s="803"/>
      <c r="R17" s="804"/>
      <c r="S17" s="805"/>
      <c r="T17" s="95"/>
    </row>
    <row r="18" spans="1:20" ht="12" customHeight="1" x14ac:dyDescent="0.2">
      <c r="A18" s="151"/>
      <c r="B18" s="823"/>
      <c r="C18" s="839"/>
      <c r="D18" s="840"/>
      <c r="E18" s="840"/>
      <c r="F18" s="840"/>
      <c r="G18" s="841"/>
      <c r="H18" s="864"/>
      <c r="I18" s="865"/>
      <c r="J18" s="834"/>
      <c r="K18" s="835"/>
      <c r="L18" s="789"/>
      <c r="M18" s="790"/>
      <c r="N18" s="811"/>
      <c r="O18" s="814"/>
      <c r="P18" s="817"/>
      <c r="Q18" s="806"/>
      <c r="R18" s="807"/>
      <c r="S18" s="808"/>
      <c r="T18" s="95"/>
    </row>
    <row r="19" spans="1:20" ht="12" hidden="1" customHeight="1" x14ac:dyDescent="0.2">
      <c r="A19" s="151"/>
      <c r="B19" s="860"/>
      <c r="C19" s="521" t="str">
        <f>IF('Seite 4'!G29="Ort","_",'Seite 4'!G29)</f>
        <v>_</v>
      </c>
      <c r="D19" s="521"/>
      <c r="E19" s="521"/>
      <c r="F19" s="522"/>
      <c r="G19" s="522"/>
      <c r="H19" s="522"/>
      <c r="I19" s="522"/>
      <c r="J19" s="522"/>
      <c r="K19" s="522"/>
      <c r="L19" s="522"/>
      <c r="M19" s="522"/>
      <c r="N19" s="522"/>
      <c r="O19" s="522"/>
      <c r="P19" s="522"/>
      <c r="Q19" s="522"/>
      <c r="R19" s="522"/>
      <c r="S19" s="522"/>
      <c r="T19" s="95"/>
    </row>
    <row r="20" spans="1:20" ht="12" hidden="1" customHeight="1" x14ac:dyDescent="0.2">
      <c r="A20" s="151"/>
      <c r="B20" s="860"/>
      <c r="C20" s="521" t="str">
        <f>IF('Seite 4'!G33="Ort","_",'Seite 4'!G33)</f>
        <v>_</v>
      </c>
      <c r="D20" s="521"/>
      <c r="E20" s="521"/>
      <c r="F20" s="522"/>
      <c r="G20" s="522"/>
      <c r="H20" s="522"/>
      <c r="I20" s="522"/>
      <c r="J20" s="522"/>
      <c r="K20" s="522"/>
      <c r="L20" s="522"/>
      <c r="M20" s="522"/>
      <c r="N20" s="522"/>
      <c r="O20" s="522"/>
      <c r="P20" s="522"/>
      <c r="Q20" s="522"/>
      <c r="R20" s="522"/>
      <c r="S20" s="522"/>
      <c r="T20" s="95"/>
    </row>
    <row r="21" spans="1:20" ht="12" hidden="1" customHeight="1" x14ac:dyDescent="0.2">
      <c r="A21" s="151"/>
      <c r="B21" s="860"/>
      <c r="C21" s="521" t="str">
        <f>IF('Seite 4'!G37="Ort","_",'Seite 4'!G37)</f>
        <v>_</v>
      </c>
      <c r="D21" s="521"/>
      <c r="E21" s="521"/>
      <c r="F21" s="522"/>
      <c r="G21" s="522"/>
      <c r="H21" s="522"/>
      <c r="I21" s="522"/>
      <c r="J21" s="522"/>
      <c r="K21" s="522"/>
      <c r="L21" s="522"/>
      <c r="M21" s="522"/>
      <c r="N21" s="522"/>
      <c r="O21" s="522"/>
      <c r="P21" s="522"/>
      <c r="Q21" s="522"/>
      <c r="R21" s="522"/>
      <c r="S21" s="522"/>
      <c r="T21" s="95"/>
    </row>
    <row r="22" spans="1:20" ht="12" hidden="1" customHeight="1" x14ac:dyDescent="0.2">
      <c r="A22" s="151"/>
      <c r="B22" s="860"/>
      <c r="C22" s="521" t="str">
        <f>IF('Seite 4'!G41="Ort","_",'Seite 4'!G41)</f>
        <v>_</v>
      </c>
      <c r="D22" s="521"/>
      <c r="E22" s="521"/>
      <c r="F22" s="522"/>
      <c r="G22" s="522"/>
      <c r="H22" s="522"/>
      <c r="I22" s="522"/>
      <c r="J22" s="522"/>
      <c r="K22" s="522"/>
      <c r="L22" s="522"/>
      <c r="M22" s="522"/>
      <c r="N22" s="522"/>
      <c r="O22" s="522"/>
      <c r="P22" s="522"/>
      <c r="Q22" s="522"/>
      <c r="R22" s="522"/>
      <c r="S22" s="522"/>
      <c r="T22" s="95"/>
    </row>
    <row r="23" spans="1:20" ht="12" hidden="1" customHeight="1" x14ac:dyDescent="0.2">
      <c r="A23" s="151"/>
      <c r="B23" s="860"/>
      <c r="C23" s="521" t="str">
        <f>IF('Seite 4'!G45="Ort","_",'Seite 4'!G45)</f>
        <v>_</v>
      </c>
      <c r="D23" s="521"/>
      <c r="E23" s="521"/>
      <c r="F23" s="522"/>
      <c r="G23" s="522"/>
      <c r="H23" s="522"/>
      <c r="I23" s="522"/>
      <c r="J23" s="522"/>
      <c r="K23" s="522"/>
      <c r="L23" s="522"/>
      <c r="M23" s="522"/>
      <c r="N23" s="522"/>
      <c r="O23" s="522"/>
      <c r="P23" s="522"/>
      <c r="Q23" s="522"/>
      <c r="R23" s="522"/>
      <c r="S23" s="522"/>
      <c r="T23" s="95"/>
    </row>
    <row r="24" spans="1:20" ht="12" hidden="1" customHeight="1" x14ac:dyDescent="0.2">
      <c r="A24" s="151"/>
      <c r="B24" s="860"/>
      <c r="C24" s="521" t="str">
        <f>IF('Seite 4'!G49="Ort","_",'Seite 4'!G49)</f>
        <v>_</v>
      </c>
      <c r="D24" s="521"/>
      <c r="E24" s="521"/>
      <c r="F24" s="522"/>
      <c r="G24" s="522"/>
      <c r="H24" s="522"/>
      <c r="I24" s="522"/>
      <c r="J24" s="522"/>
      <c r="K24" s="522"/>
      <c r="L24" s="522"/>
      <c r="M24" s="522"/>
      <c r="N24" s="522"/>
      <c r="O24" s="522"/>
      <c r="P24" s="522"/>
      <c r="Q24" s="522"/>
      <c r="R24" s="522"/>
      <c r="S24" s="522"/>
      <c r="T24" s="95"/>
    </row>
    <row r="25" spans="1:20" ht="12" hidden="1" customHeight="1" x14ac:dyDescent="0.2">
      <c r="A25" s="151"/>
      <c r="B25" s="860"/>
      <c r="C25" s="521" t="str">
        <f>IF('Seite 4'!G53="Ort","_",'Seite 4'!G53)</f>
        <v>_</v>
      </c>
      <c r="D25" s="521"/>
      <c r="E25" s="521"/>
      <c r="F25" s="522"/>
      <c r="G25" s="522"/>
      <c r="H25" s="522"/>
      <c r="I25" s="522"/>
      <c r="J25" s="522"/>
      <c r="K25" s="522"/>
      <c r="L25" s="522"/>
      <c r="M25" s="522"/>
      <c r="N25" s="522"/>
      <c r="O25" s="522"/>
      <c r="P25" s="522"/>
      <c r="Q25" s="522"/>
      <c r="R25" s="522"/>
      <c r="S25" s="522"/>
      <c r="T25" s="95"/>
    </row>
    <row r="26" spans="1:20" ht="12" hidden="1" customHeight="1" x14ac:dyDescent="0.2">
      <c r="A26" s="151"/>
      <c r="B26" s="860"/>
      <c r="C26" s="521" t="str">
        <f>IF('Seite 4'!G57="Ort","_",'Seite 4'!G57)</f>
        <v>_</v>
      </c>
      <c r="D26" s="521"/>
      <c r="E26" s="521"/>
      <c r="F26" s="522"/>
      <c r="G26" s="522"/>
      <c r="H26" s="522"/>
      <c r="I26" s="522"/>
      <c r="J26" s="522"/>
      <c r="K26" s="522"/>
      <c r="L26" s="522"/>
      <c r="M26" s="522"/>
      <c r="N26" s="522"/>
      <c r="O26" s="522"/>
      <c r="P26" s="522"/>
      <c r="Q26" s="522"/>
      <c r="R26" s="522"/>
      <c r="S26" s="522"/>
      <c r="T26" s="95"/>
    </row>
    <row r="27" spans="1:20" ht="12" hidden="1" customHeight="1" x14ac:dyDescent="0.2">
      <c r="A27" s="151"/>
      <c r="B27" s="860"/>
      <c r="C27" s="521" t="str">
        <f>IF('Seite 4'!G61="Ort","_",'Seite 4'!G61)</f>
        <v>_</v>
      </c>
      <c r="D27" s="521"/>
      <c r="E27" s="521"/>
      <c r="F27" s="522"/>
      <c r="G27" s="522"/>
      <c r="H27" s="522"/>
      <c r="I27" s="522"/>
      <c r="J27" s="522"/>
      <c r="K27" s="522"/>
      <c r="L27" s="522"/>
      <c r="M27" s="522"/>
      <c r="N27" s="522"/>
      <c r="O27" s="522"/>
      <c r="P27" s="522"/>
      <c r="Q27" s="522"/>
      <c r="R27" s="522"/>
      <c r="S27" s="522"/>
      <c r="T27" s="95"/>
    </row>
    <row r="28" spans="1:20" ht="12" hidden="1" customHeight="1" x14ac:dyDescent="0.2">
      <c r="A28" s="151"/>
      <c r="B28" s="860"/>
      <c r="C28" s="521" t="str">
        <f>IF('Seite 4'!G65="Ort","_",'Seite 4'!G65)</f>
        <v>_</v>
      </c>
      <c r="D28" s="521"/>
      <c r="E28" s="521"/>
      <c r="F28" s="522"/>
      <c r="G28" s="522"/>
      <c r="H28" s="522"/>
      <c r="I28" s="522"/>
      <c r="J28" s="522"/>
      <c r="K28" s="522"/>
      <c r="L28" s="522"/>
      <c r="M28" s="522"/>
      <c r="N28" s="522"/>
      <c r="O28" s="522"/>
      <c r="P28" s="522"/>
      <c r="Q28" s="522"/>
      <c r="R28" s="522"/>
      <c r="S28" s="522"/>
      <c r="T28" s="95"/>
    </row>
    <row r="29" spans="1:20" ht="18" customHeight="1" x14ac:dyDescent="0.2">
      <c r="A29" s="151"/>
      <c r="B29" s="549" t="str">
        <f>IF(COUNTA(C29:S29)&gt;1,ROW()-28,"")</f>
        <v/>
      </c>
      <c r="C29" s="824"/>
      <c r="D29" s="825"/>
      <c r="E29" s="825"/>
      <c r="F29" s="825"/>
      <c r="G29" s="826"/>
      <c r="H29" s="827"/>
      <c r="I29" s="828"/>
      <c r="J29" s="828"/>
      <c r="K29" s="829"/>
      <c r="L29" s="858"/>
      <c r="M29" s="859"/>
      <c r="N29" s="552"/>
      <c r="O29" s="553"/>
      <c r="P29" s="554"/>
      <c r="Q29" s="855">
        <f>SUMPRODUCT(ROUND(N29:P29,0))</f>
        <v>0</v>
      </c>
      <c r="R29" s="856"/>
      <c r="S29" s="857"/>
      <c r="T29" s="95"/>
    </row>
    <row r="30" spans="1:20" ht="18" customHeight="1" x14ac:dyDescent="0.2">
      <c r="A30" s="151"/>
      <c r="B30" s="549" t="str">
        <f t="shared" ref="B30:B43" si="0">IF(COUNTA(C30:S30)&gt;1,ROW()-28,"")</f>
        <v/>
      </c>
      <c r="C30" s="824"/>
      <c r="D30" s="825"/>
      <c r="E30" s="825"/>
      <c r="F30" s="825"/>
      <c r="G30" s="826"/>
      <c r="H30" s="827"/>
      <c r="I30" s="828"/>
      <c r="J30" s="828"/>
      <c r="K30" s="829"/>
      <c r="L30" s="853"/>
      <c r="M30" s="854"/>
      <c r="N30" s="552"/>
      <c r="O30" s="553"/>
      <c r="P30" s="554"/>
      <c r="Q30" s="855">
        <f t="shared" ref="Q30:Q39" si="1">SUMPRODUCT(ROUND(N30:P30,0))</f>
        <v>0</v>
      </c>
      <c r="R30" s="856"/>
      <c r="S30" s="857"/>
      <c r="T30" s="95"/>
    </row>
    <row r="31" spans="1:20" ht="18" customHeight="1" x14ac:dyDescent="0.2">
      <c r="A31" s="151"/>
      <c r="B31" s="549" t="str">
        <f t="shared" si="0"/>
        <v/>
      </c>
      <c r="C31" s="824"/>
      <c r="D31" s="825"/>
      <c r="E31" s="825"/>
      <c r="F31" s="825"/>
      <c r="G31" s="826"/>
      <c r="H31" s="827"/>
      <c r="I31" s="828"/>
      <c r="J31" s="828"/>
      <c r="K31" s="829"/>
      <c r="L31" s="853"/>
      <c r="M31" s="854"/>
      <c r="N31" s="552"/>
      <c r="O31" s="553"/>
      <c r="P31" s="554"/>
      <c r="Q31" s="855">
        <f t="shared" si="1"/>
        <v>0</v>
      </c>
      <c r="R31" s="856"/>
      <c r="S31" s="857"/>
      <c r="T31" s="95"/>
    </row>
    <row r="32" spans="1:20" ht="18" customHeight="1" x14ac:dyDescent="0.2">
      <c r="A32" s="151"/>
      <c r="B32" s="549" t="str">
        <f t="shared" si="0"/>
        <v/>
      </c>
      <c r="C32" s="824"/>
      <c r="D32" s="825"/>
      <c r="E32" s="825"/>
      <c r="F32" s="825"/>
      <c r="G32" s="826"/>
      <c r="H32" s="827"/>
      <c r="I32" s="828"/>
      <c r="J32" s="828"/>
      <c r="K32" s="829"/>
      <c r="L32" s="853"/>
      <c r="M32" s="854"/>
      <c r="N32" s="552"/>
      <c r="O32" s="553"/>
      <c r="P32" s="554"/>
      <c r="Q32" s="855">
        <f t="shared" si="1"/>
        <v>0</v>
      </c>
      <c r="R32" s="856"/>
      <c r="S32" s="857"/>
      <c r="T32" s="95"/>
    </row>
    <row r="33" spans="1:20" ht="18" customHeight="1" x14ac:dyDescent="0.2">
      <c r="A33" s="151"/>
      <c r="B33" s="549" t="str">
        <f t="shared" si="0"/>
        <v/>
      </c>
      <c r="C33" s="824"/>
      <c r="D33" s="825"/>
      <c r="E33" s="825"/>
      <c r="F33" s="825"/>
      <c r="G33" s="826"/>
      <c r="H33" s="827"/>
      <c r="I33" s="828"/>
      <c r="J33" s="828"/>
      <c r="K33" s="829"/>
      <c r="L33" s="853"/>
      <c r="M33" s="854"/>
      <c r="N33" s="552"/>
      <c r="O33" s="553"/>
      <c r="P33" s="554"/>
      <c r="Q33" s="855">
        <f t="shared" si="1"/>
        <v>0</v>
      </c>
      <c r="R33" s="856"/>
      <c r="S33" s="857"/>
      <c r="T33" s="95"/>
    </row>
    <row r="34" spans="1:20" ht="18" customHeight="1" x14ac:dyDescent="0.2">
      <c r="A34" s="151"/>
      <c r="B34" s="549" t="str">
        <f t="shared" si="0"/>
        <v/>
      </c>
      <c r="C34" s="824"/>
      <c r="D34" s="825"/>
      <c r="E34" s="825"/>
      <c r="F34" s="825"/>
      <c r="G34" s="826"/>
      <c r="H34" s="827"/>
      <c r="I34" s="828"/>
      <c r="J34" s="828"/>
      <c r="K34" s="829"/>
      <c r="L34" s="853"/>
      <c r="M34" s="854"/>
      <c r="N34" s="552"/>
      <c r="O34" s="553"/>
      <c r="P34" s="554"/>
      <c r="Q34" s="855">
        <f t="shared" si="1"/>
        <v>0</v>
      </c>
      <c r="R34" s="856"/>
      <c r="S34" s="857"/>
      <c r="T34" s="95"/>
    </row>
    <row r="35" spans="1:20" ht="18" customHeight="1" x14ac:dyDescent="0.2">
      <c r="A35" s="151"/>
      <c r="B35" s="549" t="str">
        <f t="shared" si="0"/>
        <v/>
      </c>
      <c r="C35" s="824"/>
      <c r="D35" s="825"/>
      <c r="E35" s="825"/>
      <c r="F35" s="825"/>
      <c r="G35" s="826"/>
      <c r="H35" s="827"/>
      <c r="I35" s="828"/>
      <c r="J35" s="828"/>
      <c r="K35" s="829"/>
      <c r="L35" s="853"/>
      <c r="M35" s="854"/>
      <c r="N35" s="552"/>
      <c r="O35" s="553"/>
      <c r="P35" s="554"/>
      <c r="Q35" s="855">
        <f t="shared" si="1"/>
        <v>0</v>
      </c>
      <c r="R35" s="856"/>
      <c r="S35" s="857"/>
      <c r="T35" s="95"/>
    </row>
    <row r="36" spans="1:20" ht="18" customHeight="1" x14ac:dyDescent="0.2">
      <c r="A36" s="151"/>
      <c r="B36" s="549" t="str">
        <f t="shared" si="0"/>
        <v/>
      </c>
      <c r="C36" s="824"/>
      <c r="D36" s="825"/>
      <c r="E36" s="825"/>
      <c r="F36" s="825"/>
      <c r="G36" s="826"/>
      <c r="H36" s="827"/>
      <c r="I36" s="828"/>
      <c r="J36" s="828"/>
      <c r="K36" s="829"/>
      <c r="L36" s="853"/>
      <c r="M36" s="854"/>
      <c r="N36" s="552"/>
      <c r="O36" s="553"/>
      <c r="P36" s="554"/>
      <c r="Q36" s="855">
        <f t="shared" si="1"/>
        <v>0</v>
      </c>
      <c r="R36" s="856"/>
      <c r="S36" s="857"/>
      <c r="T36" s="95"/>
    </row>
    <row r="37" spans="1:20" ht="18" customHeight="1" x14ac:dyDescent="0.2">
      <c r="A37" s="151"/>
      <c r="B37" s="549" t="str">
        <f t="shared" si="0"/>
        <v/>
      </c>
      <c r="C37" s="824"/>
      <c r="D37" s="825"/>
      <c r="E37" s="825"/>
      <c r="F37" s="825"/>
      <c r="G37" s="826"/>
      <c r="H37" s="827"/>
      <c r="I37" s="828"/>
      <c r="J37" s="828"/>
      <c r="K37" s="829"/>
      <c r="L37" s="853"/>
      <c r="M37" s="854"/>
      <c r="N37" s="552"/>
      <c r="O37" s="553"/>
      <c r="P37" s="554"/>
      <c r="Q37" s="855">
        <f t="shared" si="1"/>
        <v>0</v>
      </c>
      <c r="R37" s="856"/>
      <c r="S37" s="857"/>
      <c r="T37" s="95"/>
    </row>
    <row r="38" spans="1:20" ht="18" customHeight="1" x14ac:dyDescent="0.2">
      <c r="A38" s="151"/>
      <c r="B38" s="549" t="str">
        <f t="shared" si="0"/>
        <v/>
      </c>
      <c r="C38" s="824"/>
      <c r="D38" s="825"/>
      <c r="E38" s="825"/>
      <c r="F38" s="825"/>
      <c r="G38" s="826"/>
      <c r="H38" s="827"/>
      <c r="I38" s="828"/>
      <c r="J38" s="828"/>
      <c r="K38" s="829"/>
      <c r="L38" s="853"/>
      <c r="M38" s="854"/>
      <c r="N38" s="552"/>
      <c r="O38" s="553"/>
      <c r="P38" s="554"/>
      <c r="Q38" s="855">
        <f t="shared" si="1"/>
        <v>0</v>
      </c>
      <c r="R38" s="856"/>
      <c r="S38" s="857"/>
      <c r="T38" s="95"/>
    </row>
    <row r="39" spans="1:20" ht="18" customHeight="1" x14ac:dyDescent="0.2">
      <c r="A39" s="151"/>
      <c r="B39" s="549" t="str">
        <f t="shared" si="0"/>
        <v/>
      </c>
      <c r="C39" s="824"/>
      <c r="D39" s="825"/>
      <c r="E39" s="825"/>
      <c r="F39" s="825"/>
      <c r="G39" s="826"/>
      <c r="H39" s="827"/>
      <c r="I39" s="828"/>
      <c r="J39" s="828"/>
      <c r="K39" s="829"/>
      <c r="L39" s="853"/>
      <c r="M39" s="854"/>
      <c r="N39" s="552"/>
      <c r="O39" s="553"/>
      <c r="P39" s="554"/>
      <c r="Q39" s="855">
        <f t="shared" si="1"/>
        <v>0</v>
      </c>
      <c r="R39" s="856"/>
      <c r="S39" s="857"/>
      <c r="T39" s="95"/>
    </row>
    <row r="40" spans="1:20" ht="18" customHeight="1" x14ac:dyDescent="0.2">
      <c r="A40" s="151"/>
      <c r="B40" s="549" t="str">
        <f t="shared" si="0"/>
        <v/>
      </c>
      <c r="C40" s="824"/>
      <c r="D40" s="825"/>
      <c r="E40" s="825"/>
      <c r="F40" s="825"/>
      <c r="G40" s="826"/>
      <c r="H40" s="827"/>
      <c r="I40" s="828"/>
      <c r="J40" s="828"/>
      <c r="K40" s="829"/>
      <c r="L40" s="853"/>
      <c r="M40" s="854"/>
      <c r="N40" s="552"/>
      <c r="O40" s="553"/>
      <c r="P40" s="554"/>
      <c r="Q40" s="855">
        <f t="shared" ref="Q40:Q41" si="2">SUMPRODUCT(ROUND(N40:P40,0))</f>
        <v>0</v>
      </c>
      <c r="R40" s="856"/>
      <c r="S40" s="857"/>
      <c r="T40" s="95"/>
    </row>
    <row r="41" spans="1:20" ht="18" customHeight="1" x14ac:dyDescent="0.2">
      <c r="A41" s="151"/>
      <c r="B41" s="549" t="str">
        <f t="shared" si="0"/>
        <v/>
      </c>
      <c r="C41" s="824"/>
      <c r="D41" s="825"/>
      <c r="E41" s="825"/>
      <c r="F41" s="825"/>
      <c r="G41" s="826"/>
      <c r="H41" s="827"/>
      <c r="I41" s="828"/>
      <c r="J41" s="828"/>
      <c r="K41" s="829"/>
      <c r="L41" s="853"/>
      <c r="M41" s="854"/>
      <c r="N41" s="552"/>
      <c r="O41" s="553"/>
      <c r="P41" s="554"/>
      <c r="Q41" s="855">
        <f t="shared" si="2"/>
        <v>0</v>
      </c>
      <c r="R41" s="856"/>
      <c r="S41" s="857"/>
      <c r="T41" s="95"/>
    </row>
    <row r="42" spans="1:20" ht="18" customHeight="1" x14ac:dyDescent="0.2">
      <c r="A42" s="151"/>
      <c r="B42" s="549" t="str">
        <f t="shared" si="0"/>
        <v/>
      </c>
      <c r="C42" s="824"/>
      <c r="D42" s="825"/>
      <c r="E42" s="825"/>
      <c r="F42" s="825"/>
      <c r="G42" s="826"/>
      <c r="H42" s="827"/>
      <c r="I42" s="828"/>
      <c r="J42" s="828"/>
      <c r="K42" s="829"/>
      <c r="L42" s="853"/>
      <c r="M42" s="854"/>
      <c r="N42" s="552"/>
      <c r="O42" s="553"/>
      <c r="P42" s="554"/>
      <c r="Q42" s="855">
        <f t="shared" ref="Q42:Q43" si="3">SUMPRODUCT(ROUND(N42:P42,0))</f>
        <v>0</v>
      </c>
      <c r="R42" s="856"/>
      <c r="S42" s="857"/>
      <c r="T42" s="95"/>
    </row>
    <row r="43" spans="1:20" ht="18" customHeight="1" x14ac:dyDescent="0.2">
      <c r="A43" s="151"/>
      <c r="B43" s="549" t="str">
        <f t="shared" si="0"/>
        <v/>
      </c>
      <c r="C43" s="824"/>
      <c r="D43" s="825"/>
      <c r="E43" s="825"/>
      <c r="F43" s="825"/>
      <c r="G43" s="826"/>
      <c r="H43" s="827"/>
      <c r="I43" s="828"/>
      <c r="J43" s="828"/>
      <c r="K43" s="829"/>
      <c r="L43" s="853"/>
      <c r="M43" s="854"/>
      <c r="N43" s="552"/>
      <c r="O43" s="553"/>
      <c r="P43" s="554"/>
      <c r="Q43" s="855">
        <f t="shared" si="3"/>
        <v>0</v>
      </c>
      <c r="R43" s="856"/>
      <c r="S43" s="857"/>
      <c r="T43" s="95"/>
    </row>
    <row r="44" spans="1:20" ht="18" customHeight="1" thickBot="1" x14ac:dyDescent="0.25">
      <c r="A44" s="151"/>
      <c r="B44" s="356" t="s">
        <v>133</v>
      </c>
      <c r="C44" s="357"/>
      <c r="D44" s="357"/>
      <c r="E44" s="357"/>
      <c r="F44" s="357"/>
      <c r="G44" s="357"/>
      <c r="H44" s="357"/>
      <c r="I44" s="357"/>
      <c r="J44" s="357"/>
      <c r="K44" s="357"/>
      <c r="L44" s="866">
        <f>SUMPRODUCT(ROUND(L29:L43,0))</f>
        <v>0</v>
      </c>
      <c r="M44" s="866"/>
      <c r="N44" s="357"/>
      <c r="O44" s="357"/>
      <c r="P44" s="357"/>
      <c r="Q44" s="866">
        <f>SUMPRODUCT(ROUND(Q29:Q43,0))</f>
        <v>0</v>
      </c>
      <c r="R44" s="866"/>
      <c r="S44" s="867"/>
      <c r="T44" s="95"/>
    </row>
    <row r="45" spans="1:20" ht="5.0999999999999996" customHeight="1" thickTop="1" x14ac:dyDescent="0.2">
      <c r="A45" s="157"/>
      <c r="B45" s="158"/>
      <c r="C45" s="158"/>
      <c r="D45" s="158"/>
      <c r="E45" s="158"/>
      <c r="F45" s="158"/>
      <c r="G45" s="158"/>
      <c r="H45" s="158"/>
      <c r="I45" s="158"/>
      <c r="J45" s="158"/>
      <c r="K45" s="158"/>
      <c r="L45" s="158"/>
      <c r="M45" s="158"/>
      <c r="N45" s="158"/>
      <c r="O45" s="246"/>
      <c r="P45" s="158"/>
      <c r="Q45" s="158"/>
      <c r="R45" s="158"/>
      <c r="S45" s="158"/>
      <c r="T45" s="159"/>
    </row>
    <row r="46" spans="1:20" s="85" customFormat="1" ht="12" customHeight="1" x14ac:dyDescent="0.2">
      <c r="A46" s="84"/>
      <c r="O46" s="148"/>
    </row>
    <row r="47" spans="1:20" ht="12" customHeight="1" x14ac:dyDescent="0.2">
      <c r="A47" s="84"/>
      <c r="B47" s="85"/>
      <c r="C47" s="85"/>
      <c r="D47" s="85"/>
      <c r="E47" s="85"/>
      <c r="F47" s="85"/>
      <c r="G47" s="85"/>
      <c r="H47" s="85"/>
      <c r="I47" s="85"/>
    </row>
    <row r="48" spans="1:20" ht="12" customHeight="1" x14ac:dyDescent="0.2">
      <c r="A48" s="84"/>
      <c r="B48" s="85"/>
      <c r="C48" s="85"/>
      <c r="D48" s="85"/>
      <c r="E48" s="85"/>
      <c r="F48" s="85"/>
      <c r="G48" s="85"/>
      <c r="H48" s="85"/>
      <c r="I48" s="85"/>
    </row>
    <row r="49" spans="1:9" ht="12" customHeight="1" x14ac:dyDescent="0.2">
      <c r="A49" s="84"/>
      <c r="B49" s="85"/>
      <c r="C49" s="85"/>
      <c r="D49" s="85"/>
      <c r="E49" s="85"/>
      <c r="F49" s="85"/>
      <c r="G49" s="85"/>
      <c r="H49" s="85"/>
      <c r="I49" s="85"/>
    </row>
    <row r="50" spans="1:9" ht="12" customHeight="1" x14ac:dyDescent="0.2">
      <c r="A50" s="84"/>
      <c r="B50" s="85"/>
      <c r="C50" s="85"/>
      <c r="D50" s="85"/>
      <c r="E50" s="85"/>
      <c r="F50" s="85"/>
      <c r="G50" s="85"/>
      <c r="H50" s="85"/>
      <c r="I50" s="85"/>
    </row>
    <row r="51" spans="1:9" ht="12" customHeight="1" x14ac:dyDescent="0.2">
      <c r="A51" s="84"/>
      <c r="B51" s="85"/>
      <c r="C51" s="85"/>
      <c r="D51" s="85"/>
      <c r="E51" s="85"/>
      <c r="F51" s="85"/>
      <c r="G51" s="85"/>
      <c r="H51" s="85"/>
      <c r="I51" s="85"/>
    </row>
    <row r="52" spans="1:9" ht="12" customHeight="1" x14ac:dyDescent="0.2">
      <c r="A52" s="84"/>
      <c r="B52" s="85"/>
      <c r="C52" s="85"/>
      <c r="D52" s="85"/>
      <c r="E52" s="85"/>
      <c r="F52" s="85"/>
      <c r="G52" s="85"/>
      <c r="H52" s="85"/>
      <c r="I52" s="85"/>
    </row>
    <row r="53" spans="1:9" ht="12" customHeight="1" x14ac:dyDescent="0.2">
      <c r="A53" s="84"/>
      <c r="B53" s="85"/>
      <c r="C53" s="85"/>
      <c r="D53" s="85"/>
      <c r="E53" s="85"/>
      <c r="F53" s="85"/>
      <c r="G53" s="85"/>
      <c r="H53" s="85"/>
      <c r="I53" s="85"/>
    </row>
    <row r="54" spans="1:9" ht="12" customHeight="1" x14ac:dyDescent="0.2">
      <c r="A54" s="84"/>
      <c r="B54" s="85"/>
      <c r="C54" s="85"/>
      <c r="D54" s="85"/>
      <c r="E54" s="85"/>
      <c r="F54" s="85"/>
      <c r="G54" s="85"/>
      <c r="H54" s="85"/>
      <c r="I54" s="85"/>
    </row>
    <row r="55" spans="1:9" ht="12" customHeight="1" x14ac:dyDescent="0.2">
      <c r="A55" s="84"/>
      <c r="B55" s="85"/>
      <c r="C55" s="85"/>
      <c r="D55" s="85"/>
      <c r="E55" s="85"/>
      <c r="F55" s="85"/>
      <c r="G55" s="85"/>
      <c r="H55" s="85"/>
      <c r="I55" s="85"/>
    </row>
    <row r="56" spans="1:9" ht="12" customHeight="1" x14ac:dyDescent="0.2">
      <c r="A56" s="84"/>
      <c r="B56" s="85"/>
      <c r="C56" s="85"/>
      <c r="D56" s="85"/>
      <c r="E56" s="85"/>
      <c r="F56" s="85"/>
      <c r="G56" s="85"/>
      <c r="H56" s="85"/>
      <c r="I56" s="85"/>
    </row>
    <row r="57" spans="1:9" ht="12" customHeight="1" x14ac:dyDescent="0.2">
      <c r="A57" s="84"/>
      <c r="B57" s="85"/>
      <c r="C57" s="85"/>
      <c r="D57" s="85"/>
      <c r="E57" s="85"/>
      <c r="F57" s="85"/>
      <c r="G57" s="85"/>
      <c r="H57" s="85"/>
      <c r="I57" s="85"/>
    </row>
    <row r="58" spans="1:9" ht="12" customHeight="1" x14ac:dyDescent="0.2">
      <c r="A58" s="84"/>
      <c r="B58" s="85"/>
      <c r="C58" s="85"/>
      <c r="D58" s="85"/>
      <c r="E58" s="85"/>
      <c r="F58" s="85"/>
      <c r="G58" s="85"/>
      <c r="H58" s="85"/>
      <c r="I58" s="85"/>
    </row>
    <row r="59" spans="1:9" ht="12" customHeight="1" x14ac:dyDescent="0.2">
      <c r="A59" s="84"/>
      <c r="B59" s="85"/>
      <c r="C59" s="85"/>
      <c r="D59" s="85"/>
      <c r="E59" s="85"/>
      <c r="F59" s="85"/>
      <c r="G59" s="85"/>
      <c r="H59" s="85"/>
      <c r="I59" s="85"/>
    </row>
    <row r="60" spans="1:9" ht="12" customHeight="1" x14ac:dyDescent="0.2">
      <c r="A60" s="84"/>
      <c r="B60" s="85"/>
      <c r="C60" s="85"/>
      <c r="D60" s="85"/>
      <c r="E60" s="85"/>
      <c r="F60" s="85"/>
      <c r="G60" s="85"/>
      <c r="H60" s="85"/>
      <c r="I60" s="85"/>
    </row>
    <row r="61" spans="1:9" ht="12" customHeight="1" x14ac:dyDescent="0.2">
      <c r="A61" s="84"/>
      <c r="B61" s="85"/>
      <c r="C61" s="85"/>
      <c r="D61" s="85"/>
      <c r="E61" s="85"/>
      <c r="F61" s="85"/>
      <c r="G61" s="85"/>
      <c r="H61" s="85"/>
      <c r="I61" s="85"/>
    </row>
    <row r="62" spans="1:9" ht="12" customHeight="1" x14ac:dyDescent="0.2">
      <c r="A62" s="84"/>
      <c r="B62" s="85"/>
      <c r="C62" s="85"/>
      <c r="D62" s="85"/>
      <c r="E62" s="85"/>
      <c r="F62" s="85"/>
      <c r="G62" s="85"/>
      <c r="H62" s="85"/>
      <c r="I62" s="85"/>
    </row>
    <row r="63" spans="1:9" ht="12" customHeight="1" x14ac:dyDescent="0.2">
      <c r="A63" s="84"/>
      <c r="B63" s="85"/>
      <c r="C63" s="85"/>
      <c r="D63" s="85"/>
      <c r="E63" s="85"/>
      <c r="F63" s="85"/>
      <c r="G63" s="85"/>
      <c r="H63" s="85"/>
      <c r="I63" s="85"/>
    </row>
    <row r="64" spans="1:9" ht="12" customHeight="1" x14ac:dyDescent="0.2">
      <c r="A64" s="84"/>
      <c r="B64" s="85"/>
      <c r="C64" s="85"/>
      <c r="D64" s="85"/>
      <c r="E64" s="85"/>
      <c r="F64" s="85"/>
      <c r="G64" s="85"/>
      <c r="H64" s="85"/>
      <c r="I64" s="85"/>
    </row>
    <row r="65" spans="1:20" ht="12" customHeight="1" x14ac:dyDescent="0.2">
      <c r="A65" s="84"/>
      <c r="B65" s="85"/>
      <c r="C65" s="85"/>
      <c r="D65" s="85"/>
      <c r="E65" s="85"/>
      <c r="F65" s="85"/>
      <c r="G65" s="85"/>
      <c r="H65" s="85"/>
      <c r="I65" s="85"/>
    </row>
    <row r="66" spans="1:20" ht="12" customHeight="1" x14ac:dyDescent="0.2">
      <c r="A66" s="84"/>
      <c r="B66" s="85"/>
      <c r="C66" s="85"/>
      <c r="D66" s="85"/>
      <c r="E66" s="85"/>
      <c r="F66" s="85"/>
      <c r="G66" s="85"/>
      <c r="H66" s="85"/>
      <c r="I66" s="85"/>
    </row>
    <row r="67" spans="1:20" ht="12" customHeight="1" x14ac:dyDescent="0.2">
      <c r="A67" s="84"/>
      <c r="B67" s="85"/>
      <c r="C67" s="85"/>
      <c r="D67" s="85"/>
      <c r="E67" s="85"/>
      <c r="F67" s="85"/>
      <c r="G67" s="85"/>
      <c r="H67" s="85"/>
      <c r="I67" s="85"/>
    </row>
    <row r="68" spans="1:20" ht="12" customHeight="1" x14ac:dyDescent="0.2">
      <c r="A68" s="84"/>
      <c r="B68" s="85"/>
      <c r="C68" s="85"/>
      <c r="D68" s="158"/>
      <c r="E68" s="85"/>
      <c r="F68" s="85"/>
      <c r="G68" s="85"/>
      <c r="H68" s="85"/>
      <c r="I68" s="85"/>
    </row>
    <row r="69" spans="1:20" ht="5.0999999999999996" customHeight="1" x14ac:dyDescent="0.2">
      <c r="A69" s="146"/>
      <c r="B69" s="145"/>
      <c r="C69" s="145"/>
      <c r="D69" s="85"/>
      <c r="E69" s="85"/>
      <c r="F69" s="85"/>
      <c r="G69" s="85"/>
      <c r="H69" s="85"/>
      <c r="I69" s="85"/>
    </row>
    <row r="70" spans="1:20" s="5" customFormat="1" ht="12" customHeight="1" x14ac:dyDescent="0.2">
      <c r="A70" s="868" t="s">
        <v>109</v>
      </c>
      <c r="B70" s="868"/>
      <c r="C70" s="22" t="s">
        <v>1</v>
      </c>
      <c r="E70" s="77"/>
      <c r="F70" s="77"/>
      <c r="G70" s="77"/>
      <c r="H70" s="77"/>
      <c r="I70" s="77"/>
      <c r="J70" s="77"/>
      <c r="K70" s="77"/>
      <c r="L70" s="77"/>
      <c r="M70" s="77"/>
      <c r="N70" s="77"/>
      <c r="O70" s="77"/>
      <c r="P70" s="77"/>
      <c r="Q70" s="77"/>
      <c r="R70" s="77"/>
      <c r="S70" s="77"/>
      <c r="T70" s="77"/>
    </row>
    <row r="71" spans="1:20" s="5" customFormat="1" ht="12" customHeight="1" x14ac:dyDescent="0.2">
      <c r="A71" s="868" t="s">
        <v>431</v>
      </c>
      <c r="B71" s="868"/>
      <c r="C71" s="22" t="s">
        <v>432</v>
      </c>
      <c r="E71" s="77"/>
      <c r="F71" s="77"/>
      <c r="G71" s="77"/>
      <c r="H71" s="77"/>
      <c r="I71" s="77"/>
      <c r="J71" s="77"/>
      <c r="K71" s="77"/>
      <c r="L71" s="77"/>
      <c r="M71" s="77"/>
      <c r="N71" s="77"/>
      <c r="O71" s="77"/>
      <c r="P71" s="77"/>
      <c r="Q71" s="77"/>
      <c r="R71" s="77"/>
      <c r="S71" s="77"/>
      <c r="T71" s="77"/>
    </row>
    <row r="72" spans="1:20" ht="5.0999999999999996" customHeight="1" x14ac:dyDescent="0.2">
      <c r="A72" s="87"/>
      <c r="B72" s="85"/>
      <c r="C72" s="85"/>
      <c r="D72" s="85"/>
      <c r="E72" s="85"/>
      <c r="F72" s="85"/>
      <c r="G72" s="85"/>
      <c r="H72" s="85"/>
      <c r="I72" s="85"/>
    </row>
    <row r="73" spans="1:20" x14ac:dyDescent="0.2">
      <c r="A73" s="1" t="str">
        <f>'Seite 1'!$A$65</f>
        <v>Antrag Wissenstransfer und Informationsmaßnahmen</v>
      </c>
      <c r="T73" s="2" t="str">
        <f ca="1">CONCATENATE(IF('Seite 1'!$E$25=0,"Antragsteller",LEFT('Seite 1'!$E$25,20))," - Antrag vom ",IF('Seite 1'!$O$20="","……………..",TEXT('Seite 1'!$O$20,"TT.MM.JJ")))</f>
        <v>Antragsteller - Antrag vom 17.01.23</v>
      </c>
    </row>
    <row r="74" spans="1:20" x14ac:dyDescent="0.2">
      <c r="A74" s="1" t="str">
        <f>'Seite 1'!$A$66</f>
        <v>Formularversion: V 2.1 vom 17.01.23 - öffentlich -</v>
      </c>
      <c r="T74" s="3" t="str">
        <f ca="1">CONCATENATE("Ausdruck vom "&amp;TEXT(TODAY(),"TT.MM.JJ"))</f>
        <v>Ausdruck vom 17.01.23</v>
      </c>
    </row>
  </sheetData>
  <sheetProtection password="E8E7" sheet="1" objects="1" scenarios="1" selectLockedCells="1" autoFilter="0"/>
  <mergeCells count="94">
    <mergeCell ref="A71:B71"/>
    <mergeCell ref="A70:B70"/>
    <mergeCell ref="Q37:S37"/>
    <mergeCell ref="L42:M42"/>
    <mergeCell ref="Q42:S42"/>
    <mergeCell ref="C43:G43"/>
    <mergeCell ref="H43:I43"/>
    <mergeCell ref="J43:K43"/>
    <mergeCell ref="L43:M43"/>
    <mergeCell ref="Q43:S43"/>
    <mergeCell ref="L41:M41"/>
    <mergeCell ref="Q41:S41"/>
    <mergeCell ref="C42:G42"/>
    <mergeCell ref="H42:I42"/>
    <mergeCell ref="J42:K42"/>
    <mergeCell ref="C39:G39"/>
    <mergeCell ref="H39:I39"/>
    <mergeCell ref="J39:K39"/>
    <mergeCell ref="L39:M39"/>
    <mergeCell ref="Q39:S39"/>
    <mergeCell ref="J40:K40"/>
    <mergeCell ref="L40:M40"/>
    <mergeCell ref="Q40:S40"/>
    <mergeCell ref="L44:M44"/>
    <mergeCell ref="Q44:S44"/>
    <mergeCell ref="L38:M38"/>
    <mergeCell ref="Q38:S38"/>
    <mergeCell ref="C35:G35"/>
    <mergeCell ref="H35:I35"/>
    <mergeCell ref="J35:K35"/>
    <mergeCell ref="L35:M35"/>
    <mergeCell ref="Q35:S35"/>
    <mergeCell ref="C36:G36"/>
    <mergeCell ref="H36:I36"/>
    <mergeCell ref="J36:K36"/>
    <mergeCell ref="L36:M36"/>
    <mergeCell ref="Q36:S36"/>
    <mergeCell ref="C37:G37"/>
    <mergeCell ref="H37:I37"/>
    <mergeCell ref="J37:K37"/>
    <mergeCell ref="L37:M37"/>
    <mergeCell ref="L33:M33"/>
    <mergeCell ref="Q33:S33"/>
    <mergeCell ref="C34:G34"/>
    <mergeCell ref="H34:I34"/>
    <mergeCell ref="J34:K34"/>
    <mergeCell ref="L34:M34"/>
    <mergeCell ref="Q34:S34"/>
    <mergeCell ref="B19:B28"/>
    <mergeCell ref="C29:G29"/>
    <mergeCell ref="H29:I29"/>
    <mergeCell ref="J29:K29"/>
    <mergeCell ref="H16:I18"/>
    <mergeCell ref="L29:M29"/>
    <mergeCell ref="Q29:S29"/>
    <mergeCell ref="C30:G30"/>
    <mergeCell ref="H30:I30"/>
    <mergeCell ref="J30:K30"/>
    <mergeCell ref="L30:M30"/>
    <mergeCell ref="Q30:S30"/>
    <mergeCell ref="H32:I32"/>
    <mergeCell ref="J32:K32"/>
    <mergeCell ref="L32:M32"/>
    <mergeCell ref="Q32:S32"/>
    <mergeCell ref="C31:G31"/>
    <mergeCell ref="H31:I31"/>
    <mergeCell ref="J31:K31"/>
    <mergeCell ref="L31:M31"/>
    <mergeCell ref="Q31:S31"/>
    <mergeCell ref="C41:G41"/>
    <mergeCell ref="H41:I41"/>
    <mergeCell ref="J41:K41"/>
    <mergeCell ref="J16:K18"/>
    <mergeCell ref="C17:G18"/>
    <mergeCell ref="C9:G16"/>
    <mergeCell ref="H9:K15"/>
    <mergeCell ref="C33:G33"/>
    <mergeCell ref="H33:I33"/>
    <mergeCell ref="J33:K33"/>
    <mergeCell ref="C38:G38"/>
    <mergeCell ref="H38:I38"/>
    <mergeCell ref="J38:K38"/>
    <mergeCell ref="C40:G40"/>
    <mergeCell ref="H40:I40"/>
    <mergeCell ref="C32:G32"/>
    <mergeCell ref="O1:T1"/>
    <mergeCell ref="L9:M18"/>
    <mergeCell ref="N9:P12"/>
    <mergeCell ref="Q9:S18"/>
    <mergeCell ref="N13:N18"/>
    <mergeCell ref="O13:O18"/>
    <mergeCell ref="P13:P18"/>
    <mergeCell ref="B8:S8"/>
    <mergeCell ref="B9:B18"/>
  </mergeCells>
  <conditionalFormatting sqref="O1">
    <cfRule type="cellIs" dxfId="31" priority="27" stopIfTrue="1" operator="equal">
      <formula>0</formula>
    </cfRule>
  </conditionalFormatting>
  <dataValidations count="3">
    <dataValidation type="whole" operator="greaterThan" allowBlank="1" showErrorMessage="1" errorTitle="Teilnehmeranzahl" error="Bitte geben Sie nur ganze Zahlen ein!" sqref="L29:M43">
      <formula1>0</formula1>
    </dataValidation>
    <dataValidation type="list" allowBlank="1" showErrorMessage="1" errorTitle="Veranstaltungsorte" error="Die auf Seite 4 eigegebenen Veranstaltungsorte können ausgewählt werden." sqref="C29:G43">
      <formula1>Ort</formula1>
    </dataValidation>
    <dataValidation type="whole" operator="greaterThan" allowBlank="1" showErrorMessage="1" errorTitle="geplante Unterrichtseinheiten" error="Bitte geben Sie nur ganze Zahlen ein!" sqref="N29:P43">
      <formula1>0</formula1>
    </dataValidation>
  </dataValidations>
  <pageMargins left="0.78740157480314965" right="0.19685039370078741" top="0.19685039370078741" bottom="0.19685039370078741" header="0.19685039370078741" footer="0.19685039370078741"/>
  <pageSetup paperSize="9" orientation="portrait" r:id="rId1"/>
  <headerFooter>
    <oddFooter>&amp;C&amp;9&amp;A</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Y48"/>
  <sheetViews>
    <sheetView showGridLines="0" zoomScaleNormal="100" zoomScaleSheetLayoutView="100" workbookViewId="0">
      <selection activeCell="A36" sqref="A36:O36"/>
    </sheetView>
  </sheetViews>
  <sheetFormatPr baseColWidth="10" defaultColWidth="11.42578125" defaultRowHeight="12" x14ac:dyDescent="0.2"/>
  <cols>
    <col min="1" max="18" width="5.140625" style="80" customWidth="1"/>
    <col min="19" max="20" width="0.85546875" style="80" customWidth="1"/>
    <col min="21" max="21" width="12.7109375" style="80" hidden="1" customWidth="1"/>
    <col min="22" max="23" width="12.7109375" style="260" hidden="1" customWidth="1"/>
    <col min="24" max="24" width="5.7109375" style="80" hidden="1" customWidth="1"/>
    <col min="25" max="25" width="60.140625" style="80" hidden="1" customWidth="1"/>
    <col min="26" max="26" width="11.42578125" style="80" customWidth="1"/>
    <col min="27" max="16384" width="11.42578125" style="80"/>
  </cols>
  <sheetData>
    <row r="1" spans="1:25" ht="15" customHeight="1" x14ac:dyDescent="0.2">
      <c r="M1" s="85"/>
      <c r="N1" s="119" t="s">
        <v>34</v>
      </c>
      <c r="O1" s="712">
        <f>'Seite 1'!$O$21</f>
        <v>0</v>
      </c>
      <c r="P1" s="713"/>
      <c r="Q1" s="713"/>
      <c r="R1" s="713"/>
      <c r="S1" s="713"/>
      <c r="T1" s="714"/>
      <c r="U1" s="542" t="str">
        <f>'Seite 3'!$X$16</f>
        <v>StEK/spitz</v>
      </c>
      <c r="V1" s="541"/>
      <c r="W1" s="541"/>
      <c r="X1" s="425"/>
      <c r="Y1" s="425"/>
    </row>
    <row r="2" spans="1:25" ht="5.0999999999999996" customHeight="1" x14ac:dyDescent="0.2">
      <c r="M2" s="120"/>
      <c r="N2" s="120"/>
      <c r="O2" s="120"/>
      <c r="P2" s="120"/>
      <c r="Q2" s="120"/>
      <c r="R2" s="120"/>
      <c r="S2" s="120"/>
      <c r="T2" s="120"/>
      <c r="U2" s="425"/>
      <c r="V2" s="541"/>
      <c r="W2" s="541"/>
      <c r="X2" s="425"/>
      <c r="Y2" s="425"/>
    </row>
    <row r="3" spans="1:25" s="102" customFormat="1" ht="15" customHeight="1" x14ac:dyDescent="0.2">
      <c r="A3" s="106" t="s">
        <v>361</v>
      </c>
      <c r="B3" s="107"/>
      <c r="C3" s="107"/>
      <c r="D3" s="107"/>
      <c r="E3" s="107"/>
      <c r="F3" s="107"/>
      <c r="G3" s="107"/>
      <c r="H3" s="107"/>
      <c r="I3" s="107"/>
      <c r="J3" s="107"/>
      <c r="K3" s="107"/>
      <c r="L3" s="107"/>
      <c r="M3" s="107"/>
      <c r="N3" s="107"/>
      <c r="O3" s="107"/>
      <c r="P3" s="107"/>
      <c r="Q3" s="107"/>
      <c r="R3" s="107"/>
      <c r="S3" s="107"/>
      <c r="T3" s="108"/>
      <c r="U3" s="425"/>
      <c r="V3" s="541"/>
      <c r="W3" s="541"/>
      <c r="X3" s="425"/>
      <c r="Y3" s="425"/>
    </row>
    <row r="4" spans="1:25" s="102" customFormat="1" ht="18" customHeight="1" x14ac:dyDescent="0.2">
      <c r="A4" s="110" t="s">
        <v>362</v>
      </c>
      <c r="B4" s="110"/>
      <c r="C4" s="110"/>
      <c r="D4" s="110"/>
      <c r="E4" s="109"/>
      <c r="F4" s="109"/>
      <c r="G4" s="109"/>
      <c r="H4" s="109"/>
      <c r="I4" s="109"/>
      <c r="J4" s="109"/>
      <c r="K4" s="109"/>
      <c r="L4" s="109"/>
      <c r="M4" s="109"/>
      <c r="N4" s="109"/>
      <c r="O4" s="109"/>
      <c r="P4" s="109"/>
      <c r="T4" s="109"/>
      <c r="U4" s="425"/>
      <c r="V4" s="541"/>
      <c r="W4" s="541"/>
      <c r="X4" s="425"/>
      <c r="Y4" s="425"/>
    </row>
    <row r="5" spans="1:25" s="102" customFormat="1" ht="15" customHeight="1" x14ac:dyDescent="0.2">
      <c r="A5" s="878" t="s">
        <v>349</v>
      </c>
      <c r="B5" s="879"/>
      <c r="C5" s="879"/>
      <c r="D5" s="879"/>
      <c r="E5" s="879"/>
      <c r="F5" s="879"/>
      <c r="G5" s="879"/>
      <c r="H5" s="879"/>
      <c r="I5" s="879"/>
      <c r="J5" s="879"/>
      <c r="K5" s="879"/>
      <c r="L5" s="879"/>
      <c r="M5" s="879"/>
      <c r="N5" s="879"/>
      <c r="O5" s="879"/>
      <c r="P5" s="882"/>
      <c r="Q5" s="884" t="s">
        <v>366</v>
      </c>
      <c r="R5" s="885"/>
      <c r="S5" s="885"/>
      <c r="T5" s="886"/>
      <c r="U5" s="425"/>
      <c r="V5" s="541"/>
      <c r="W5" s="541"/>
      <c r="X5" s="425"/>
      <c r="Y5" s="425"/>
    </row>
    <row r="6" spans="1:25" s="102" customFormat="1" ht="15" customHeight="1" x14ac:dyDescent="0.2">
      <c r="A6" s="880"/>
      <c r="B6" s="881"/>
      <c r="C6" s="881"/>
      <c r="D6" s="881"/>
      <c r="E6" s="881"/>
      <c r="F6" s="881"/>
      <c r="G6" s="881"/>
      <c r="H6" s="881"/>
      <c r="I6" s="881"/>
      <c r="J6" s="881"/>
      <c r="K6" s="881"/>
      <c r="L6" s="881"/>
      <c r="M6" s="881"/>
      <c r="N6" s="881"/>
      <c r="O6" s="881"/>
      <c r="P6" s="883"/>
      <c r="Q6" s="887"/>
      <c r="R6" s="888"/>
      <c r="S6" s="888"/>
      <c r="T6" s="889"/>
      <c r="U6" s="425"/>
      <c r="V6" s="541"/>
      <c r="W6" s="541"/>
      <c r="X6" s="425"/>
      <c r="Y6" s="425"/>
    </row>
    <row r="7" spans="1:25" ht="18" customHeight="1" x14ac:dyDescent="0.2">
      <c r="A7" s="432" t="s">
        <v>363</v>
      </c>
      <c r="B7" s="415"/>
      <c r="C7" s="415"/>
      <c r="D7" s="415"/>
      <c r="E7" s="415"/>
      <c r="F7" s="415"/>
      <c r="G7" s="415"/>
      <c r="H7" s="415"/>
      <c r="I7" s="415"/>
      <c r="J7" s="415"/>
      <c r="K7" s="415"/>
      <c r="L7" s="415"/>
      <c r="M7" s="415"/>
      <c r="N7" s="415"/>
      <c r="O7" s="433"/>
      <c r="P7" s="431"/>
      <c r="Q7" s="872" t="str">
        <f>IF(X7="","",CONCATENATE("Anlage ",X7))</f>
        <v/>
      </c>
      <c r="R7" s="873"/>
      <c r="S7" s="873"/>
      <c r="T7" s="874"/>
      <c r="U7" s="425" t="b">
        <v>0</v>
      </c>
      <c r="V7" s="541"/>
      <c r="W7" s="541" t="b">
        <f>IF(V7=$U$1,FALSE,U7)</f>
        <v>0</v>
      </c>
      <c r="X7" s="545" t="str">
        <f>IF(W7=FALSE,"",COUNTIF($W$7:W7,W7))</f>
        <v/>
      </c>
      <c r="Y7" s="425"/>
    </row>
    <row r="8" spans="1:25" ht="18" customHeight="1" x14ac:dyDescent="0.2">
      <c r="A8" s="463" t="s">
        <v>449</v>
      </c>
      <c r="B8" s="439"/>
      <c r="C8" s="439"/>
      <c r="D8" s="439"/>
      <c r="E8" s="439"/>
      <c r="F8" s="439"/>
      <c r="G8" s="439"/>
      <c r="H8" s="439"/>
      <c r="I8" s="439"/>
      <c r="J8" s="439"/>
      <c r="K8" s="439"/>
      <c r="L8" s="439"/>
      <c r="M8" s="439"/>
      <c r="N8" s="439"/>
      <c r="O8" s="440"/>
      <c r="P8" s="431"/>
      <c r="Q8" s="872" t="str">
        <f t="shared" ref="Q8:Q37" si="0">IF(X8="","",CONCATENATE("Anlage ",X8))</f>
        <v/>
      </c>
      <c r="R8" s="873"/>
      <c r="S8" s="873"/>
      <c r="T8" s="874"/>
      <c r="U8" s="425"/>
      <c r="V8" s="541" t="s">
        <v>438</v>
      </c>
      <c r="W8" s="541"/>
      <c r="X8" s="545" t="str">
        <f>IF(W8=FALSE,"",COUNTIF($W$7:W8,W8))</f>
        <v/>
      </c>
      <c r="Y8" s="425"/>
    </row>
    <row r="9" spans="1:25" ht="18" customHeight="1" x14ac:dyDescent="0.2">
      <c r="A9" s="469" t="str">
        <f>'Anlage Personalausgaben'!B2</f>
        <v>1.1 Personalausgaben für eigenes Personal</v>
      </c>
      <c r="B9" s="413"/>
      <c r="C9" s="413"/>
      <c r="D9" s="413"/>
      <c r="E9" s="413"/>
      <c r="F9" s="413"/>
      <c r="G9" s="413"/>
      <c r="H9" s="413"/>
      <c r="I9" s="413"/>
      <c r="J9" s="413"/>
      <c r="K9" s="413"/>
      <c r="L9" s="413"/>
      <c r="M9" s="413"/>
      <c r="N9" s="413"/>
      <c r="O9" s="436"/>
      <c r="P9" s="431"/>
      <c r="Q9" s="872" t="str">
        <f t="shared" si="0"/>
        <v/>
      </c>
      <c r="R9" s="873"/>
      <c r="S9" s="873"/>
      <c r="T9" s="874"/>
      <c r="U9" s="425" t="b">
        <v>0</v>
      </c>
      <c r="V9" s="541" t="s">
        <v>438</v>
      </c>
      <c r="W9" s="541" t="b">
        <f t="shared" ref="W9:W37" si="1">IF(V9=$U$1,FALSE,U9)</f>
        <v>0</v>
      </c>
      <c r="X9" s="545" t="str">
        <f>IF(W9=FALSE,"",COUNTIF($W$7:W9,W9))</f>
        <v/>
      </c>
      <c r="Y9" s="425"/>
    </row>
    <row r="10" spans="1:25" ht="18" customHeight="1" x14ac:dyDescent="0.2">
      <c r="A10" s="469" t="str">
        <f>'Anlage Honorarausgaben'!B2</f>
        <v>1.2 Honorarausgaben für Fremdpersonal</v>
      </c>
      <c r="B10" s="413"/>
      <c r="C10" s="413"/>
      <c r="D10" s="413"/>
      <c r="E10" s="413"/>
      <c r="F10" s="413"/>
      <c r="G10" s="413"/>
      <c r="H10" s="413"/>
      <c r="I10" s="413"/>
      <c r="J10" s="413"/>
      <c r="K10" s="413"/>
      <c r="L10" s="413"/>
      <c r="M10" s="413"/>
      <c r="N10" s="413"/>
      <c r="O10" s="436"/>
      <c r="P10" s="431"/>
      <c r="Q10" s="872" t="str">
        <f t="shared" si="0"/>
        <v/>
      </c>
      <c r="R10" s="873"/>
      <c r="S10" s="873"/>
      <c r="T10" s="874"/>
      <c r="U10" s="425" t="b">
        <v>0</v>
      </c>
      <c r="V10" s="541" t="s">
        <v>438</v>
      </c>
      <c r="W10" s="541" t="b">
        <f t="shared" si="1"/>
        <v>0</v>
      </c>
      <c r="X10" s="545" t="str">
        <f>IF(W10=FALSE,"",COUNTIF($W$7:W10,W10))</f>
        <v/>
      </c>
      <c r="Y10" s="425"/>
    </row>
    <row r="11" spans="1:25" ht="18" customHeight="1" x14ac:dyDescent="0.2">
      <c r="A11" s="469" t="str">
        <f>'Anlage Lehr- und Lernmaterial'!B2</f>
        <v>2.1 Lehr- und Lernmaterial</v>
      </c>
      <c r="B11" s="413"/>
      <c r="C11" s="413"/>
      <c r="D11" s="413"/>
      <c r="E11" s="413"/>
      <c r="F11" s="413"/>
      <c r="G11" s="413"/>
      <c r="H11" s="413"/>
      <c r="I11" s="413"/>
      <c r="J11" s="413"/>
      <c r="K11" s="413"/>
      <c r="L11" s="413"/>
      <c r="M11" s="413"/>
      <c r="N11" s="413"/>
      <c r="O11" s="436"/>
      <c r="P11" s="431"/>
      <c r="Q11" s="872" t="str">
        <f t="shared" si="0"/>
        <v/>
      </c>
      <c r="R11" s="873"/>
      <c r="S11" s="873"/>
      <c r="T11" s="874"/>
      <c r="U11" s="425" t="b">
        <v>0</v>
      </c>
      <c r="V11" s="541" t="s">
        <v>438</v>
      </c>
      <c r="W11" s="541" t="b">
        <f t="shared" si="1"/>
        <v>0</v>
      </c>
      <c r="X11" s="545" t="str">
        <f>IF(W11=FALSE,"",COUNTIF($W$7:W11,W11))</f>
        <v/>
      </c>
      <c r="Y11" s="425"/>
    </row>
    <row r="12" spans="1:25" ht="18" customHeight="1" x14ac:dyDescent="0.2">
      <c r="A12" s="469" t="str">
        <f>'Anlage Miete'!B2</f>
        <v>2.2 Miete (Raum-, Stand-, Geräte- und Maschinenmiete)</v>
      </c>
      <c r="B12" s="413"/>
      <c r="C12" s="413"/>
      <c r="D12" s="413"/>
      <c r="E12" s="413"/>
      <c r="F12" s="413"/>
      <c r="G12" s="413"/>
      <c r="H12" s="413"/>
      <c r="I12" s="413"/>
      <c r="J12" s="413"/>
      <c r="K12" s="413"/>
      <c r="L12" s="413"/>
      <c r="M12" s="413"/>
      <c r="N12" s="413"/>
      <c r="O12" s="436"/>
      <c r="P12" s="431"/>
      <c r="Q12" s="872" t="str">
        <f t="shared" si="0"/>
        <v/>
      </c>
      <c r="R12" s="873"/>
      <c r="S12" s="873"/>
      <c r="T12" s="874"/>
      <c r="U12" s="425" t="b">
        <v>0</v>
      </c>
      <c r="V12" s="541" t="s">
        <v>438</v>
      </c>
      <c r="W12" s="541" t="b">
        <f t="shared" si="1"/>
        <v>0</v>
      </c>
      <c r="X12" s="545" t="str">
        <f>IF(W12=FALSE,"",COUNTIF($W$7:W12,W12))</f>
        <v/>
      </c>
      <c r="Y12" s="425"/>
    </row>
    <row r="13" spans="1:25" ht="18" customHeight="1" x14ac:dyDescent="0.2">
      <c r="A13" s="469" t="str">
        <f>'Anlage Fahrtausgaben'!B2</f>
        <v>2.3 Fahrtausgaben des Personals</v>
      </c>
      <c r="B13" s="413"/>
      <c r="C13" s="413"/>
      <c r="D13" s="413"/>
      <c r="E13" s="413"/>
      <c r="F13" s="413"/>
      <c r="G13" s="413"/>
      <c r="H13" s="413"/>
      <c r="I13" s="413"/>
      <c r="J13" s="413"/>
      <c r="K13" s="413"/>
      <c r="L13" s="413"/>
      <c r="M13" s="413"/>
      <c r="N13" s="413"/>
      <c r="O13" s="436"/>
      <c r="P13" s="431"/>
      <c r="Q13" s="872" t="str">
        <f t="shared" si="0"/>
        <v/>
      </c>
      <c r="R13" s="873"/>
      <c r="S13" s="873"/>
      <c r="T13" s="874"/>
      <c r="U13" s="425" t="b">
        <v>0</v>
      </c>
      <c r="V13" s="541" t="s">
        <v>438</v>
      </c>
      <c r="W13" s="541" t="b">
        <f t="shared" si="1"/>
        <v>0</v>
      </c>
      <c r="X13" s="545" t="str">
        <f>IF(W13=FALSE,"",COUNTIF($W$7:W13,W13))</f>
        <v/>
      </c>
      <c r="Y13" s="425"/>
    </row>
    <row r="14" spans="1:25" ht="18" customHeight="1" x14ac:dyDescent="0.2">
      <c r="A14" s="469" t="str">
        <f>'Anlage Übernachtung | Tagegeld'!B2</f>
        <v>2.4 Ausgaben für Übernachtungen und Tagegelder des Personals</v>
      </c>
      <c r="B14" s="413"/>
      <c r="C14" s="413"/>
      <c r="D14" s="413"/>
      <c r="E14" s="413"/>
      <c r="F14" s="413"/>
      <c r="G14" s="413"/>
      <c r="H14" s="413"/>
      <c r="I14" s="413"/>
      <c r="J14" s="413"/>
      <c r="K14" s="413"/>
      <c r="L14" s="413"/>
      <c r="M14" s="413"/>
      <c r="N14" s="413"/>
      <c r="O14" s="436"/>
      <c r="P14" s="431"/>
      <c r="Q14" s="872" t="str">
        <f t="shared" si="0"/>
        <v/>
      </c>
      <c r="R14" s="873"/>
      <c r="S14" s="873"/>
      <c r="T14" s="874"/>
      <c r="U14" s="425" t="b">
        <v>0</v>
      </c>
      <c r="V14" s="541" t="s">
        <v>438</v>
      </c>
      <c r="W14" s="541" t="b">
        <f t="shared" si="1"/>
        <v>0</v>
      </c>
      <c r="X14" s="545" t="str">
        <f>IF(W14=FALSE,"",COUNTIF($W$7:W14,W14))</f>
        <v/>
      </c>
      <c r="Y14" s="425"/>
    </row>
    <row r="15" spans="1:25" ht="18" customHeight="1" x14ac:dyDescent="0.2">
      <c r="A15" s="469" t="str">
        <f>'Anlage sonstige Sachausgaben'!B2</f>
        <v>2.5 sonstige Sachausgaben</v>
      </c>
      <c r="B15" s="412"/>
      <c r="C15" s="412"/>
      <c r="D15" s="412"/>
      <c r="E15" s="412"/>
      <c r="F15" s="412"/>
      <c r="G15" s="412"/>
      <c r="H15" s="412"/>
      <c r="I15" s="412"/>
      <c r="J15" s="412"/>
      <c r="K15" s="412"/>
      <c r="L15" s="412"/>
      <c r="M15" s="416"/>
      <c r="N15" s="416"/>
      <c r="O15" s="435"/>
      <c r="P15" s="431"/>
      <c r="Q15" s="872" t="str">
        <f t="shared" si="0"/>
        <v/>
      </c>
      <c r="R15" s="873"/>
      <c r="S15" s="873"/>
      <c r="T15" s="874"/>
      <c r="U15" s="425" t="b">
        <v>0</v>
      </c>
      <c r="V15" s="541" t="s">
        <v>438</v>
      </c>
      <c r="W15" s="541" t="b">
        <f t="shared" si="1"/>
        <v>0</v>
      </c>
      <c r="X15" s="545" t="str">
        <f>IF(W15=FALSE,"",COUNTIF($W$7:W15,W15))</f>
        <v/>
      </c>
      <c r="Y15" s="425"/>
    </row>
    <row r="16" spans="1:25" ht="18" customHeight="1" x14ac:dyDescent="0.2">
      <c r="A16" s="469" t="str">
        <f>'Anlage Leasing'!B2</f>
        <v>2.6 lineares Leasing von Maschinen und Ausrüstung</v>
      </c>
      <c r="B16" s="413"/>
      <c r="C16" s="413"/>
      <c r="D16" s="413"/>
      <c r="E16" s="413"/>
      <c r="F16" s="413"/>
      <c r="G16" s="413"/>
      <c r="H16" s="413"/>
      <c r="I16" s="413"/>
      <c r="J16" s="413"/>
      <c r="K16" s="413"/>
      <c r="L16" s="413"/>
      <c r="M16" s="413"/>
      <c r="N16" s="413"/>
      <c r="O16" s="436"/>
      <c r="P16" s="431"/>
      <c r="Q16" s="872" t="str">
        <f t="shared" si="0"/>
        <v/>
      </c>
      <c r="R16" s="873"/>
      <c r="S16" s="873"/>
      <c r="T16" s="874"/>
      <c r="U16" s="425" t="b">
        <v>0</v>
      </c>
      <c r="V16" s="541" t="s">
        <v>438</v>
      </c>
      <c r="W16" s="541" t="b">
        <f t="shared" si="1"/>
        <v>0</v>
      </c>
      <c r="X16" s="545" t="str">
        <f>IF(W16=FALSE,"",COUNTIF($W$7:W16,W16))</f>
        <v/>
      </c>
      <c r="Y16" s="277" t="s">
        <v>400</v>
      </c>
    </row>
    <row r="17" spans="1:25" ht="18" customHeight="1" x14ac:dyDescent="0.2">
      <c r="A17" s="469" t="str">
        <f>'Anlage Investitionsausgaben'!B2</f>
        <v>3. Investitionsausgaben</v>
      </c>
      <c r="B17" s="412"/>
      <c r="C17" s="412"/>
      <c r="D17" s="412"/>
      <c r="E17" s="412"/>
      <c r="F17" s="412"/>
      <c r="G17" s="412"/>
      <c r="H17" s="412"/>
      <c r="I17" s="412"/>
      <c r="J17" s="412"/>
      <c r="K17" s="412"/>
      <c r="L17" s="412"/>
      <c r="M17" s="416"/>
      <c r="N17" s="416"/>
      <c r="O17" s="435"/>
      <c r="P17" s="431"/>
      <c r="Q17" s="872" t="str">
        <f t="shared" si="0"/>
        <v/>
      </c>
      <c r="R17" s="873"/>
      <c r="S17" s="873"/>
      <c r="T17" s="874"/>
      <c r="U17" s="502" t="b">
        <f>IF(AND('Seite 3'!U15="FG_B1",'Seite 3'!W89=1),TRUE,FALSE)</f>
        <v>0</v>
      </c>
      <c r="V17" s="541" t="s">
        <v>438</v>
      </c>
      <c r="W17" s="541" t="b">
        <f t="shared" si="1"/>
        <v>0</v>
      </c>
      <c r="X17" s="545" t="str">
        <f>IF(W17=FALSE,"",COUNTIF($W$7:W17,W17))</f>
        <v/>
      </c>
      <c r="Y17" s="503" t="s">
        <v>434</v>
      </c>
    </row>
    <row r="18" spans="1:25" ht="18" customHeight="1" x14ac:dyDescent="0.2">
      <c r="A18" s="426" t="str">
        <f>"Tätigkeitsbeschreibung des Personals"</f>
        <v>Tätigkeitsbeschreibung des Personals</v>
      </c>
      <c r="B18" s="412"/>
      <c r="C18" s="412"/>
      <c r="D18" s="412"/>
      <c r="E18" s="412"/>
      <c r="F18" s="412"/>
      <c r="G18" s="412"/>
      <c r="H18" s="412"/>
      <c r="I18" s="412"/>
      <c r="J18" s="412"/>
      <c r="K18" s="412"/>
      <c r="L18" s="412"/>
      <c r="M18" s="416"/>
      <c r="N18" s="416"/>
      <c r="O18" s="435"/>
      <c r="P18" s="431"/>
      <c r="Q18" s="872" t="str">
        <f t="shared" si="0"/>
        <v/>
      </c>
      <c r="R18" s="873"/>
      <c r="S18" s="873"/>
      <c r="T18" s="874"/>
      <c r="U18" s="425" t="b">
        <v>0</v>
      </c>
      <c r="V18" s="541" t="s">
        <v>438</v>
      </c>
      <c r="W18" s="541" t="b">
        <f t="shared" si="1"/>
        <v>0</v>
      </c>
      <c r="X18" s="545" t="str">
        <f>IF(W18=FALSE,"",COUNTIF($W$7:W18,W18))</f>
        <v/>
      </c>
      <c r="Y18" s="425"/>
    </row>
    <row r="19" spans="1:25" ht="18" customHeight="1" x14ac:dyDescent="0.2">
      <c r="A19" s="463" t="s">
        <v>380</v>
      </c>
      <c r="B19" s="412"/>
      <c r="C19" s="412"/>
      <c r="D19" s="412"/>
      <c r="E19" s="412"/>
      <c r="F19" s="412"/>
      <c r="G19" s="412"/>
      <c r="H19" s="412"/>
      <c r="I19" s="412"/>
      <c r="J19" s="412"/>
      <c r="K19" s="412"/>
      <c r="L19" s="412"/>
      <c r="M19" s="416"/>
      <c r="N19" s="416"/>
      <c r="O19" s="435"/>
      <c r="P19" s="431"/>
      <c r="Q19" s="872" t="str">
        <f t="shared" si="0"/>
        <v/>
      </c>
      <c r="R19" s="873"/>
      <c r="S19" s="873"/>
      <c r="T19" s="874"/>
      <c r="U19" s="425"/>
      <c r="V19" s="541"/>
      <c r="W19" s="541"/>
      <c r="X19" s="545" t="str">
        <f>IF(W19=FALSE,"",COUNTIF($W$7:W19,W19))</f>
        <v/>
      </c>
      <c r="Y19" s="425"/>
    </row>
    <row r="20" spans="1:25" ht="18" customHeight="1" x14ac:dyDescent="0.2">
      <c r="A20" s="875" t="s">
        <v>245</v>
      </c>
      <c r="B20" s="876"/>
      <c r="C20" s="876"/>
      <c r="D20" s="876"/>
      <c r="E20" s="876"/>
      <c r="F20" s="876"/>
      <c r="G20" s="876"/>
      <c r="H20" s="876"/>
      <c r="I20" s="876"/>
      <c r="J20" s="876"/>
      <c r="K20" s="876"/>
      <c r="L20" s="876"/>
      <c r="M20" s="876"/>
      <c r="N20" s="876"/>
      <c r="O20" s="877"/>
      <c r="P20" s="431"/>
      <c r="Q20" s="872" t="str">
        <f t="shared" si="0"/>
        <v/>
      </c>
      <c r="R20" s="873"/>
      <c r="S20" s="873"/>
      <c r="T20" s="874"/>
      <c r="U20" s="425" t="b">
        <v>0</v>
      </c>
      <c r="V20" s="541"/>
      <c r="W20" s="541" t="b">
        <f t="shared" si="1"/>
        <v>0</v>
      </c>
      <c r="X20" s="545" t="str">
        <f>IF(W20=FALSE,"",COUNTIF($W$7:W20,W20))</f>
        <v/>
      </c>
      <c r="Y20" s="425"/>
    </row>
    <row r="21" spans="1:25" ht="30" customHeight="1" x14ac:dyDescent="0.2">
      <c r="A21" s="875" t="s">
        <v>384</v>
      </c>
      <c r="B21" s="876"/>
      <c r="C21" s="876"/>
      <c r="D21" s="876"/>
      <c r="E21" s="876"/>
      <c r="F21" s="876"/>
      <c r="G21" s="876"/>
      <c r="H21" s="876"/>
      <c r="I21" s="876"/>
      <c r="J21" s="876"/>
      <c r="K21" s="876"/>
      <c r="L21" s="876"/>
      <c r="M21" s="876"/>
      <c r="N21" s="876"/>
      <c r="O21" s="877"/>
      <c r="P21" s="431"/>
      <c r="Q21" s="872" t="str">
        <f t="shared" si="0"/>
        <v/>
      </c>
      <c r="R21" s="873"/>
      <c r="S21" s="873"/>
      <c r="T21" s="874"/>
      <c r="U21" s="425" t="b">
        <v>0</v>
      </c>
      <c r="V21" s="541"/>
      <c r="W21" s="541" t="b">
        <f t="shared" si="1"/>
        <v>0</v>
      </c>
      <c r="X21" s="545" t="str">
        <f>IF(W21=FALSE,"",COUNTIF($W$7:W21,W21))</f>
        <v/>
      </c>
      <c r="Y21" s="425"/>
    </row>
    <row r="22" spans="1:25" ht="18" customHeight="1" x14ac:dyDescent="0.2">
      <c r="A22" s="469" t="s">
        <v>469</v>
      </c>
      <c r="B22" s="470"/>
      <c r="C22" s="470"/>
      <c r="D22" s="470"/>
      <c r="E22" s="470"/>
      <c r="F22" s="470"/>
      <c r="G22" s="470"/>
      <c r="H22" s="470"/>
      <c r="I22" s="470"/>
      <c r="J22" s="470"/>
      <c r="K22" s="470"/>
      <c r="L22" s="470"/>
      <c r="M22" s="471"/>
      <c r="N22" s="471"/>
      <c r="O22" s="472"/>
      <c r="P22" s="431"/>
      <c r="Q22" s="872" t="str">
        <f t="shared" si="0"/>
        <v/>
      </c>
      <c r="R22" s="873"/>
      <c r="S22" s="873"/>
      <c r="T22" s="874"/>
      <c r="U22" s="425" t="b">
        <v>0</v>
      </c>
      <c r="V22" s="541"/>
      <c r="W22" s="541" t="b">
        <f t="shared" si="1"/>
        <v>0</v>
      </c>
      <c r="X22" s="545" t="str">
        <f>IF(W22=FALSE,"",COUNTIF($W$7:W22,W22))</f>
        <v/>
      </c>
      <c r="Y22" s="425"/>
    </row>
    <row r="23" spans="1:25" ht="30" customHeight="1" x14ac:dyDescent="0.2">
      <c r="A23" s="875" t="s">
        <v>385</v>
      </c>
      <c r="B23" s="876"/>
      <c r="C23" s="876"/>
      <c r="D23" s="876"/>
      <c r="E23" s="876"/>
      <c r="F23" s="876"/>
      <c r="G23" s="876"/>
      <c r="H23" s="876"/>
      <c r="I23" s="876"/>
      <c r="J23" s="876"/>
      <c r="K23" s="876"/>
      <c r="L23" s="876"/>
      <c r="M23" s="876"/>
      <c r="N23" s="876"/>
      <c r="O23" s="877"/>
      <c r="P23" s="431"/>
      <c r="Q23" s="872" t="str">
        <f t="shared" si="0"/>
        <v/>
      </c>
      <c r="R23" s="873"/>
      <c r="S23" s="873"/>
      <c r="T23" s="874"/>
      <c r="U23" s="425" t="b">
        <v>0</v>
      </c>
      <c r="V23" s="541"/>
      <c r="W23" s="541" t="b">
        <f t="shared" si="1"/>
        <v>0</v>
      </c>
      <c r="X23" s="545" t="str">
        <f>IF(W23=FALSE,"",COUNTIF($W$7:W23,W23))</f>
        <v/>
      </c>
      <c r="Y23" s="425"/>
    </row>
    <row r="24" spans="1:25" ht="18" customHeight="1" x14ac:dyDescent="0.2">
      <c r="A24" s="464" t="s">
        <v>381</v>
      </c>
      <c r="B24" s="413"/>
      <c r="C24" s="413"/>
      <c r="D24" s="413"/>
      <c r="E24" s="413"/>
      <c r="F24" s="413"/>
      <c r="G24" s="413"/>
      <c r="H24" s="413"/>
      <c r="I24" s="413"/>
      <c r="J24" s="413"/>
      <c r="K24" s="413"/>
      <c r="L24" s="413"/>
      <c r="M24" s="414"/>
      <c r="N24" s="414"/>
      <c r="O24" s="434"/>
      <c r="P24" s="431"/>
      <c r="Q24" s="872" t="str">
        <f t="shared" si="0"/>
        <v/>
      </c>
      <c r="R24" s="873"/>
      <c r="S24" s="873"/>
      <c r="T24" s="874"/>
      <c r="U24" s="425"/>
      <c r="V24" s="541"/>
      <c r="W24" s="541"/>
      <c r="X24" s="545" t="str">
        <f>IF(W24=FALSE,"",COUNTIF($W$7:W24,W24))</f>
        <v/>
      </c>
      <c r="Y24" s="425"/>
    </row>
    <row r="25" spans="1:25" ht="30" customHeight="1" x14ac:dyDescent="0.2">
      <c r="A25" s="875" t="s">
        <v>418</v>
      </c>
      <c r="B25" s="876"/>
      <c r="C25" s="876"/>
      <c r="D25" s="876"/>
      <c r="E25" s="876"/>
      <c r="F25" s="876"/>
      <c r="G25" s="876"/>
      <c r="H25" s="876"/>
      <c r="I25" s="876"/>
      <c r="J25" s="876"/>
      <c r="K25" s="876"/>
      <c r="L25" s="876"/>
      <c r="M25" s="876"/>
      <c r="N25" s="876"/>
      <c r="O25" s="877"/>
      <c r="P25" s="431"/>
      <c r="Q25" s="872" t="str">
        <f t="shared" si="0"/>
        <v/>
      </c>
      <c r="R25" s="873"/>
      <c r="S25" s="873"/>
      <c r="T25" s="874"/>
      <c r="U25" s="425" t="b">
        <v>0</v>
      </c>
      <c r="V25" s="541"/>
      <c r="W25" s="541" t="b">
        <f t="shared" si="1"/>
        <v>0</v>
      </c>
      <c r="X25" s="545" t="str">
        <f>IF(W25=FALSE,"",COUNTIF($W$7:W25,W25))</f>
        <v/>
      </c>
      <c r="Y25" s="425"/>
    </row>
    <row r="26" spans="1:25" ht="18" customHeight="1" x14ac:dyDescent="0.2">
      <c r="A26" s="875" t="s">
        <v>246</v>
      </c>
      <c r="B26" s="876"/>
      <c r="C26" s="876"/>
      <c r="D26" s="876"/>
      <c r="E26" s="876"/>
      <c r="F26" s="876"/>
      <c r="G26" s="876"/>
      <c r="H26" s="876"/>
      <c r="I26" s="876"/>
      <c r="J26" s="876"/>
      <c r="K26" s="876"/>
      <c r="L26" s="876"/>
      <c r="M26" s="876"/>
      <c r="N26" s="876"/>
      <c r="O26" s="877"/>
      <c r="P26" s="431"/>
      <c r="Q26" s="872" t="str">
        <f t="shared" si="0"/>
        <v/>
      </c>
      <c r="R26" s="873"/>
      <c r="S26" s="873"/>
      <c r="T26" s="874"/>
      <c r="U26" s="425" t="b">
        <v>0</v>
      </c>
      <c r="V26" s="541"/>
      <c r="W26" s="541" t="b">
        <f t="shared" si="1"/>
        <v>0</v>
      </c>
      <c r="X26" s="545" t="str">
        <f>IF(W26=FALSE,"",COUNTIF($W$7:W26,W26))</f>
        <v/>
      </c>
      <c r="Y26" s="425"/>
    </row>
    <row r="27" spans="1:25" ht="30" customHeight="1" x14ac:dyDescent="0.2">
      <c r="A27" s="875" t="s">
        <v>477</v>
      </c>
      <c r="B27" s="876"/>
      <c r="C27" s="876"/>
      <c r="D27" s="876"/>
      <c r="E27" s="876"/>
      <c r="F27" s="876"/>
      <c r="G27" s="876"/>
      <c r="H27" s="876"/>
      <c r="I27" s="876"/>
      <c r="J27" s="876"/>
      <c r="K27" s="876"/>
      <c r="L27" s="876"/>
      <c r="M27" s="876"/>
      <c r="N27" s="876"/>
      <c r="O27" s="877"/>
      <c r="P27" s="431"/>
      <c r="Q27" s="872" t="str">
        <f t="shared" si="0"/>
        <v/>
      </c>
      <c r="R27" s="873"/>
      <c r="S27" s="873"/>
      <c r="T27" s="874"/>
      <c r="U27" s="425" t="b">
        <v>0</v>
      </c>
      <c r="V27" s="541"/>
      <c r="W27" s="541" t="b">
        <f t="shared" si="1"/>
        <v>0</v>
      </c>
      <c r="X27" s="545" t="str">
        <f>IF(W27=FALSE,"",COUNTIF($W$7:W27,W27))</f>
        <v/>
      </c>
      <c r="Y27" s="425"/>
    </row>
    <row r="28" spans="1:25" ht="30" customHeight="1" x14ac:dyDescent="0.2">
      <c r="A28" s="894" t="s">
        <v>452</v>
      </c>
      <c r="B28" s="895"/>
      <c r="C28" s="895"/>
      <c r="D28" s="895"/>
      <c r="E28" s="895"/>
      <c r="F28" s="895"/>
      <c r="G28" s="895"/>
      <c r="H28" s="895"/>
      <c r="I28" s="895"/>
      <c r="J28" s="895"/>
      <c r="K28" s="895"/>
      <c r="L28" s="895"/>
      <c r="M28" s="895"/>
      <c r="N28" s="895"/>
      <c r="O28" s="896"/>
      <c r="P28" s="431"/>
      <c r="Q28" s="872" t="str">
        <f t="shared" si="0"/>
        <v/>
      </c>
      <c r="R28" s="873"/>
      <c r="S28" s="873"/>
      <c r="T28" s="874"/>
      <c r="U28" s="425" t="b">
        <v>0</v>
      </c>
      <c r="V28" s="541" t="s">
        <v>438</v>
      </c>
      <c r="W28" s="541" t="b">
        <f t="shared" si="1"/>
        <v>0</v>
      </c>
      <c r="X28" s="545" t="str">
        <f>IF(W28=FALSE,"",COUNTIF($W$7:W28,W28))</f>
        <v/>
      </c>
      <c r="Y28" s="425"/>
    </row>
    <row r="29" spans="1:25" ht="18" customHeight="1" x14ac:dyDescent="0.2">
      <c r="A29" s="427" t="s">
        <v>185</v>
      </c>
      <c r="B29" s="413"/>
      <c r="C29" s="413"/>
      <c r="D29" s="413"/>
      <c r="E29" s="413"/>
      <c r="F29" s="413"/>
      <c r="G29" s="413"/>
      <c r="H29" s="413"/>
      <c r="I29" s="413"/>
      <c r="J29" s="413"/>
      <c r="K29" s="413"/>
      <c r="L29" s="413"/>
      <c r="M29" s="413"/>
      <c r="N29" s="413"/>
      <c r="O29" s="436"/>
      <c r="P29" s="431"/>
      <c r="Q29" s="872" t="str">
        <f t="shared" si="0"/>
        <v/>
      </c>
      <c r="R29" s="873"/>
      <c r="S29" s="873"/>
      <c r="T29" s="874"/>
      <c r="U29" s="425" t="b">
        <v>0</v>
      </c>
      <c r="V29" s="541"/>
      <c r="W29" s="541" t="b">
        <f t="shared" si="1"/>
        <v>0</v>
      </c>
      <c r="X29" s="545" t="str">
        <f>IF(W29=FALSE,"",COUNTIF($W$7:W29,W29))</f>
        <v/>
      </c>
      <c r="Y29" s="425"/>
    </row>
    <row r="30" spans="1:25" ht="18" customHeight="1" x14ac:dyDescent="0.2">
      <c r="A30" s="427" t="s">
        <v>450</v>
      </c>
      <c r="B30" s="413"/>
      <c r="C30" s="413"/>
      <c r="D30" s="413"/>
      <c r="E30" s="413"/>
      <c r="F30" s="413"/>
      <c r="G30" s="413"/>
      <c r="H30" s="413"/>
      <c r="I30" s="413"/>
      <c r="J30" s="413"/>
      <c r="K30" s="413"/>
      <c r="L30" s="413"/>
      <c r="M30" s="414"/>
      <c r="N30" s="414"/>
      <c r="O30" s="434"/>
      <c r="P30" s="431"/>
      <c r="Q30" s="872" t="str">
        <f t="shared" si="0"/>
        <v/>
      </c>
      <c r="R30" s="873"/>
      <c r="S30" s="873"/>
      <c r="T30" s="874"/>
      <c r="U30" s="425" t="b">
        <v>0</v>
      </c>
      <c r="V30" s="541" t="s">
        <v>438</v>
      </c>
      <c r="W30" s="541" t="b">
        <f t="shared" si="1"/>
        <v>0</v>
      </c>
      <c r="X30" s="545" t="str">
        <f>IF(W30=FALSE,"",COUNTIF($W$7:W30,W30))</f>
        <v/>
      </c>
      <c r="Y30" s="425"/>
    </row>
    <row r="31" spans="1:25" ht="18" customHeight="1" x14ac:dyDescent="0.2">
      <c r="A31" s="427" t="s">
        <v>273</v>
      </c>
      <c r="B31" s="413"/>
      <c r="C31" s="413"/>
      <c r="D31" s="413"/>
      <c r="E31" s="413"/>
      <c r="F31" s="413"/>
      <c r="G31" s="413"/>
      <c r="H31" s="413"/>
      <c r="I31" s="413"/>
      <c r="J31" s="413"/>
      <c r="K31" s="413"/>
      <c r="L31" s="413"/>
      <c r="M31" s="413"/>
      <c r="N31" s="413"/>
      <c r="O31" s="436"/>
      <c r="P31" s="431"/>
      <c r="Q31" s="872" t="str">
        <f t="shared" si="0"/>
        <v/>
      </c>
      <c r="R31" s="873"/>
      <c r="S31" s="873"/>
      <c r="T31" s="874"/>
      <c r="U31" s="425" t="b">
        <v>0</v>
      </c>
      <c r="V31" s="541"/>
      <c r="W31" s="541" t="b">
        <f t="shared" si="1"/>
        <v>0</v>
      </c>
      <c r="X31" s="545" t="str">
        <f>IF(W31=FALSE,"",COUNTIF($W$7:W31,W31))</f>
        <v/>
      </c>
      <c r="Y31" s="425"/>
    </row>
    <row r="32" spans="1:25" ht="18" customHeight="1" x14ac:dyDescent="0.2">
      <c r="A32" s="427" t="s">
        <v>382</v>
      </c>
      <c r="B32" s="413"/>
      <c r="C32" s="413"/>
      <c r="D32" s="413"/>
      <c r="E32" s="413"/>
      <c r="F32" s="413"/>
      <c r="G32" s="413"/>
      <c r="H32" s="413"/>
      <c r="I32" s="413"/>
      <c r="J32" s="413"/>
      <c r="K32" s="413"/>
      <c r="L32" s="413"/>
      <c r="M32" s="414"/>
      <c r="N32" s="414"/>
      <c r="O32" s="434"/>
      <c r="P32" s="431"/>
      <c r="Q32" s="872" t="str">
        <f t="shared" si="0"/>
        <v/>
      </c>
      <c r="R32" s="873"/>
      <c r="S32" s="873"/>
      <c r="T32" s="874"/>
      <c r="U32" s="425" t="b">
        <v>0</v>
      </c>
      <c r="V32" s="541"/>
      <c r="W32" s="541" t="b">
        <f t="shared" si="1"/>
        <v>0</v>
      </c>
      <c r="X32" s="545" t="str">
        <f>IF(W32=FALSE,"",COUNTIF($W$7:W32,W32))</f>
        <v/>
      </c>
      <c r="Y32" s="425"/>
    </row>
    <row r="33" spans="1:25" ht="18" customHeight="1" x14ac:dyDescent="0.2">
      <c r="A33" s="427" t="s">
        <v>383</v>
      </c>
      <c r="B33" s="413"/>
      <c r="C33" s="413"/>
      <c r="D33" s="413"/>
      <c r="E33" s="413"/>
      <c r="F33" s="413"/>
      <c r="G33" s="413"/>
      <c r="H33" s="413"/>
      <c r="I33" s="413"/>
      <c r="J33" s="413"/>
      <c r="K33" s="413"/>
      <c r="L33" s="413"/>
      <c r="M33" s="414"/>
      <c r="N33" s="414"/>
      <c r="O33" s="434"/>
      <c r="P33" s="431"/>
      <c r="Q33" s="872" t="str">
        <f t="shared" si="0"/>
        <v/>
      </c>
      <c r="R33" s="873"/>
      <c r="S33" s="873"/>
      <c r="T33" s="874"/>
      <c r="U33" s="425" t="b">
        <v>0</v>
      </c>
      <c r="V33" s="541"/>
      <c r="W33" s="541" t="b">
        <f t="shared" si="1"/>
        <v>0</v>
      </c>
      <c r="X33" s="545" t="str">
        <f>IF(W33=FALSE,"",COUNTIF($W$7:W33,W33))</f>
        <v/>
      </c>
      <c r="Y33" s="425"/>
    </row>
    <row r="34" spans="1:25" ht="18" customHeight="1" x14ac:dyDescent="0.2">
      <c r="A34" s="427" t="s">
        <v>478</v>
      </c>
      <c r="B34" s="413"/>
      <c r="C34" s="413"/>
      <c r="D34" s="413"/>
      <c r="E34" s="413"/>
      <c r="F34" s="413"/>
      <c r="G34" s="413"/>
      <c r="H34" s="413"/>
      <c r="I34" s="413"/>
      <c r="J34" s="413"/>
      <c r="K34" s="413"/>
      <c r="L34" s="413"/>
      <c r="M34" s="413"/>
      <c r="N34" s="413"/>
      <c r="O34" s="436"/>
      <c r="P34" s="431"/>
      <c r="Q34" s="872" t="str">
        <f t="shared" si="0"/>
        <v/>
      </c>
      <c r="R34" s="873"/>
      <c r="S34" s="873"/>
      <c r="T34" s="874"/>
      <c r="U34" s="425" t="b">
        <v>0</v>
      </c>
      <c r="V34" s="541"/>
      <c r="W34" s="541" t="b">
        <f t="shared" si="1"/>
        <v>0</v>
      </c>
      <c r="X34" s="545" t="str">
        <f>IF(W34=FALSE,"",COUNTIF($W$7:W34,W34))</f>
        <v/>
      </c>
      <c r="Y34" s="425"/>
    </row>
    <row r="35" spans="1:25" ht="18" customHeight="1" x14ac:dyDescent="0.2">
      <c r="A35" s="427" t="s">
        <v>451</v>
      </c>
      <c r="B35" s="413"/>
      <c r="C35" s="413"/>
      <c r="D35" s="413"/>
      <c r="E35" s="413"/>
      <c r="F35" s="413"/>
      <c r="G35" s="413"/>
      <c r="H35" s="413"/>
      <c r="I35" s="413"/>
      <c r="J35" s="413"/>
      <c r="K35" s="413"/>
      <c r="L35" s="413"/>
      <c r="M35" s="414"/>
      <c r="N35" s="414"/>
      <c r="O35" s="434"/>
      <c r="P35" s="431"/>
      <c r="Q35" s="872" t="str">
        <f t="shared" si="0"/>
        <v/>
      </c>
      <c r="R35" s="873"/>
      <c r="S35" s="873"/>
      <c r="T35" s="874"/>
      <c r="U35" s="425" t="b">
        <v>0</v>
      </c>
      <c r="V35" s="541"/>
      <c r="W35" s="541" t="b">
        <f t="shared" si="1"/>
        <v>0</v>
      </c>
      <c r="X35" s="545" t="str">
        <f>IF(W35=FALSE,"",COUNTIF($W$7:W35,W35))</f>
        <v/>
      </c>
      <c r="Y35" s="425"/>
    </row>
    <row r="36" spans="1:25" ht="18" customHeight="1" x14ac:dyDescent="0.2">
      <c r="A36" s="869"/>
      <c r="B36" s="870"/>
      <c r="C36" s="870"/>
      <c r="D36" s="870"/>
      <c r="E36" s="870"/>
      <c r="F36" s="870"/>
      <c r="G36" s="870"/>
      <c r="H36" s="870"/>
      <c r="I36" s="870"/>
      <c r="J36" s="870"/>
      <c r="K36" s="870"/>
      <c r="L36" s="870"/>
      <c r="M36" s="870"/>
      <c r="N36" s="870"/>
      <c r="O36" s="871"/>
      <c r="P36" s="431"/>
      <c r="Q36" s="872" t="str">
        <f t="shared" si="0"/>
        <v/>
      </c>
      <c r="R36" s="873"/>
      <c r="S36" s="873"/>
      <c r="T36" s="874"/>
      <c r="U36" s="425" t="b">
        <v>0</v>
      </c>
      <c r="V36" s="541"/>
      <c r="W36" s="541" t="b">
        <f t="shared" si="1"/>
        <v>0</v>
      </c>
      <c r="X36" s="545" t="str">
        <f>IF(W36=FALSE,"",COUNTIF($W$7:W36,W36))</f>
        <v/>
      </c>
      <c r="Y36" s="425"/>
    </row>
    <row r="37" spans="1:25" ht="18" customHeight="1" x14ac:dyDescent="0.2">
      <c r="A37" s="869"/>
      <c r="B37" s="870"/>
      <c r="C37" s="870"/>
      <c r="D37" s="870"/>
      <c r="E37" s="870"/>
      <c r="F37" s="870"/>
      <c r="G37" s="870"/>
      <c r="H37" s="870"/>
      <c r="I37" s="870"/>
      <c r="J37" s="870"/>
      <c r="K37" s="870"/>
      <c r="L37" s="870"/>
      <c r="M37" s="870"/>
      <c r="N37" s="870"/>
      <c r="O37" s="871"/>
      <c r="P37" s="431"/>
      <c r="Q37" s="872" t="str">
        <f t="shared" si="0"/>
        <v/>
      </c>
      <c r="R37" s="873"/>
      <c r="S37" s="873"/>
      <c r="T37" s="874"/>
      <c r="U37" s="425" t="b">
        <v>0</v>
      </c>
      <c r="V37" s="541"/>
      <c r="W37" s="541" t="b">
        <f t="shared" si="1"/>
        <v>0</v>
      </c>
      <c r="X37" s="545" t="str">
        <f>IF(W37=FALSE,"",COUNTIF($W$7:W37,W37))</f>
        <v/>
      </c>
      <c r="Y37" s="425"/>
    </row>
    <row r="38" spans="1:25" ht="18" customHeight="1" x14ac:dyDescent="0.2">
      <c r="A38" s="429" t="s">
        <v>369</v>
      </c>
      <c r="B38" s="412"/>
      <c r="C38" s="412"/>
      <c r="D38" s="412"/>
      <c r="E38" s="412"/>
      <c r="F38" s="412"/>
      <c r="G38" s="412"/>
      <c r="H38" s="412"/>
      <c r="I38" s="412"/>
      <c r="J38" s="412"/>
      <c r="K38" s="412"/>
      <c r="L38" s="412"/>
      <c r="M38" s="416"/>
      <c r="N38" s="416"/>
      <c r="O38" s="416"/>
      <c r="P38" s="416"/>
      <c r="Q38" s="430"/>
      <c r="R38" s="465"/>
      <c r="S38" s="465"/>
      <c r="T38" s="466"/>
      <c r="U38" s="425"/>
      <c r="V38" s="541"/>
      <c r="W38" s="541"/>
      <c r="X38" s="425"/>
      <c r="Y38" s="425"/>
    </row>
    <row r="39" spans="1:25" ht="18" customHeight="1" x14ac:dyDescent="0.2">
      <c r="A39" s="890" t="s">
        <v>514</v>
      </c>
      <c r="B39" s="891"/>
      <c r="C39" s="891"/>
      <c r="D39" s="891"/>
      <c r="E39" s="891"/>
      <c r="F39" s="891"/>
      <c r="G39" s="891"/>
      <c r="H39" s="891"/>
      <c r="I39" s="891"/>
      <c r="J39" s="891"/>
      <c r="K39" s="891"/>
      <c r="L39" s="891"/>
      <c r="M39" s="891"/>
      <c r="N39" s="891"/>
      <c r="O39" s="891"/>
      <c r="P39" s="891"/>
      <c r="Q39" s="891"/>
      <c r="R39" s="891"/>
      <c r="S39" s="459"/>
      <c r="T39" s="467"/>
      <c r="U39" s="425"/>
      <c r="V39" s="541"/>
      <c r="W39" s="541"/>
      <c r="X39" s="425"/>
      <c r="Y39" s="425"/>
    </row>
    <row r="40" spans="1:25" ht="12" customHeight="1" x14ac:dyDescent="0.2">
      <c r="A40" s="892"/>
      <c r="B40" s="893"/>
      <c r="C40" s="893"/>
      <c r="D40" s="893"/>
      <c r="E40" s="893"/>
      <c r="F40" s="893"/>
      <c r="G40" s="893"/>
      <c r="H40" s="893"/>
      <c r="I40" s="893"/>
      <c r="J40" s="893"/>
      <c r="K40" s="893"/>
      <c r="L40" s="893"/>
      <c r="M40" s="893"/>
      <c r="N40" s="893"/>
      <c r="O40" s="893"/>
      <c r="P40" s="893"/>
      <c r="Q40" s="893"/>
      <c r="R40" s="893"/>
      <c r="S40" s="459"/>
      <c r="T40" s="467"/>
      <c r="U40" s="425"/>
      <c r="V40" s="541"/>
      <c r="W40" s="541"/>
      <c r="X40" s="425"/>
      <c r="Y40" s="425"/>
    </row>
    <row r="41" spans="1:25" ht="18" customHeight="1" x14ac:dyDescent="0.2">
      <c r="A41" s="428" t="s">
        <v>364</v>
      </c>
      <c r="B41" s="417"/>
      <c r="C41" s="417"/>
      <c r="D41" s="417"/>
      <c r="E41" s="417"/>
      <c r="F41" s="417"/>
      <c r="G41" s="417"/>
      <c r="H41" s="417"/>
      <c r="I41" s="417"/>
      <c r="J41" s="417"/>
      <c r="K41" s="417"/>
      <c r="L41" s="417"/>
      <c r="M41" s="418"/>
      <c r="N41" s="418"/>
      <c r="O41" s="418"/>
      <c r="P41" s="418"/>
      <c r="Q41" s="419"/>
      <c r="R41" s="419"/>
      <c r="S41" s="419"/>
      <c r="T41" s="468"/>
      <c r="U41" s="425"/>
      <c r="V41" s="541"/>
      <c r="W41" s="541"/>
      <c r="X41" s="425"/>
      <c r="Y41" s="425"/>
    </row>
    <row r="42" spans="1:25" ht="12" customHeight="1" x14ac:dyDescent="0.2">
      <c r="A42" s="84"/>
      <c r="B42" s="85"/>
      <c r="C42" s="85"/>
      <c r="D42" s="85"/>
      <c r="E42" s="85"/>
      <c r="F42" s="85"/>
      <c r="G42" s="85"/>
      <c r="H42" s="85"/>
      <c r="I42" s="85"/>
      <c r="J42" s="85"/>
      <c r="K42" s="85"/>
      <c r="L42" s="85"/>
      <c r="U42" s="425"/>
      <c r="V42" s="541"/>
      <c r="W42" s="541"/>
      <c r="X42" s="425"/>
      <c r="Y42" s="425"/>
    </row>
    <row r="43" spans="1:25" ht="12" customHeight="1" x14ac:dyDescent="0.2">
      <c r="A43" s="441"/>
      <c r="B43" s="158"/>
      <c r="C43" s="158"/>
      <c r="D43" s="85"/>
      <c r="E43" s="85"/>
      <c r="F43" s="85"/>
      <c r="G43" s="85"/>
      <c r="H43" s="85"/>
      <c r="I43" s="85"/>
      <c r="J43" s="85"/>
      <c r="K43" s="85"/>
      <c r="L43" s="85"/>
      <c r="U43" s="425"/>
      <c r="V43" s="541"/>
      <c r="W43" s="541"/>
      <c r="X43" s="425"/>
      <c r="Y43" s="425"/>
    </row>
    <row r="44" spans="1:25" ht="5.0999999999999996" customHeight="1" x14ac:dyDescent="0.2">
      <c r="A44" s="84"/>
      <c r="B44" s="85"/>
      <c r="C44" s="85"/>
      <c r="D44" s="85"/>
      <c r="E44" s="85"/>
      <c r="F44" s="85"/>
      <c r="G44" s="85"/>
      <c r="H44" s="85"/>
      <c r="I44" s="85"/>
      <c r="J44" s="85"/>
      <c r="K44" s="85"/>
      <c r="L44" s="85"/>
      <c r="U44" s="425"/>
      <c r="V44" s="541"/>
      <c r="W44" s="541"/>
      <c r="X44" s="425"/>
      <c r="Y44" s="425"/>
    </row>
    <row r="45" spans="1:25" s="5" customFormat="1" ht="11.1" customHeight="1" x14ac:dyDescent="0.2">
      <c r="A45" s="21" t="s">
        <v>109</v>
      </c>
      <c r="B45" s="22" t="s">
        <v>1</v>
      </c>
      <c r="D45" s="77"/>
      <c r="E45" s="77"/>
      <c r="F45" s="77"/>
      <c r="G45" s="77"/>
      <c r="H45" s="77"/>
      <c r="I45" s="77"/>
      <c r="J45" s="77"/>
      <c r="K45" s="77"/>
      <c r="L45" s="77"/>
      <c r="M45" s="77"/>
      <c r="N45" s="77"/>
      <c r="O45" s="77"/>
      <c r="P45" s="77"/>
      <c r="Q45" s="77"/>
      <c r="R45" s="77"/>
      <c r="S45" s="77"/>
      <c r="T45" s="77"/>
      <c r="U45" s="425"/>
      <c r="V45" s="541"/>
      <c r="W45" s="541"/>
      <c r="X45" s="425"/>
      <c r="Y45" s="425"/>
    </row>
    <row r="46" spans="1:25" ht="5.0999999999999996" customHeight="1" x14ac:dyDescent="0.2">
      <c r="A46" s="87"/>
      <c r="B46" s="85"/>
      <c r="C46" s="85"/>
      <c r="D46" s="85"/>
      <c r="E46" s="85"/>
      <c r="F46" s="85"/>
      <c r="G46" s="85"/>
      <c r="H46" s="85"/>
      <c r="I46" s="85"/>
      <c r="J46" s="85"/>
      <c r="K46" s="85"/>
      <c r="L46" s="85"/>
      <c r="U46" s="425"/>
      <c r="V46" s="541"/>
      <c r="W46" s="541"/>
      <c r="X46" s="425"/>
      <c r="Y46" s="425"/>
    </row>
    <row r="47" spans="1:25" x14ac:dyDescent="0.2">
      <c r="A47" s="1" t="str">
        <f>'Seite 1'!$A$65</f>
        <v>Antrag Wissenstransfer und Informationsmaßnahmen</v>
      </c>
      <c r="T47" s="2" t="str">
        <f ca="1">CONCATENATE(IF('Seite 1'!$E$25=0,"Antragsteller",LEFT('Seite 1'!$E$25,20))," - Antrag vom ",IF('Seite 1'!$O$20="","……………..",TEXT('Seite 1'!$O$20,"TT.MM.JJ")))</f>
        <v>Antragsteller - Antrag vom 17.01.23</v>
      </c>
      <c r="U47" s="425"/>
      <c r="V47" s="541"/>
      <c r="W47" s="541"/>
      <c r="X47" s="425"/>
      <c r="Y47" s="425"/>
    </row>
    <row r="48" spans="1:25" x14ac:dyDescent="0.2">
      <c r="A48" s="1" t="str">
        <f>'Seite 1'!$A$66</f>
        <v>Formularversion: V 2.1 vom 17.01.23 - öffentlich -</v>
      </c>
      <c r="T48" s="3" t="str">
        <f ca="1">CONCATENATE("Ausdruck vom "&amp;TEXT(TODAY(),"TT.MM.JJ"))</f>
        <v>Ausdruck vom 17.01.23</v>
      </c>
      <c r="U48" s="425"/>
      <c r="V48" s="541"/>
      <c r="W48" s="541"/>
      <c r="X48" s="425"/>
      <c r="Y48" s="425"/>
    </row>
  </sheetData>
  <sheetProtection password="E8E7" sheet="1" objects="1" scenarios="1" selectLockedCells="1" autoFilter="0"/>
  <mergeCells count="45">
    <mergeCell ref="A39:R40"/>
    <mergeCell ref="Q15:T15"/>
    <mergeCell ref="Q14:T14"/>
    <mergeCell ref="A28:O28"/>
    <mergeCell ref="A27:O27"/>
    <mergeCell ref="A23:O23"/>
    <mergeCell ref="A25:O25"/>
    <mergeCell ref="A26:O26"/>
    <mergeCell ref="Q17:T17"/>
    <mergeCell ref="Q18:T18"/>
    <mergeCell ref="Q21:T21"/>
    <mergeCell ref="Q22:T22"/>
    <mergeCell ref="Q23:T23"/>
    <mergeCell ref="Q24:T24"/>
    <mergeCell ref="Q25:T25"/>
    <mergeCell ref="Q26:T26"/>
    <mergeCell ref="O1:T1"/>
    <mergeCell ref="A20:O20"/>
    <mergeCell ref="A21:O21"/>
    <mergeCell ref="A5:O6"/>
    <mergeCell ref="Q11:T11"/>
    <mergeCell ref="Q12:T12"/>
    <mergeCell ref="Q13:T13"/>
    <mergeCell ref="Q19:T19"/>
    <mergeCell ref="Q20:T20"/>
    <mergeCell ref="P5:P6"/>
    <mergeCell ref="Q5:T6"/>
    <mergeCell ref="Q7:T7"/>
    <mergeCell ref="Q9:T9"/>
    <mergeCell ref="Q10:T10"/>
    <mergeCell ref="Q8:T8"/>
    <mergeCell ref="Q16:T16"/>
    <mergeCell ref="Q31:T31"/>
    <mergeCell ref="Q27:T27"/>
    <mergeCell ref="Q28:T28"/>
    <mergeCell ref="Q29:T29"/>
    <mergeCell ref="Q30:T30"/>
    <mergeCell ref="A36:O36"/>
    <mergeCell ref="A37:O37"/>
    <mergeCell ref="Q32:T32"/>
    <mergeCell ref="Q33:T33"/>
    <mergeCell ref="Q34:T34"/>
    <mergeCell ref="Q35:T35"/>
    <mergeCell ref="Q36:T36"/>
    <mergeCell ref="Q37:T37"/>
  </mergeCells>
  <conditionalFormatting sqref="O1:P1">
    <cfRule type="cellIs" dxfId="30" priority="2" stopIfTrue="1" operator="equal">
      <formula>0</formula>
    </cfRule>
  </conditionalFormatting>
  <conditionalFormatting sqref="A7:T35">
    <cfRule type="expression" dxfId="29" priority="62" stopIfTrue="1">
      <formula>$U$1=V7</formula>
    </cfRule>
  </conditionalFormatting>
  <pageMargins left="0.78740157480314965" right="0.19685039370078741" top="0.19685039370078741" bottom="0.19685039370078741" header="0.19685039370078741" footer="0.19685039370078741"/>
  <pageSetup paperSize="9"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Check Box 1">
              <controlPr defaultSize="0" autoFill="0" autoLine="0" autoPict="0">
                <anchor moveWithCells="1">
                  <from>
                    <xdr:col>15</xdr:col>
                    <xdr:colOff>38100</xdr:colOff>
                    <xdr:row>6</xdr:row>
                    <xdr:rowOff>9525</xdr:rowOff>
                  </from>
                  <to>
                    <xdr:col>16</xdr:col>
                    <xdr:colOff>0</xdr:colOff>
                    <xdr:row>7</xdr:row>
                    <xdr:rowOff>0</xdr:rowOff>
                  </to>
                </anchor>
              </controlPr>
            </control>
          </mc:Choice>
        </mc:AlternateContent>
        <mc:AlternateContent xmlns:mc="http://schemas.openxmlformats.org/markup-compatibility/2006">
          <mc:Choice Requires="x14">
            <control shapeId="111708" r:id="rId5" name="Check Box 92">
              <controlPr defaultSize="0" autoFill="0" autoLine="0" autoPict="0">
                <anchor moveWithCells="1">
                  <from>
                    <xdr:col>15</xdr:col>
                    <xdr:colOff>38100</xdr:colOff>
                    <xdr:row>8</xdr:row>
                    <xdr:rowOff>9525</xdr:rowOff>
                  </from>
                  <to>
                    <xdr:col>16</xdr:col>
                    <xdr:colOff>0</xdr:colOff>
                    <xdr:row>9</xdr:row>
                    <xdr:rowOff>0</xdr:rowOff>
                  </to>
                </anchor>
              </controlPr>
            </control>
          </mc:Choice>
        </mc:AlternateContent>
        <mc:AlternateContent xmlns:mc="http://schemas.openxmlformats.org/markup-compatibility/2006">
          <mc:Choice Requires="x14">
            <control shapeId="111709" r:id="rId6" name="Check Box 93">
              <controlPr defaultSize="0" autoFill="0" autoLine="0" autoPict="0">
                <anchor moveWithCells="1">
                  <from>
                    <xdr:col>15</xdr:col>
                    <xdr:colOff>38100</xdr:colOff>
                    <xdr:row>9</xdr:row>
                    <xdr:rowOff>9525</xdr:rowOff>
                  </from>
                  <to>
                    <xdr:col>16</xdr:col>
                    <xdr:colOff>0</xdr:colOff>
                    <xdr:row>10</xdr:row>
                    <xdr:rowOff>0</xdr:rowOff>
                  </to>
                </anchor>
              </controlPr>
            </control>
          </mc:Choice>
        </mc:AlternateContent>
        <mc:AlternateContent xmlns:mc="http://schemas.openxmlformats.org/markup-compatibility/2006">
          <mc:Choice Requires="x14">
            <control shapeId="111710" r:id="rId7" name="Check Box 94">
              <controlPr defaultSize="0" autoFill="0" autoLine="0" autoPict="0">
                <anchor moveWithCells="1">
                  <from>
                    <xdr:col>15</xdr:col>
                    <xdr:colOff>38100</xdr:colOff>
                    <xdr:row>10</xdr:row>
                    <xdr:rowOff>9525</xdr:rowOff>
                  </from>
                  <to>
                    <xdr:col>16</xdr:col>
                    <xdr:colOff>0</xdr:colOff>
                    <xdr:row>11</xdr:row>
                    <xdr:rowOff>0</xdr:rowOff>
                  </to>
                </anchor>
              </controlPr>
            </control>
          </mc:Choice>
        </mc:AlternateContent>
        <mc:AlternateContent xmlns:mc="http://schemas.openxmlformats.org/markup-compatibility/2006">
          <mc:Choice Requires="x14">
            <control shapeId="111711" r:id="rId8" name="Check Box 95">
              <controlPr defaultSize="0" autoFill="0" autoLine="0" autoPict="0">
                <anchor moveWithCells="1">
                  <from>
                    <xdr:col>15</xdr:col>
                    <xdr:colOff>38100</xdr:colOff>
                    <xdr:row>11</xdr:row>
                    <xdr:rowOff>9525</xdr:rowOff>
                  </from>
                  <to>
                    <xdr:col>16</xdr:col>
                    <xdr:colOff>0</xdr:colOff>
                    <xdr:row>12</xdr:row>
                    <xdr:rowOff>0</xdr:rowOff>
                  </to>
                </anchor>
              </controlPr>
            </control>
          </mc:Choice>
        </mc:AlternateContent>
        <mc:AlternateContent xmlns:mc="http://schemas.openxmlformats.org/markup-compatibility/2006">
          <mc:Choice Requires="x14">
            <control shapeId="111712" r:id="rId9" name="Check Box 96">
              <controlPr defaultSize="0" autoFill="0" autoLine="0" autoPict="0">
                <anchor moveWithCells="1">
                  <from>
                    <xdr:col>15</xdr:col>
                    <xdr:colOff>38100</xdr:colOff>
                    <xdr:row>12</xdr:row>
                    <xdr:rowOff>9525</xdr:rowOff>
                  </from>
                  <to>
                    <xdr:col>16</xdr:col>
                    <xdr:colOff>0</xdr:colOff>
                    <xdr:row>13</xdr:row>
                    <xdr:rowOff>0</xdr:rowOff>
                  </to>
                </anchor>
              </controlPr>
            </control>
          </mc:Choice>
        </mc:AlternateContent>
        <mc:AlternateContent xmlns:mc="http://schemas.openxmlformats.org/markup-compatibility/2006">
          <mc:Choice Requires="x14">
            <control shapeId="111713" r:id="rId10" name="Check Box 97">
              <controlPr defaultSize="0" autoFill="0" autoLine="0" autoPict="0">
                <anchor moveWithCells="1">
                  <from>
                    <xdr:col>15</xdr:col>
                    <xdr:colOff>38100</xdr:colOff>
                    <xdr:row>13</xdr:row>
                    <xdr:rowOff>9525</xdr:rowOff>
                  </from>
                  <to>
                    <xdr:col>16</xdr:col>
                    <xdr:colOff>0</xdr:colOff>
                    <xdr:row>14</xdr:row>
                    <xdr:rowOff>0</xdr:rowOff>
                  </to>
                </anchor>
              </controlPr>
            </control>
          </mc:Choice>
        </mc:AlternateContent>
        <mc:AlternateContent xmlns:mc="http://schemas.openxmlformats.org/markup-compatibility/2006">
          <mc:Choice Requires="x14">
            <control shapeId="111714" r:id="rId11" name="Check Box 98">
              <controlPr defaultSize="0" autoFill="0" autoLine="0" autoPict="0">
                <anchor moveWithCells="1">
                  <from>
                    <xdr:col>15</xdr:col>
                    <xdr:colOff>38100</xdr:colOff>
                    <xdr:row>14</xdr:row>
                    <xdr:rowOff>9525</xdr:rowOff>
                  </from>
                  <to>
                    <xdr:col>16</xdr:col>
                    <xdr:colOff>0</xdr:colOff>
                    <xdr:row>15</xdr:row>
                    <xdr:rowOff>0</xdr:rowOff>
                  </to>
                </anchor>
              </controlPr>
            </control>
          </mc:Choice>
        </mc:AlternateContent>
        <mc:AlternateContent xmlns:mc="http://schemas.openxmlformats.org/markup-compatibility/2006">
          <mc:Choice Requires="x14">
            <control shapeId="111715" r:id="rId12" name="Check Box 99">
              <controlPr defaultSize="0" autoFill="0" autoLine="0" autoPict="0">
                <anchor moveWithCells="1">
                  <from>
                    <xdr:col>15</xdr:col>
                    <xdr:colOff>38100</xdr:colOff>
                    <xdr:row>15</xdr:row>
                    <xdr:rowOff>9525</xdr:rowOff>
                  </from>
                  <to>
                    <xdr:col>16</xdr:col>
                    <xdr:colOff>0</xdr:colOff>
                    <xdr:row>16</xdr:row>
                    <xdr:rowOff>0</xdr:rowOff>
                  </to>
                </anchor>
              </controlPr>
            </control>
          </mc:Choice>
        </mc:AlternateContent>
        <mc:AlternateContent xmlns:mc="http://schemas.openxmlformats.org/markup-compatibility/2006">
          <mc:Choice Requires="x14">
            <control shapeId="111716" r:id="rId13" name="Check Box 100">
              <controlPr defaultSize="0" autoFill="0" autoLine="0" autoPict="0">
                <anchor moveWithCells="1">
                  <from>
                    <xdr:col>15</xdr:col>
                    <xdr:colOff>38100</xdr:colOff>
                    <xdr:row>16</xdr:row>
                    <xdr:rowOff>9525</xdr:rowOff>
                  </from>
                  <to>
                    <xdr:col>16</xdr:col>
                    <xdr:colOff>0</xdr:colOff>
                    <xdr:row>17</xdr:row>
                    <xdr:rowOff>0</xdr:rowOff>
                  </to>
                </anchor>
              </controlPr>
            </control>
          </mc:Choice>
        </mc:AlternateContent>
        <mc:AlternateContent xmlns:mc="http://schemas.openxmlformats.org/markup-compatibility/2006">
          <mc:Choice Requires="x14">
            <control shapeId="111717" r:id="rId14" name="Check Box 101">
              <controlPr defaultSize="0" autoFill="0" autoLine="0" autoPict="0">
                <anchor moveWithCells="1">
                  <from>
                    <xdr:col>15</xdr:col>
                    <xdr:colOff>38100</xdr:colOff>
                    <xdr:row>17</xdr:row>
                    <xdr:rowOff>9525</xdr:rowOff>
                  </from>
                  <to>
                    <xdr:col>16</xdr:col>
                    <xdr:colOff>0</xdr:colOff>
                    <xdr:row>18</xdr:row>
                    <xdr:rowOff>0</xdr:rowOff>
                  </to>
                </anchor>
              </controlPr>
            </control>
          </mc:Choice>
        </mc:AlternateContent>
        <mc:AlternateContent xmlns:mc="http://schemas.openxmlformats.org/markup-compatibility/2006">
          <mc:Choice Requires="x14">
            <control shapeId="111719" r:id="rId15" name="Check Box 103">
              <controlPr defaultSize="0" autoFill="0" autoLine="0" autoPict="0">
                <anchor moveWithCells="1">
                  <from>
                    <xdr:col>15</xdr:col>
                    <xdr:colOff>38100</xdr:colOff>
                    <xdr:row>19</xdr:row>
                    <xdr:rowOff>9525</xdr:rowOff>
                  </from>
                  <to>
                    <xdr:col>16</xdr:col>
                    <xdr:colOff>0</xdr:colOff>
                    <xdr:row>20</xdr:row>
                    <xdr:rowOff>0</xdr:rowOff>
                  </to>
                </anchor>
              </controlPr>
            </control>
          </mc:Choice>
        </mc:AlternateContent>
        <mc:AlternateContent xmlns:mc="http://schemas.openxmlformats.org/markup-compatibility/2006">
          <mc:Choice Requires="x14">
            <control shapeId="111720" r:id="rId16" name="Check Box 104">
              <controlPr defaultSize="0" autoFill="0" autoLine="0" autoPict="0">
                <anchor moveWithCells="1">
                  <from>
                    <xdr:col>15</xdr:col>
                    <xdr:colOff>38100</xdr:colOff>
                    <xdr:row>20</xdr:row>
                    <xdr:rowOff>9525</xdr:rowOff>
                  </from>
                  <to>
                    <xdr:col>16</xdr:col>
                    <xdr:colOff>0</xdr:colOff>
                    <xdr:row>20</xdr:row>
                    <xdr:rowOff>228600</xdr:rowOff>
                  </to>
                </anchor>
              </controlPr>
            </control>
          </mc:Choice>
        </mc:AlternateContent>
        <mc:AlternateContent xmlns:mc="http://schemas.openxmlformats.org/markup-compatibility/2006">
          <mc:Choice Requires="x14">
            <control shapeId="111721" r:id="rId17" name="Check Box 105">
              <controlPr defaultSize="0" autoFill="0" autoLine="0" autoPict="0">
                <anchor moveWithCells="1">
                  <from>
                    <xdr:col>15</xdr:col>
                    <xdr:colOff>38100</xdr:colOff>
                    <xdr:row>21</xdr:row>
                    <xdr:rowOff>9525</xdr:rowOff>
                  </from>
                  <to>
                    <xdr:col>16</xdr:col>
                    <xdr:colOff>0</xdr:colOff>
                    <xdr:row>22</xdr:row>
                    <xdr:rowOff>0</xdr:rowOff>
                  </to>
                </anchor>
              </controlPr>
            </control>
          </mc:Choice>
        </mc:AlternateContent>
        <mc:AlternateContent xmlns:mc="http://schemas.openxmlformats.org/markup-compatibility/2006">
          <mc:Choice Requires="x14">
            <control shapeId="111722" r:id="rId18" name="Check Box 106">
              <controlPr defaultSize="0" autoFill="0" autoLine="0" autoPict="0">
                <anchor moveWithCells="1">
                  <from>
                    <xdr:col>15</xdr:col>
                    <xdr:colOff>38100</xdr:colOff>
                    <xdr:row>22</xdr:row>
                    <xdr:rowOff>9525</xdr:rowOff>
                  </from>
                  <to>
                    <xdr:col>16</xdr:col>
                    <xdr:colOff>0</xdr:colOff>
                    <xdr:row>22</xdr:row>
                    <xdr:rowOff>228600</xdr:rowOff>
                  </to>
                </anchor>
              </controlPr>
            </control>
          </mc:Choice>
        </mc:AlternateContent>
        <mc:AlternateContent xmlns:mc="http://schemas.openxmlformats.org/markup-compatibility/2006">
          <mc:Choice Requires="x14">
            <control shapeId="111724" r:id="rId19" name="Check Box 108">
              <controlPr defaultSize="0" autoFill="0" autoLine="0" autoPict="0">
                <anchor moveWithCells="1">
                  <from>
                    <xdr:col>15</xdr:col>
                    <xdr:colOff>38100</xdr:colOff>
                    <xdr:row>24</xdr:row>
                    <xdr:rowOff>9525</xdr:rowOff>
                  </from>
                  <to>
                    <xdr:col>16</xdr:col>
                    <xdr:colOff>0</xdr:colOff>
                    <xdr:row>24</xdr:row>
                    <xdr:rowOff>228600</xdr:rowOff>
                  </to>
                </anchor>
              </controlPr>
            </control>
          </mc:Choice>
        </mc:AlternateContent>
        <mc:AlternateContent xmlns:mc="http://schemas.openxmlformats.org/markup-compatibility/2006">
          <mc:Choice Requires="x14">
            <control shapeId="111725" r:id="rId20" name="Check Box 109">
              <controlPr defaultSize="0" autoFill="0" autoLine="0" autoPict="0">
                <anchor moveWithCells="1">
                  <from>
                    <xdr:col>15</xdr:col>
                    <xdr:colOff>38100</xdr:colOff>
                    <xdr:row>25</xdr:row>
                    <xdr:rowOff>9525</xdr:rowOff>
                  </from>
                  <to>
                    <xdr:col>16</xdr:col>
                    <xdr:colOff>0</xdr:colOff>
                    <xdr:row>26</xdr:row>
                    <xdr:rowOff>0</xdr:rowOff>
                  </to>
                </anchor>
              </controlPr>
            </control>
          </mc:Choice>
        </mc:AlternateContent>
        <mc:AlternateContent xmlns:mc="http://schemas.openxmlformats.org/markup-compatibility/2006">
          <mc:Choice Requires="x14">
            <control shapeId="111726" r:id="rId21" name="Check Box 110">
              <controlPr defaultSize="0" autoFill="0" autoLine="0" autoPict="0">
                <anchor moveWithCells="1">
                  <from>
                    <xdr:col>15</xdr:col>
                    <xdr:colOff>38100</xdr:colOff>
                    <xdr:row>26</xdr:row>
                    <xdr:rowOff>9525</xdr:rowOff>
                  </from>
                  <to>
                    <xdr:col>16</xdr:col>
                    <xdr:colOff>0</xdr:colOff>
                    <xdr:row>26</xdr:row>
                    <xdr:rowOff>228600</xdr:rowOff>
                  </to>
                </anchor>
              </controlPr>
            </control>
          </mc:Choice>
        </mc:AlternateContent>
        <mc:AlternateContent xmlns:mc="http://schemas.openxmlformats.org/markup-compatibility/2006">
          <mc:Choice Requires="x14">
            <control shapeId="111727" r:id="rId22" name="Check Box 111">
              <controlPr defaultSize="0" autoFill="0" autoLine="0" autoPict="0">
                <anchor moveWithCells="1">
                  <from>
                    <xdr:col>15</xdr:col>
                    <xdr:colOff>38100</xdr:colOff>
                    <xdr:row>27</xdr:row>
                    <xdr:rowOff>9525</xdr:rowOff>
                  </from>
                  <to>
                    <xdr:col>16</xdr:col>
                    <xdr:colOff>0</xdr:colOff>
                    <xdr:row>27</xdr:row>
                    <xdr:rowOff>228600</xdr:rowOff>
                  </to>
                </anchor>
              </controlPr>
            </control>
          </mc:Choice>
        </mc:AlternateContent>
        <mc:AlternateContent xmlns:mc="http://schemas.openxmlformats.org/markup-compatibility/2006">
          <mc:Choice Requires="x14">
            <control shapeId="111728" r:id="rId23" name="Check Box 112">
              <controlPr defaultSize="0" autoFill="0" autoLine="0" autoPict="0">
                <anchor moveWithCells="1">
                  <from>
                    <xdr:col>15</xdr:col>
                    <xdr:colOff>38100</xdr:colOff>
                    <xdr:row>28</xdr:row>
                    <xdr:rowOff>9525</xdr:rowOff>
                  </from>
                  <to>
                    <xdr:col>16</xdr:col>
                    <xdr:colOff>0</xdr:colOff>
                    <xdr:row>29</xdr:row>
                    <xdr:rowOff>0</xdr:rowOff>
                  </to>
                </anchor>
              </controlPr>
            </control>
          </mc:Choice>
        </mc:AlternateContent>
        <mc:AlternateContent xmlns:mc="http://schemas.openxmlformats.org/markup-compatibility/2006">
          <mc:Choice Requires="x14">
            <control shapeId="111729" r:id="rId24" name="Check Box 113">
              <controlPr defaultSize="0" autoFill="0" autoLine="0" autoPict="0">
                <anchor moveWithCells="1">
                  <from>
                    <xdr:col>15</xdr:col>
                    <xdr:colOff>38100</xdr:colOff>
                    <xdr:row>29</xdr:row>
                    <xdr:rowOff>9525</xdr:rowOff>
                  </from>
                  <to>
                    <xdr:col>16</xdr:col>
                    <xdr:colOff>0</xdr:colOff>
                    <xdr:row>30</xdr:row>
                    <xdr:rowOff>0</xdr:rowOff>
                  </to>
                </anchor>
              </controlPr>
            </control>
          </mc:Choice>
        </mc:AlternateContent>
        <mc:AlternateContent xmlns:mc="http://schemas.openxmlformats.org/markup-compatibility/2006">
          <mc:Choice Requires="x14">
            <control shapeId="111730" r:id="rId25" name="Check Box 114">
              <controlPr defaultSize="0" autoFill="0" autoLine="0" autoPict="0">
                <anchor moveWithCells="1">
                  <from>
                    <xdr:col>15</xdr:col>
                    <xdr:colOff>38100</xdr:colOff>
                    <xdr:row>30</xdr:row>
                    <xdr:rowOff>9525</xdr:rowOff>
                  </from>
                  <to>
                    <xdr:col>16</xdr:col>
                    <xdr:colOff>0</xdr:colOff>
                    <xdr:row>31</xdr:row>
                    <xdr:rowOff>0</xdr:rowOff>
                  </to>
                </anchor>
              </controlPr>
            </control>
          </mc:Choice>
        </mc:AlternateContent>
        <mc:AlternateContent xmlns:mc="http://schemas.openxmlformats.org/markup-compatibility/2006">
          <mc:Choice Requires="x14">
            <control shapeId="111731" r:id="rId26" name="Check Box 115">
              <controlPr defaultSize="0" autoFill="0" autoLine="0" autoPict="0">
                <anchor moveWithCells="1">
                  <from>
                    <xdr:col>15</xdr:col>
                    <xdr:colOff>38100</xdr:colOff>
                    <xdr:row>31</xdr:row>
                    <xdr:rowOff>9525</xdr:rowOff>
                  </from>
                  <to>
                    <xdr:col>16</xdr:col>
                    <xdr:colOff>0</xdr:colOff>
                    <xdr:row>32</xdr:row>
                    <xdr:rowOff>0</xdr:rowOff>
                  </to>
                </anchor>
              </controlPr>
            </control>
          </mc:Choice>
        </mc:AlternateContent>
        <mc:AlternateContent xmlns:mc="http://schemas.openxmlformats.org/markup-compatibility/2006">
          <mc:Choice Requires="x14">
            <control shapeId="111732" r:id="rId27" name="Check Box 116">
              <controlPr defaultSize="0" autoFill="0" autoLine="0" autoPict="0">
                <anchor moveWithCells="1">
                  <from>
                    <xdr:col>15</xdr:col>
                    <xdr:colOff>38100</xdr:colOff>
                    <xdr:row>32</xdr:row>
                    <xdr:rowOff>9525</xdr:rowOff>
                  </from>
                  <to>
                    <xdr:col>16</xdr:col>
                    <xdr:colOff>0</xdr:colOff>
                    <xdr:row>33</xdr:row>
                    <xdr:rowOff>0</xdr:rowOff>
                  </to>
                </anchor>
              </controlPr>
            </control>
          </mc:Choice>
        </mc:AlternateContent>
        <mc:AlternateContent xmlns:mc="http://schemas.openxmlformats.org/markup-compatibility/2006">
          <mc:Choice Requires="x14">
            <control shapeId="111733" r:id="rId28" name="Check Box 117">
              <controlPr defaultSize="0" autoFill="0" autoLine="0" autoPict="0">
                <anchor moveWithCells="1">
                  <from>
                    <xdr:col>15</xdr:col>
                    <xdr:colOff>38100</xdr:colOff>
                    <xdr:row>33</xdr:row>
                    <xdr:rowOff>9525</xdr:rowOff>
                  </from>
                  <to>
                    <xdr:col>16</xdr:col>
                    <xdr:colOff>0</xdr:colOff>
                    <xdr:row>34</xdr:row>
                    <xdr:rowOff>0</xdr:rowOff>
                  </to>
                </anchor>
              </controlPr>
            </control>
          </mc:Choice>
        </mc:AlternateContent>
        <mc:AlternateContent xmlns:mc="http://schemas.openxmlformats.org/markup-compatibility/2006">
          <mc:Choice Requires="x14">
            <control shapeId="111734" r:id="rId29" name="Check Box 118">
              <controlPr defaultSize="0" autoFill="0" autoLine="0" autoPict="0">
                <anchor moveWithCells="1">
                  <from>
                    <xdr:col>15</xdr:col>
                    <xdr:colOff>38100</xdr:colOff>
                    <xdr:row>34</xdr:row>
                    <xdr:rowOff>9525</xdr:rowOff>
                  </from>
                  <to>
                    <xdr:col>16</xdr:col>
                    <xdr:colOff>0</xdr:colOff>
                    <xdr:row>35</xdr:row>
                    <xdr:rowOff>0</xdr:rowOff>
                  </to>
                </anchor>
              </controlPr>
            </control>
          </mc:Choice>
        </mc:AlternateContent>
        <mc:AlternateContent xmlns:mc="http://schemas.openxmlformats.org/markup-compatibility/2006">
          <mc:Choice Requires="x14">
            <control shapeId="111735" r:id="rId30" name="Check Box 119">
              <controlPr defaultSize="0" autoFill="0" autoLine="0" autoPict="0">
                <anchor moveWithCells="1">
                  <from>
                    <xdr:col>15</xdr:col>
                    <xdr:colOff>38100</xdr:colOff>
                    <xdr:row>35</xdr:row>
                    <xdr:rowOff>9525</xdr:rowOff>
                  </from>
                  <to>
                    <xdr:col>16</xdr:col>
                    <xdr:colOff>0</xdr:colOff>
                    <xdr:row>36</xdr:row>
                    <xdr:rowOff>0</xdr:rowOff>
                  </to>
                </anchor>
              </controlPr>
            </control>
          </mc:Choice>
        </mc:AlternateContent>
        <mc:AlternateContent xmlns:mc="http://schemas.openxmlformats.org/markup-compatibility/2006">
          <mc:Choice Requires="x14">
            <control shapeId="111736" r:id="rId31" name="Check Box 120">
              <controlPr defaultSize="0" autoFill="0" autoLine="0" autoPict="0">
                <anchor moveWithCells="1">
                  <from>
                    <xdr:col>15</xdr:col>
                    <xdr:colOff>38100</xdr:colOff>
                    <xdr:row>36</xdr:row>
                    <xdr:rowOff>9525</xdr:rowOff>
                  </from>
                  <to>
                    <xdr:col>16</xdr:col>
                    <xdr:colOff>0</xdr:colOff>
                    <xdr:row>37</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31"/>
  <sheetViews>
    <sheetView showGridLines="0" zoomScaleNormal="100" zoomScaleSheetLayoutView="130" workbookViewId="0">
      <selection activeCell="M11" sqref="M11"/>
    </sheetView>
  </sheetViews>
  <sheetFormatPr baseColWidth="10" defaultColWidth="11.42578125" defaultRowHeight="12" x14ac:dyDescent="0.2"/>
  <cols>
    <col min="1" max="1" width="1.7109375" style="72" customWidth="1"/>
    <col min="2" max="2" width="5.140625" style="5" customWidth="1"/>
    <col min="3" max="9" width="4.28515625" style="5" customWidth="1"/>
    <col min="10" max="11" width="5.140625" style="5" customWidth="1"/>
    <col min="12" max="12" width="7.7109375" style="5" customWidth="1"/>
    <col min="13" max="14" width="8.7109375" style="5" customWidth="1"/>
    <col min="15" max="15" width="10.7109375" style="5" customWidth="1"/>
    <col min="16" max="16" width="18.7109375" style="5" customWidth="1"/>
    <col min="17" max="17" width="0.85546875" style="18" customWidth="1"/>
    <col min="18" max="18" width="12.7109375" style="189" hidden="1" customWidth="1"/>
    <col min="19" max="19" width="15.7109375" style="5" hidden="1" customWidth="1"/>
    <col min="20" max="16384" width="11.42578125" style="5"/>
  </cols>
  <sheetData>
    <row r="1" spans="1:19" ht="15" customHeight="1" x14ac:dyDescent="0.2">
      <c r="O1" s="130" t="s">
        <v>34</v>
      </c>
      <c r="P1" s="712">
        <f>'Seite 1'!$O$21</f>
        <v>0</v>
      </c>
      <c r="Q1" s="714"/>
      <c r="R1" s="520" t="str">
        <f>'Seite 3'!$X$16</f>
        <v>StEK/spitz</v>
      </c>
      <c r="S1" s="224"/>
    </row>
    <row r="2" spans="1:19" ht="5.0999999999999996" customHeight="1" x14ac:dyDescent="0.2">
      <c r="Q2" s="5"/>
      <c r="R2" s="520"/>
      <c r="S2" s="224"/>
    </row>
    <row r="3" spans="1:19" ht="15" customHeight="1" x14ac:dyDescent="0.2">
      <c r="A3" s="15"/>
      <c r="B3" s="570" t="s">
        <v>435</v>
      </c>
      <c r="C3" s="16"/>
      <c r="D3" s="16"/>
      <c r="E3" s="16"/>
      <c r="F3" s="16"/>
      <c r="G3" s="16"/>
      <c r="H3" s="16"/>
      <c r="I3" s="16"/>
      <c r="J3" s="16"/>
      <c r="K3" s="16"/>
      <c r="L3" s="16"/>
      <c r="M3" s="16"/>
      <c r="N3" s="16"/>
      <c r="O3" s="16"/>
      <c r="P3" s="16"/>
      <c r="Q3" s="17"/>
      <c r="R3" s="520" t="str">
        <f>IF('Seite 4'!W17=1,"Azubis","")</f>
        <v/>
      </c>
      <c r="S3" s="224"/>
    </row>
    <row r="4" spans="1:19" s="33" customFormat="1" ht="5.0999999999999996" customHeight="1" x14ac:dyDescent="0.2">
      <c r="A4" s="71"/>
      <c r="B4" s="71"/>
      <c r="R4" s="520"/>
      <c r="S4" s="153"/>
    </row>
    <row r="5" spans="1:19" s="362" customFormat="1" ht="15" customHeight="1" x14ac:dyDescent="0.2">
      <c r="A5" s="129"/>
      <c r="B5" s="161" t="s">
        <v>123</v>
      </c>
      <c r="C5" s="161"/>
      <c r="D5" s="161"/>
      <c r="E5" s="161"/>
      <c r="F5" s="161"/>
      <c r="G5" s="161"/>
      <c r="H5" s="161"/>
      <c r="I5" s="161"/>
      <c r="J5" s="161"/>
      <c r="K5" s="225"/>
      <c r="L5" s="225"/>
      <c r="M5" s="225"/>
      <c r="N5" s="225"/>
      <c r="O5" s="225"/>
      <c r="P5" s="225"/>
      <c r="Q5" s="162"/>
      <c r="R5" s="520" t="str">
        <f>IF('Seite 3'!W85=1,"Ökoland","")</f>
        <v/>
      </c>
      <c r="S5" s="566"/>
    </row>
    <row r="6" spans="1:19" s="362" customFormat="1" ht="5.0999999999999996" customHeight="1" x14ac:dyDescent="0.2">
      <c r="A6" s="167"/>
      <c r="B6" s="168"/>
      <c r="C6" s="169"/>
      <c r="D6" s="169"/>
      <c r="E6" s="169"/>
      <c r="F6" s="169"/>
      <c r="G6" s="169"/>
      <c r="H6" s="169"/>
      <c r="I6" s="169"/>
      <c r="J6" s="169"/>
      <c r="K6" s="134"/>
      <c r="L6" s="134"/>
      <c r="M6" s="134"/>
      <c r="N6" s="134"/>
      <c r="O6" s="170"/>
      <c r="P6" s="170"/>
      <c r="Q6" s="171"/>
      <c r="R6" s="520"/>
      <c r="S6" s="566"/>
    </row>
    <row r="7" spans="1:19" s="362" customFormat="1" ht="15" customHeight="1" x14ac:dyDescent="0.2">
      <c r="A7" s="166"/>
      <c r="B7" s="193" t="s">
        <v>25</v>
      </c>
      <c r="C7" s="32" t="s">
        <v>436</v>
      </c>
      <c r="D7" s="364"/>
      <c r="E7" s="364"/>
      <c r="F7" s="364"/>
      <c r="G7" s="364"/>
      <c r="H7" s="364"/>
      <c r="I7" s="364"/>
      <c r="J7" s="364"/>
      <c r="K7" s="364"/>
      <c r="L7" s="289"/>
      <c r="M7" s="289"/>
      <c r="N7" s="289"/>
      <c r="O7" s="164"/>
      <c r="P7" s="164"/>
      <c r="Q7" s="165"/>
      <c r="R7" s="520"/>
      <c r="S7" s="566"/>
    </row>
    <row r="8" spans="1:19" s="362" customFormat="1" ht="5.0999999999999996" customHeight="1" x14ac:dyDescent="0.2">
      <c r="A8" s="363"/>
      <c r="B8" s="364"/>
      <c r="C8" s="364"/>
      <c r="D8" s="364"/>
      <c r="E8" s="364"/>
      <c r="F8" s="364"/>
      <c r="G8" s="364"/>
      <c r="H8" s="364"/>
      <c r="I8" s="364"/>
      <c r="J8" s="364"/>
      <c r="K8" s="364"/>
      <c r="L8" s="289"/>
      <c r="M8" s="289"/>
      <c r="N8" s="289"/>
      <c r="O8" s="164"/>
      <c r="P8" s="164"/>
      <c r="Q8" s="165"/>
      <c r="R8" s="520"/>
      <c r="S8" s="566"/>
    </row>
    <row r="9" spans="1:19" s="362" customFormat="1" ht="20.100000000000001" customHeight="1" x14ac:dyDescent="0.2">
      <c r="A9" s="363"/>
      <c r="B9" s="908" t="s">
        <v>442</v>
      </c>
      <c r="C9" s="915" t="s">
        <v>457</v>
      </c>
      <c r="D9" s="916"/>
      <c r="E9" s="916"/>
      <c r="F9" s="916"/>
      <c r="G9" s="916"/>
      <c r="H9" s="916"/>
      <c r="I9" s="916"/>
      <c r="J9" s="916"/>
      <c r="K9" s="917"/>
      <c r="L9" s="912" t="s">
        <v>444</v>
      </c>
      <c r="M9" s="913"/>
      <c r="N9" s="914"/>
      <c r="O9" s="908" t="s">
        <v>446</v>
      </c>
      <c r="P9" s="908" t="s">
        <v>443</v>
      </c>
      <c r="Q9" s="165"/>
      <c r="R9" s="520"/>
      <c r="S9" s="568" t="s">
        <v>461</v>
      </c>
    </row>
    <row r="10" spans="1:19" s="362" customFormat="1" ht="80.099999999999994" customHeight="1" x14ac:dyDescent="0.2">
      <c r="A10" s="363"/>
      <c r="B10" s="909"/>
      <c r="C10" s="918"/>
      <c r="D10" s="919"/>
      <c r="E10" s="919"/>
      <c r="F10" s="919"/>
      <c r="G10" s="919"/>
      <c r="H10" s="919"/>
      <c r="I10" s="919"/>
      <c r="J10" s="919"/>
      <c r="K10" s="920"/>
      <c r="L10" s="534" t="s">
        <v>464</v>
      </c>
      <c r="M10" s="565" t="s">
        <v>445</v>
      </c>
      <c r="N10" s="535" t="s">
        <v>441</v>
      </c>
      <c r="O10" s="909"/>
      <c r="P10" s="909"/>
      <c r="Q10" s="165"/>
      <c r="R10" s="520"/>
      <c r="S10" s="569">
        <f>IF(N11=0,0,IF(OR($R$3="Azubis",$R$5="Ökoland"),107,90))</f>
        <v>0</v>
      </c>
    </row>
    <row r="11" spans="1:19" s="362" customFormat="1" ht="15.95" customHeight="1" x14ac:dyDescent="0.2">
      <c r="A11" s="531"/>
      <c r="B11" s="533" t="str">
        <f>'Seite 5'!B29</f>
        <v/>
      </c>
      <c r="C11" s="897" t="str">
        <f>IF(B11="","",CONCATENATE('Seite 5'!C29,": ",IF('Seite 5'!H29="","__.__.____",TEXT('Seite 5'!H29,"TT.MM.JJ"))," bis ",IF('Seite 5'!J29="","__.__.____",TEXT('Seite 5'!J29,"TT.MM.JJ"))))</f>
        <v/>
      </c>
      <c r="D11" s="898"/>
      <c r="E11" s="898"/>
      <c r="F11" s="898"/>
      <c r="G11" s="898"/>
      <c r="H11" s="898"/>
      <c r="I11" s="898"/>
      <c r="J11" s="898"/>
      <c r="K11" s="899"/>
      <c r="L11" s="555">
        <f>ROUND('Seite 5'!L29,0)</f>
        <v>0</v>
      </c>
      <c r="M11" s="562"/>
      <c r="N11" s="564">
        <f t="shared" ref="N11:N25" si="0">L11*(ROUNDDOWN(M11/5,1)*5)</f>
        <v>0</v>
      </c>
      <c r="O11" s="383">
        <f>IF(N11=0,0,IF(OR($R$3="Azubis",$R$5="Ökoland"),119,152))</f>
        <v>0</v>
      </c>
      <c r="P11" s="537">
        <f t="shared" ref="P11:P25" si="1">IF(C11="",0,ROUND(N11*O11,2))</f>
        <v>0</v>
      </c>
      <c r="Q11" s="165"/>
      <c r="R11" s="520"/>
      <c r="S11" s="567">
        <f t="shared" ref="S11:S25" si="2">IF(C11="",0,ROUND(N11*$S$10,2))</f>
        <v>0</v>
      </c>
    </row>
    <row r="12" spans="1:19" s="362" customFormat="1" ht="15.95" customHeight="1" x14ac:dyDescent="0.2">
      <c r="A12" s="365"/>
      <c r="B12" s="532" t="str">
        <f>'Seite 5'!B30</f>
        <v/>
      </c>
      <c r="C12" s="900" t="str">
        <f>IF(B12="","",CONCATENATE('Seite 5'!C30,": ",IF('Seite 5'!H30="","__.__.____",TEXT('Seite 5'!H30,"TT.MM.JJ"))," bis ",IF('Seite 5'!J30="","__.__.____",TEXT('Seite 5'!J30,"TT.MM.JJ"))))</f>
        <v/>
      </c>
      <c r="D12" s="901"/>
      <c r="E12" s="901"/>
      <c r="F12" s="901"/>
      <c r="G12" s="901"/>
      <c r="H12" s="901"/>
      <c r="I12" s="901"/>
      <c r="J12" s="901"/>
      <c r="K12" s="902"/>
      <c r="L12" s="556">
        <f>ROUND('Seite 5'!L30,0)</f>
        <v>0</v>
      </c>
      <c r="M12" s="563"/>
      <c r="N12" s="564">
        <f t="shared" si="0"/>
        <v>0</v>
      </c>
      <c r="O12" s="544">
        <f t="shared" ref="O12:O25" si="3">IF(N12=0,0,IF(OR($R$3="Azubis",$R$5="Ökoland"),119,152))</f>
        <v>0</v>
      </c>
      <c r="P12" s="538">
        <f t="shared" si="1"/>
        <v>0</v>
      </c>
      <c r="Q12" s="165"/>
      <c r="R12" s="520"/>
      <c r="S12" s="567">
        <f t="shared" si="2"/>
        <v>0</v>
      </c>
    </row>
    <row r="13" spans="1:19" s="362" customFormat="1" ht="15.95" customHeight="1" x14ac:dyDescent="0.2">
      <c r="A13" s="531"/>
      <c r="B13" s="532" t="str">
        <f>'Seite 5'!B31</f>
        <v/>
      </c>
      <c r="C13" s="897" t="str">
        <f>IF(B13="","",CONCATENATE('Seite 5'!C31,": ",IF('Seite 5'!H31="","__.__.____",TEXT('Seite 5'!H31,"TT.MM.JJ"))," bis ",IF('Seite 5'!J31="","__.__.____",TEXT('Seite 5'!J31,"TT.MM.JJ"))))</f>
        <v/>
      </c>
      <c r="D13" s="898"/>
      <c r="E13" s="898"/>
      <c r="F13" s="898"/>
      <c r="G13" s="898"/>
      <c r="H13" s="898"/>
      <c r="I13" s="898"/>
      <c r="J13" s="898"/>
      <c r="K13" s="899"/>
      <c r="L13" s="556">
        <f>ROUND('Seite 5'!L31,0)</f>
        <v>0</v>
      </c>
      <c r="M13" s="563"/>
      <c r="N13" s="564">
        <f t="shared" si="0"/>
        <v>0</v>
      </c>
      <c r="O13" s="544">
        <f t="shared" si="3"/>
        <v>0</v>
      </c>
      <c r="P13" s="538">
        <f t="shared" si="1"/>
        <v>0</v>
      </c>
      <c r="Q13" s="369"/>
      <c r="R13" s="520"/>
      <c r="S13" s="567">
        <f t="shared" si="2"/>
        <v>0</v>
      </c>
    </row>
    <row r="14" spans="1:19" s="362" customFormat="1" ht="15.95" customHeight="1" x14ac:dyDescent="0.2">
      <c r="A14" s="531"/>
      <c r="B14" s="532" t="str">
        <f>'Seite 5'!B32</f>
        <v/>
      </c>
      <c r="C14" s="897" t="str">
        <f>IF(B14="","",CONCATENATE('Seite 5'!C32,": ",IF('Seite 5'!H32="","__.__.____",TEXT('Seite 5'!H32,"TT.MM.JJ"))," bis ",IF('Seite 5'!J32="","__.__.____",TEXT('Seite 5'!J32,"TT.MM.JJ"))))</f>
        <v/>
      </c>
      <c r="D14" s="898"/>
      <c r="E14" s="898"/>
      <c r="F14" s="898"/>
      <c r="G14" s="898"/>
      <c r="H14" s="898"/>
      <c r="I14" s="898"/>
      <c r="J14" s="898"/>
      <c r="K14" s="899"/>
      <c r="L14" s="556">
        <f>ROUND('Seite 5'!L32,0)</f>
        <v>0</v>
      </c>
      <c r="M14" s="563"/>
      <c r="N14" s="564">
        <f t="shared" si="0"/>
        <v>0</v>
      </c>
      <c r="O14" s="544">
        <f t="shared" si="3"/>
        <v>0</v>
      </c>
      <c r="P14" s="538">
        <f t="shared" si="1"/>
        <v>0</v>
      </c>
      <c r="Q14" s="369"/>
      <c r="R14" s="520"/>
      <c r="S14" s="567">
        <f t="shared" si="2"/>
        <v>0</v>
      </c>
    </row>
    <row r="15" spans="1:19" s="362" customFormat="1" ht="15.95" customHeight="1" x14ac:dyDescent="0.2">
      <c r="A15" s="166"/>
      <c r="B15" s="532" t="str">
        <f>'Seite 5'!B33</f>
        <v/>
      </c>
      <c r="C15" s="897" t="str">
        <f>IF(B15="","",CONCATENATE('Seite 5'!C33,": ",IF('Seite 5'!H33="","__.__.____",TEXT('Seite 5'!H33,"TT.MM.JJ"))," bis ",IF('Seite 5'!J33="","__.__.____",TEXT('Seite 5'!J33,"TT.MM.JJ"))))</f>
        <v/>
      </c>
      <c r="D15" s="898"/>
      <c r="E15" s="898"/>
      <c r="F15" s="898"/>
      <c r="G15" s="898"/>
      <c r="H15" s="898"/>
      <c r="I15" s="898"/>
      <c r="J15" s="898"/>
      <c r="K15" s="899"/>
      <c r="L15" s="556">
        <f>ROUND('Seite 5'!L33,0)</f>
        <v>0</v>
      </c>
      <c r="M15" s="563"/>
      <c r="N15" s="564">
        <f t="shared" si="0"/>
        <v>0</v>
      </c>
      <c r="O15" s="544">
        <f t="shared" si="3"/>
        <v>0</v>
      </c>
      <c r="P15" s="538">
        <f t="shared" si="1"/>
        <v>0</v>
      </c>
      <c r="Q15" s="165"/>
      <c r="R15" s="520"/>
      <c r="S15" s="567">
        <f t="shared" si="2"/>
        <v>0</v>
      </c>
    </row>
    <row r="16" spans="1:19" s="362" customFormat="1" ht="15.95" customHeight="1" x14ac:dyDescent="0.2">
      <c r="A16" s="166"/>
      <c r="B16" s="532" t="str">
        <f>'Seite 5'!B34</f>
        <v/>
      </c>
      <c r="C16" s="897" t="str">
        <f>IF(B16="","",CONCATENATE('Seite 5'!C34,": ",IF('Seite 5'!H34="","__.__.____",TEXT('Seite 5'!H34,"TT.MM.JJ"))," bis ",IF('Seite 5'!J34="","__.__.____",TEXT('Seite 5'!J34,"TT.MM.JJ"))))</f>
        <v/>
      </c>
      <c r="D16" s="898"/>
      <c r="E16" s="898"/>
      <c r="F16" s="898"/>
      <c r="G16" s="898"/>
      <c r="H16" s="898"/>
      <c r="I16" s="898"/>
      <c r="J16" s="898"/>
      <c r="K16" s="899"/>
      <c r="L16" s="556">
        <f>ROUND('Seite 5'!L34,0)</f>
        <v>0</v>
      </c>
      <c r="M16" s="563"/>
      <c r="N16" s="564">
        <f t="shared" si="0"/>
        <v>0</v>
      </c>
      <c r="O16" s="544">
        <f t="shared" si="3"/>
        <v>0</v>
      </c>
      <c r="P16" s="538">
        <f t="shared" si="1"/>
        <v>0</v>
      </c>
      <c r="Q16" s="165"/>
      <c r="R16" s="520"/>
      <c r="S16" s="567">
        <f t="shared" si="2"/>
        <v>0</v>
      </c>
    </row>
    <row r="17" spans="1:19" s="362" customFormat="1" ht="15.95" customHeight="1" x14ac:dyDescent="0.2">
      <c r="A17" s="166"/>
      <c r="B17" s="532" t="str">
        <f>'Seite 5'!B35</f>
        <v/>
      </c>
      <c r="C17" s="897" t="str">
        <f>IF(B17="","",CONCATENATE('Seite 5'!C35,": ",IF('Seite 5'!H35="","__.__.____",TEXT('Seite 5'!H35,"TT.MM.JJ"))," bis ",IF('Seite 5'!J35="","__.__.____",TEXT('Seite 5'!J35,"TT.MM.JJ"))))</f>
        <v/>
      </c>
      <c r="D17" s="898"/>
      <c r="E17" s="898"/>
      <c r="F17" s="898"/>
      <c r="G17" s="898"/>
      <c r="H17" s="898"/>
      <c r="I17" s="898"/>
      <c r="J17" s="898"/>
      <c r="K17" s="899"/>
      <c r="L17" s="556">
        <f>ROUND('Seite 5'!L35,0)</f>
        <v>0</v>
      </c>
      <c r="M17" s="563"/>
      <c r="N17" s="564">
        <f t="shared" si="0"/>
        <v>0</v>
      </c>
      <c r="O17" s="544">
        <f t="shared" si="3"/>
        <v>0</v>
      </c>
      <c r="P17" s="538">
        <f t="shared" si="1"/>
        <v>0</v>
      </c>
      <c r="Q17" s="165"/>
      <c r="R17" s="520"/>
      <c r="S17" s="567">
        <f t="shared" si="2"/>
        <v>0</v>
      </c>
    </row>
    <row r="18" spans="1:19" s="362" customFormat="1" ht="15.95" customHeight="1" x14ac:dyDescent="0.2">
      <c r="A18" s="166"/>
      <c r="B18" s="532" t="str">
        <f>'Seite 5'!B36</f>
        <v/>
      </c>
      <c r="C18" s="897" t="str">
        <f>IF(B18="","",CONCATENATE('Seite 5'!C36,": ",IF('Seite 5'!H36="","__.__.____",TEXT('Seite 5'!H36,"TT.MM.JJ"))," bis ",IF('Seite 5'!J36="","__.__.____",TEXT('Seite 5'!J36,"TT.MM.JJ"))))</f>
        <v/>
      </c>
      <c r="D18" s="898"/>
      <c r="E18" s="898"/>
      <c r="F18" s="898"/>
      <c r="G18" s="898"/>
      <c r="H18" s="898"/>
      <c r="I18" s="898"/>
      <c r="J18" s="898"/>
      <c r="K18" s="899"/>
      <c r="L18" s="556">
        <f>ROUND('Seite 5'!L36,0)</f>
        <v>0</v>
      </c>
      <c r="M18" s="563"/>
      <c r="N18" s="564">
        <f t="shared" si="0"/>
        <v>0</v>
      </c>
      <c r="O18" s="544">
        <f t="shared" si="3"/>
        <v>0</v>
      </c>
      <c r="P18" s="538">
        <f t="shared" si="1"/>
        <v>0</v>
      </c>
      <c r="Q18" s="165"/>
      <c r="R18" s="520"/>
      <c r="S18" s="567">
        <f t="shared" si="2"/>
        <v>0</v>
      </c>
    </row>
    <row r="19" spans="1:19" s="362" customFormat="1" ht="15.95" customHeight="1" x14ac:dyDescent="0.2">
      <c r="A19" s="166"/>
      <c r="B19" s="532" t="str">
        <f>'Seite 5'!B37</f>
        <v/>
      </c>
      <c r="C19" s="897" t="str">
        <f>IF(B19="","",CONCATENATE('Seite 5'!C37,": ",IF('Seite 5'!H37="","__.__.____",TEXT('Seite 5'!H37,"TT.MM.JJ"))," bis ",IF('Seite 5'!J37="","__.__.____",TEXT('Seite 5'!J37,"TT.MM.JJ"))))</f>
        <v/>
      </c>
      <c r="D19" s="898"/>
      <c r="E19" s="898"/>
      <c r="F19" s="898"/>
      <c r="G19" s="898"/>
      <c r="H19" s="898"/>
      <c r="I19" s="898"/>
      <c r="J19" s="898"/>
      <c r="K19" s="899"/>
      <c r="L19" s="556">
        <f>ROUND('Seite 5'!L37,0)</f>
        <v>0</v>
      </c>
      <c r="M19" s="563"/>
      <c r="N19" s="564">
        <f t="shared" si="0"/>
        <v>0</v>
      </c>
      <c r="O19" s="544">
        <f t="shared" si="3"/>
        <v>0</v>
      </c>
      <c r="P19" s="538">
        <f t="shared" si="1"/>
        <v>0</v>
      </c>
      <c r="Q19" s="165"/>
      <c r="R19" s="520"/>
      <c r="S19" s="567">
        <f t="shared" si="2"/>
        <v>0</v>
      </c>
    </row>
    <row r="20" spans="1:19" s="362" customFormat="1" ht="15.95" customHeight="1" x14ac:dyDescent="0.2">
      <c r="A20" s="166"/>
      <c r="B20" s="532" t="str">
        <f>'Seite 5'!B38</f>
        <v/>
      </c>
      <c r="C20" s="897" t="str">
        <f>IF(B20="","",CONCATENATE('Seite 5'!C38,": ",IF('Seite 5'!H38="","__.__.____",TEXT('Seite 5'!H38,"TT.MM.JJ"))," bis ",IF('Seite 5'!J38="","__.__.____",TEXT('Seite 5'!J38,"TT.MM.JJ"))))</f>
        <v/>
      </c>
      <c r="D20" s="898"/>
      <c r="E20" s="898"/>
      <c r="F20" s="898"/>
      <c r="G20" s="898"/>
      <c r="H20" s="898"/>
      <c r="I20" s="898"/>
      <c r="J20" s="898"/>
      <c r="K20" s="899"/>
      <c r="L20" s="556">
        <f>ROUND('Seite 5'!L38,0)</f>
        <v>0</v>
      </c>
      <c r="M20" s="563"/>
      <c r="N20" s="564">
        <f t="shared" si="0"/>
        <v>0</v>
      </c>
      <c r="O20" s="544">
        <f t="shared" si="3"/>
        <v>0</v>
      </c>
      <c r="P20" s="538">
        <f t="shared" si="1"/>
        <v>0</v>
      </c>
      <c r="Q20" s="165"/>
      <c r="R20" s="520"/>
      <c r="S20" s="567">
        <f t="shared" si="2"/>
        <v>0</v>
      </c>
    </row>
    <row r="21" spans="1:19" s="362" customFormat="1" ht="15.95" customHeight="1" x14ac:dyDescent="0.2">
      <c r="A21" s="166"/>
      <c r="B21" s="532" t="str">
        <f>'Seite 5'!B39</f>
        <v/>
      </c>
      <c r="C21" s="897" t="str">
        <f>IF(B21="","",CONCATENATE('Seite 5'!C39,": ",IF('Seite 5'!H39="","__.__.____",TEXT('Seite 5'!H39,"TT.MM.JJ"))," bis ",IF('Seite 5'!J39="","__.__.____",TEXT('Seite 5'!J39,"TT.MM.JJ"))))</f>
        <v/>
      </c>
      <c r="D21" s="898"/>
      <c r="E21" s="898"/>
      <c r="F21" s="898"/>
      <c r="G21" s="898"/>
      <c r="H21" s="898"/>
      <c r="I21" s="898"/>
      <c r="J21" s="898"/>
      <c r="K21" s="899"/>
      <c r="L21" s="556">
        <f>ROUND('Seite 5'!L39,0)</f>
        <v>0</v>
      </c>
      <c r="M21" s="563"/>
      <c r="N21" s="564">
        <f t="shared" si="0"/>
        <v>0</v>
      </c>
      <c r="O21" s="544">
        <f t="shared" si="3"/>
        <v>0</v>
      </c>
      <c r="P21" s="538">
        <f t="shared" si="1"/>
        <v>0</v>
      </c>
      <c r="Q21" s="165"/>
      <c r="R21" s="520"/>
      <c r="S21" s="567">
        <f t="shared" si="2"/>
        <v>0</v>
      </c>
    </row>
    <row r="22" spans="1:19" s="362" customFormat="1" ht="15.95" customHeight="1" x14ac:dyDescent="0.2">
      <c r="A22" s="166"/>
      <c r="B22" s="532" t="str">
        <f>'Seite 5'!B40</f>
        <v/>
      </c>
      <c r="C22" s="897" t="str">
        <f>IF(B22="","",CONCATENATE('Seite 5'!C40,": ",IF('Seite 5'!H40="","__.__.____",TEXT('Seite 5'!H40,"TT.MM.JJ"))," bis ",IF('Seite 5'!J40="","__.__.____",TEXT('Seite 5'!J40,"TT.MM.JJ"))))</f>
        <v/>
      </c>
      <c r="D22" s="898"/>
      <c r="E22" s="898"/>
      <c r="F22" s="898"/>
      <c r="G22" s="898"/>
      <c r="H22" s="898"/>
      <c r="I22" s="898"/>
      <c r="J22" s="898"/>
      <c r="K22" s="899"/>
      <c r="L22" s="556">
        <f>ROUND('Seite 5'!L40,0)</f>
        <v>0</v>
      </c>
      <c r="M22" s="563"/>
      <c r="N22" s="564">
        <f t="shared" si="0"/>
        <v>0</v>
      </c>
      <c r="O22" s="544">
        <f t="shared" si="3"/>
        <v>0</v>
      </c>
      <c r="P22" s="538">
        <f t="shared" si="1"/>
        <v>0</v>
      </c>
      <c r="Q22" s="165"/>
      <c r="R22" s="520"/>
      <c r="S22" s="567">
        <f t="shared" si="2"/>
        <v>0</v>
      </c>
    </row>
    <row r="23" spans="1:19" s="362" customFormat="1" ht="15.95" customHeight="1" x14ac:dyDescent="0.2">
      <c r="A23" s="166"/>
      <c r="B23" s="532" t="str">
        <f>'Seite 5'!B41</f>
        <v/>
      </c>
      <c r="C23" s="897" t="str">
        <f>IF(B23="","",CONCATENATE('Seite 5'!C41,": ",IF('Seite 5'!H41="","__.__.____",TEXT('Seite 5'!H41,"TT.MM.JJ"))," bis ",IF('Seite 5'!J41="","__.__.____",TEXT('Seite 5'!J41,"TT.MM.JJ"))))</f>
        <v/>
      </c>
      <c r="D23" s="898"/>
      <c r="E23" s="898"/>
      <c r="F23" s="898"/>
      <c r="G23" s="898"/>
      <c r="H23" s="898"/>
      <c r="I23" s="898"/>
      <c r="J23" s="898"/>
      <c r="K23" s="899"/>
      <c r="L23" s="556">
        <f>ROUND('Seite 5'!L41,0)</f>
        <v>0</v>
      </c>
      <c r="M23" s="563"/>
      <c r="N23" s="564">
        <f t="shared" si="0"/>
        <v>0</v>
      </c>
      <c r="O23" s="544">
        <f t="shared" si="3"/>
        <v>0</v>
      </c>
      <c r="P23" s="538">
        <f t="shared" si="1"/>
        <v>0</v>
      </c>
      <c r="Q23" s="165"/>
      <c r="R23" s="520"/>
      <c r="S23" s="567">
        <f t="shared" si="2"/>
        <v>0</v>
      </c>
    </row>
    <row r="24" spans="1:19" s="362" customFormat="1" ht="15.95" customHeight="1" x14ac:dyDescent="0.2">
      <c r="A24" s="166"/>
      <c r="B24" s="532" t="str">
        <f>'Seite 5'!B42</f>
        <v/>
      </c>
      <c r="C24" s="897" t="str">
        <f>IF(B24="","",CONCATENATE('Seite 5'!C42,": ",IF('Seite 5'!H42="","__.__.____",TEXT('Seite 5'!H42,"TT.MM.JJ"))," bis ",IF('Seite 5'!J42="","__.__.____",TEXT('Seite 5'!J42,"TT.MM.JJ"))))</f>
        <v/>
      </c>
      <c r="D24" s="898"/>
      <c r="E24" s="898"/>
      <c r="F24" s="898"/>
      <c r="G24" s="898"/>
      <c r="H24" s="898"/>
      <c r="I24" s="898"/>
      <c r="J24" s="898"/>
      <c r="K24" s="899"/>
      <c r="L24" s="556">
        <f>ROUND('Seite 5'!L42,0)</f>
        <v>0</v>
      </c>
      <c r="M24" s="563"/>
      <c r="N24" s="564">
        <f t="shared" si="0"/>
        <v>0</v>
      </c>
      <c r="O24" s="544">
        <f t="shared" si="3"/>
        <v>0</v>
      </c>
      <c r="P24" s="538">
        <f t="shared" si="1"/>
        <v>0</v>
      </c>
      <c r="Q24" s="165"/>
      <c r="R24" s="520"/>
      <c r="S24" s="567">
        <f t="shared" si="2"/>
        <v>0</v>
      </c>
    </row>
    <row r="25" spans="1:19" s="362" customFormat="1" ht="15.95" customHeight="1" x14ac:dyDescent="0.2">
      <c r="A25" s="166"/>
      <c r="B25" s="532" t="str">
        <f>'Seite 5'!B43</f>
        <v/>
      </c>
      <c r="C25" s="897" t="str">
        <f>IF(B25="","",CONCATENATE('Seite 5'!C43,": ",IF('Seite 5'!H43="","__.__.____",TEXT('Seite 5'!H43,"TT.MM.JJ"))," bis ",IF('Seite 5'!J43="","__.__.____",TEXT('Seite 5'!J43,"TT.MM.JJ"))))</f>
        <v/>
      </c>
      <c r="D25" s="898"/>
      <c r="E25" s="898"/>
      <c r="F25" s="898"/>
      <c r="G25" s="898"/>
      <c r="H25" s="898"/>
      <c r="I25" s="898"/>
      <c r="J25" s="898"/>
      <c r="K25" s="899"/>
      <c r="L25" s="556">
        <f>ROUND('Seite 5'!L43,0)</f>
        <v>0</v>
      </c>
      <c r="M25" s="563"/>
      <c r="N25" s="564">
        <f t="shared" si="0"/>
        <v>0</v>
      </c>
      <c r="O25" s="544">
        <f t="shared" si="3"/>
        <v>0</v>
      </c>
      <c r="P25" s="538">
        <f t="shared" si="1"/>
        <v>0</v>
      </c>
      <c r="Q25" s="165"/>
      <c r="R25" s="520"/>
      <c r="S25" s="567">
        <f t="shared" si="2"/>
        <v>0</v>
      </c>
    </row>
    <row r="26" spans="1:19" s="362" customFormat="1" ht="15" customHeight="1" thickBot="1" x14ac:dyDescent="0.25">
      <c r="A26" s="166"/>
      <c r="B26" s="577" t="s">
        <v>150</v>
      </c>
      <c r="C26" s="578"/>
      <c r="D26" s="578"/>
      <c r="E26" s="578"/>
      <c r="F26" s="578"/>
      <c r="G26" s="578"/>
      <c r="H26" s="578"/>
      <c r="I26" s="578"/>
      <c r="J26" s="578"/>
      <c r="K26" s="579"/>
      <c r="L26" s="580"/>
      <c r="M26" s="580"/>
      <c r="N26" s="581">
        <f>SUM(N11:N25)</f>
        <v>0</v>
      </c>
      <c r="O26" s="580"/>
      <c r="P26" s="582">
        <f>SUM(P11:P25)</f>
        <v>0</v>
      </c>
      <c r="Q26" s="368"/>
      <c r="R26" s="520"/>
      <c r="S26" s="569">
        <f>SUM(S11:S25)</f>
        <v>0</v>
      </c>
    </row>
    <row r="27" spans="1:19" ht="5.0999999999999996" customHeight="1" thickTop="1" x14ac:dyDescent="0.2">
      <c r="A27" s="131"/>
      <c r="B27" s="172"/>
      <c r="C27" s="172"/>
      <c r="D27" s="172"/>
      <c r="E27" s="172"/>
      <c r="F27" s="172"/>
      <c r="G27" s="172"/>
      <c r="H27" s="172"/>
      <c r="I27" s="172"/>
      <c r="J27" s="172"/>
      <c r="K27" s="172"/>
      <c r="L27" s="172"/>
      <c r="M27" s="172"/>
      <c r="N27" s="172"/>
      <c r="O27" s="172"/>
      <c r="P27" s="173"/>
      <c r="Q27" s="155"/>
      <c r="R27" s="520"/>
      <c r="S27" s="224"/>
    </row>
    <row r="28" spans="1:19" s="33" customFormat="1" ht="12" customHeight="1" x14ac:dyDescent="0.2">
      <c r="A28" s="71"/>
      <c r="B28" s="132"/>
      <c r="C28" s="132"/>
      <c r="D28" s="132"/>
      <c r="E28" s="132"/>
      <c r="F28" s="132"/>
      <c r="G28" s="132"/>
      <c r="H28" s="132"/>
      <c r="I28" s="132"/>
      <c r="J28" s="132"/>
      <c r="K28" s="132"/>
      <c r="L28" s="132"/>
      <c r="M28" s="132"/>
      <c r="N28" s="132"/>
      <c r="O28" s="132"/>
      <c r="P28" s="133"/>
      <c r="Q28" s="70"/>
      <c r="R28" s="520"/>
      <c r="S28" s="153"/>
    </row>
    <row r="29" spans="1:19" s="362" customFormat="1" ht="15" customHeight="1" x14ac:dyDescent="0.2">
      <c r="A29" s="129" t="s">
        <v>124</v>
      </c>
      <c r="B29" s="161" t="s">
        <v>124</v>
      </c>
      <c r="C29" s="161"/>
      <c r="D29" s="161"/>
      <c r="E29" s="161"/>
      <c r="F29" s="161"/>
      <c r="G29" s="161"/>
      <c r="H29" s="161"/>
      <c r="I29" s="161"/>
      <c r="J29" s="161"/>
      <c r="K29" s="225"/>
      <c r="L29" s="225"/>
      <c r="M29" s="225"/>
      <c r="N29" s="225"/>
      <c r="O29" s="225"/>
      <c r="P29" s="225"/>
      <c r="Q29" s="162"/>
      <c r="R29" s="520"/>
      <c r="S29" s="566"/>
    </row>
    <row r="30" spans="1:19" ht="5.0999999999999996" customHeight="1" x14ac:dyDescent="0.2">
      <c r="A30" s="49"/>
      <c r="B30" s="50"/>
      <c r="C30" s="50"/>
      <c r="D30" s="50"/>
      <c r="E30" s="50"/>
      <c r="F30" s="50"/>
      <c r="G30" s="50"/>
      <c r="H30" s="50"/>
      <c r="I30" s="50"/>
      <c r="J30" s="50"/>
      <c r="K30" s="50"/>
      <c r="L30" s="50"/>
      <c r="M30" s="50"/>
      <c r="N30" s="50"/>
      <c r="O30" s="50"/>
      <c r="P30" s="50"/>
      <c r="Q30" s="55"/>
      <c r="R30" s="520"/>
      <c r="S30" s="224"/>
    </row>
    <row r="31" spans="1:19" ht="15" customHeight="1" x14ac:dyDescent="0.2">
      <c r="A31" s="93"/>
      <c r="B31" s="32" t="s">
        <v>25</v>
      </c>
      <c r="C31" s="32" t="s">
        <v>136</v>
      </c>
      <c r="D31" s="33"/>
      <c r="E31" s="33"/>
      <c r="F31" s="33"/>
      <c r="G31" s="33"/>
      <c r="H31" s="33"/>
      <c r="I31" s="33"/>
      <c r="J31" s="33"/>
      <c r="K31" s="33"/>
      <c r="L31" s="33"/>
      <c r="M31" s="33"/>
      <c r="N31" s="33"/>
      <c r="O31" s="33"/>
      <c r="P31" s="575" t="s">
        <v>462</v>
      </c>
      <c r="Q31" s="76"/>
      <c r="R31" s="520"/>
      <c r="S31" s="224"/>
    </row>
    <row r="32" spans="1:19" ht="15" customHeight="1" x14ac:dyDescent="0.2">
      <c r="A32" s="93"/>
      <c r="B32" s="71" t="s">
        <v>6</v>
      </c>
      <c r="C32" s="33" t="s">
        <v>207</v>
      </c>
      <c r="D32" s="33"/>
      <c r="E32" s="33"/>
      <c r="F32" s="33"/>
      <c r="G32" s="33"/>
      <c r="H32" s="33"/>
      <c r="I32" s="33"/>
      <c r="J32" s="33"/>
      <c r="K32" s="33"/>
      <c r="L32" s="33"/>
      <c r="M32" s="33"/>
      <c r="N32" s="33"/>
      <c r="O32" s="33"/>
      <c r="P32" s="572"/>
      <c r="Q32" s="76"/>
      <c r="R32" s="520"/>
      <c r="S32" s="224"/>
    </row>
    <row r="33" spans="1:24" ht="15" customHeight="1" x14ac:dyDescent="0.2">
      <c r="A33" s="93"/>
      <c r="B33" s="71" t="s">
        <v>7</v>
      </c>
      <c r="C33" s="33" t="s">
        <v>329</v>
      </c>
      <c r="D33" s="33"/>
      <c r="E33" s="33"/>
      <c r="F33" s="33"/>
      <c r="G33" s="33"/>
      <c r="H33" s="33"/>
      <c r="I33" s="33"/>
      <c r="J33" s="33"/>
      <c r="K33" s="33"/>
      <c r="L33" s="33"/>
      <c r="M33" s="33"/>
      <c r="N33" s="33"/>
      <c r="O33" s="33"/>
      <c r="P33" s="573"/>
      <c r="Q33" s="76"/>
      <c r="R33" s="520"/>
      <c r="S33" s="224"/>
    </row>
    <row r="34" spans="1:24" ht="15" customHeight="1" x14ac:dyDescent="0.2">
      <c r="A34" s="93"/>
      <c r="B34" s="71" t="s">
        <v>26</v>
      </c>
      <c r="C34" s="33" t="s">
        <v>208</v>
      </c>
      <c r="D34" s="33"/>
      <c r="E34" s="33"/>
      <c r="F34" s="33"/>
      <c r="G34" s="33"/>
      <c r="H34" s="33"/>
      <c r="I34" s="33"/>
      <c r="J34" s="33"/>
      <c r="K34" s="33"/>
      <c r="L34" s="33"/>
      <c r="M34" s="33"/>
      <c r="N34" s="33"/>
      <c r="O34" s="33"/>
      <c r="P34" s="586"/>
      <c r="Q34" s="76"/>
      <c r="R34" s="520"/>
      <c r="S34" s="224"/>
    </row>
    <row r="35" spans="1:24" ht="15" customHeight="1" x14ac:dyDescent="0.2">
      <c r="A35" s="93"/>
      <c r="B35" s="33"/>
      <c r="C35" s="576" t="str">
        <f>CONCATENATE("Summe ",C31)</f>
        <v>Summe Private Mittel</v>
      </c>
      <c r="D35" s="33"/>
      <c r="E35" s="33"/>
      <c r="F35" s="33"/>
      <c r="G35" s="33"/>
      <c r="H35" s="33"/>
      <c r="I35" s="33"/>
      <c r="J35" s="33"/>
      <c r="K35" s="33"/>
      <c r="L35" s="33"/>
      <c r="M35" s="33"/>
      <c r="N35" s="33"/>
      <c r="O35" s="33"/>
      <c r="P35" s="574">
        <f>SUMPRODUCT(ROUND(P32:P34,2))</f>
        <v>0</v>
      </c>
      <c r="Q35" s="76"/>
      <c r="R35" s="520"/>
      <c r="S35" s="224"/>
    </row>
    <row r="36" spans="1:24" ht="5.0999999999999996" customHeight="1" x14ac:dyDescent="0.2">
      <c r="A36" s="93"/>
      <c r="B36" s="33"/>
      <c r="C36" s="33"/>
      <c r="D36" s="33"/>
      <c r="E36" s="33"/>
      <c r="F36" s="33"/>
      <c r="G36" s="33"/>
      <c r="H36" s="33"/>
      <c r="I36" s="33"/>
      <c r="J36" s="33"/>
      <c r="K36" s="33"/>
      <c r="L36" s="33"/>
      <c r="M36" s="33"/>
      <c r="N36" s="33"/>
      <c r="O36" s="33"/>
      <c r="P36" s="50"/>
      <c r="Q36" s="76"/>
      <c r="R36" s="520"/>
      <c r="S36" s="224"/>
    </row>
    <row r="37" spans="1:24" ht="15" customHeight="1" x14ac:dyDescent="0.2">
      <c r="A37" s="93"/>
      <c r="B37" s="163" t="s">
        <v>27</v>
      </c>
      <c r="C37" s="32" t="s">
        <v>328</v>
      </c>
      <c r="D37" s="33"/>
      <c r="E37" s="33"/>
      <c r="F37" s="33"/>
      <c r="G37" s="33"/>
      <c r="H37" s="33"/>
      <c r="I37" s="33"/>
      <c r="J37" s="33"/>
      <c r="K37" s="33"/>
      <c r="L37" s="33"/>
      <c r="M37" s="33"/>
      <c r="N37" s="33"/>
      <c r="O37" s="33"/>
      <c r="P37" s="587"/>
      <c r="Q37" s="76"/>
      <c r="R37" s="520"/>
      <c r="S37" s="224"/>
    </row>
    <row r="38" spans="1:24" ht="5.0999999999999996" customHeight="1" x14ac:dyDescent="0.2">
      <c r="A38" s="93"/>
      <c r="B38" s="33"/>
      <c r="C38" s="33"/>
      <c r="D38" s="33"/>
      <c r="E38" s="33"/>
      <c r="F38" s="33"/>
      <c r="G38" s="33"/>
      <c r="H38" s="33"/>
      <c r="I38" s="33"/>
      <c r="J38" s="33"/>
      <c r="K38" s="33"/>
      <c r="L38" s="33"/>
      <c r="M38" s="33"/>
      <c r="N38" s="33"/>
      <c r="O38" s="33"/>
      <c r="P38" s="50"/>
      <c r="Q38" s="76"/>
      <c r="R38" s="520"/>
      <c r="S38" s="224"/>
    </row>
    <row r="39" spans="1:24" ht="15" customHeight="1" x14ac:dyDescent="0.2">
      <c r="A39" s="166"/>
      <c r="B39" s="117" t="s">
        <v>28</v>
      </c>
      <c r="C39" s="366" t="s">
        <v>515</v>
      </c>
      <c r="D39" s="33"/>
      <c r="E39" s="33"/>
      <c r="F39" s="33"/>
      <c r="G39" s="33"/>
      <c r="H39" s="33"/>
      <c r="I39" s="33"/>
      <c r="J39" s="585" t="str">
        <f>CONCATENATE("Festbetrag pro Teilnehmertag: ",IF(S10=0,"___,__ €",TEXT(S10,"#.##0,00 €")))</f>
        <v>Festbetrag pro Teilnehmertag: ___,__ €</v>
      </c>
      <c r="K39" s="33"/>
      <c r="M39" s="584"/>
      <c r="N39" s="584"/>
      <c r="O39" s="33"/>
      <c r="P39" s="536">
        <f>S26</f>
        <v>0</v>
      </c>
      <c r="Q39" s="76"/>
      <c r="R39" s="520"/>
      <c r="S39" s="224"/>
      <c r="V39" s="362"/>
      <c r="W39" s="362"/>
      <c r="X39" s="362"/>
    </row>
    <row r="40" spans="1:24" ht="5.0999999999999996" customHeight="1" x14ac:dyDescent="0.2">
      <c r="A40" s="93"/>
      <c r="B40" s="33"/>
      <c r="C40" s="33"/>
      <c r="D40" s="33"/>
      <c r="E40" s="33"/>
      <c r="F40" s="33"/>
      <c r="G40" s="33"/>
      <c r="H40" s="33"/>
      <c r="I40" s="33"/>
      <c r="J40" s="33"/>
      <c r="K40" s="33"/>
      <c r="L40" s="33"/>
      <c r="M40" s="33"/>
      <c r="N40" s="33"/>
      <c r="O40" s="33"/>
      <c r="P40" s="33"/>
      <c r="Q40" s="76"/>
      <c r="R40" s="520"/>
      <c r="S40" s="224"/>
      <c r="V40" s="362"/>
      <c r="W40" s="362"/>
      <c r="X40" s="362"/>
    </row>
    <row r="41" spans="1:24" s="362" customFormat="1" ht="15" customHeight="1" thickBot="1" x14ac:dyDescent="0.25">
      <c r="A41" s="166"/>
      <c r="B41" s="583" t="s">
        <v>137</v>
      </c>
      <c r="C41" s="559"/>
      <c r="D41" s="559"/>
      <c r="E41" s="559"/>
      <c r="F41" s="559"/>
      <c r="G41" s="559"/>
      <c r="H41" s="559"/>
      <c r="I41" s="559"/>
      <c r="J41" s="559"/>
      <c r="K41" s="70"/>
      <c r="L41" s="70"/>
      <c r="O41" s="92"/>
      <c r="P41" s="397">
        <f>P35+ROUND(P37,2)+P39</f>
        <v>0</v>
      </c>
      <c r="Q41" s="368"/>
      <c r="R41" s="520"/>
      <c r="S41" s="566"/>
    </row>
    <row r="42" spans="1:24" ht="5.0999999999999996" customHeight="1" thickTop="1" x14ac:dyDescent="0.2">
      <c r="A42" s="154"/>
      <c r="B42" s="58"/>
      <c r="C42" s="58"/>
      <c r="D42" s="58"/>
      <c r="E42" s="58"/>
      <c r="F42" s="58"/>
      <c r="G42" s="58"/>
      <c r="H42" s="58"/>
      <c r="I42" s="58"/>
      <c r="J42" s="58"/>
      <c r="K42" s="58"/>
      <c r="L42" s="58"/>
      <c r="M42" s="58"/>
      <c r="N42" s="58"/>
      <c r="O42" s="58"/>
      <c r="P42" s="58"/>
      <c r="Q42" s="59"/>
      <c r="R42" s="520"/>
      <c r="S42" s="224"/>
      <c r="U42" s="362"/>
      <c r="V42" s="362"/>
      <c r="W42" s="362"/>
      <c r="X42" s="362"/>
    </row>
    <row r="43" spans="1:24" ht="12" customHeight="1" x14ac:dyDescent="0.2">
      <c r="A43" s="33"/>
      <c r="B43" s="33"/>
      <c r="C43" s="33"/>
      <c r="D43" s="33"/>
      <c r="E43" s="33"/>
      <c r="F43" s="33"/>
      <c r="G43" s="33"/>
      <c r="H43" s="33"/>
      <c r="I43" s="33"/>
      <c r="J43" s="33"/>
      <c r="K43" s="33"/>
      <c r="L43" s="33"/>
      <c r="M43" s="33"/>
      <c r="Q43" s="33"/>
      <c r="R43" s="520"/>
      <c r="S43" s="224"/>
      <c r="U43" s="362"/>
      <c r="V43" s="362"/>
      <c r="W43" s="362"/>
      <c r="X43" s="362"/>
    </row>
    <row r="44" spans="1:24" s="362" customFormat="1" ht="15" customHeight="1" x14ac:dyDescent="0.2">
      <c r="A44" s="129" t="s">
        <v>124</v>
      </c>
      <c r="B44" s="161" t="s">
        <v>463</v>
      </c>
      <c r="C44" s="161"/>
      <c r="D44" s="161"/>
      <c r="E44" s="161"/>
      <c r="F44" s="161"/>
      <c r="G44" s="161"/>
      <c r="H44" s="161"/>
      <c r="I44" s="161"/>
      <c r="J44" s="161"/>
      <c r="K44" s="225"/>
      <c r="L44" s="225"/>
      <c r="M44" s="225"/>
      <c r="N44" s="225"/>
      <c r="O44" s="225"/>
      <c r="P44" s="593">
        <f>P26-P41</f>
        <v>0</v>
      </c>
      <c r="Q44" s="162"/>
      <c r="R44" s="520"/>
      <c r="S44" s="566"/>
    </row>
    <row r="45" spans="1:24" ht="12" customHeight="1" x14ac:dyDescent="0.2">
      <c r="A45" s="33"/>
      <c r="B45" s="33"/>
      <c r="C45" s="33"/>
      <c r="D45" s="33"/>
      <c r="E45" s="33"/>
      <c r="F45" s="33"/>
      <c r="G45" s="33"/>
      <c r="H45" s="33"/>
      <c r="I45" s="33"/>
      <c r="J45" s="33"/>
      <c r="K45" s="33"/>
      <c r="L45" s="33"/>
      <c r="M45" s="33"/>
      <c r="Q45" s="33"/>
      <c r="R45" s="520"/>
      <c r="S45" s="224"/>
      <c r="U45" s="362"/>
      <c r="V45" s="362"/>
      <c r="W45" s="362"/>
      <c r="X45" s="362"/>
    </row>
    <row r="46" spans="1:24" ht="5.0999999999999996" customHeight="1" x14ac:dyDescent="0.2">
      <c r="A46" s="49"/>
      <c r="B46" s="50"/>
      <c r="C46" s="50"/>
      <c r="D46" s="50"/>
      <c r="E46" s="50"/>
      <c r="F46" s="50"/>
      <c r="G46" s="50"/>
      <c r="H46" s="50"/>
      <c r="I46" s="50"/>
      <c r="J46" s="50"/>
      <c r="K46" s="50"/>
      <c r="L46" s="50"/>
      <c r="M46" s="50"/>
      <c r="N46" s="50"/>
      <c r="O46" s="50"/>
      <c r="P46" s="50"/>
      <c r="Q46" s="55"/>
      <c r="R46" s="520"/>
      <c r="S46" s="224"/>
      <c r="U46" s="362"/>
      <c r="V46" s="362"/>
      <c r="W46" s="362"/>
      <c r="X46" s="362"/>
    </row>
    <row r="47" spans="1:24" ht="18" customHeight="1" x14ac:dyDescent="0.2">
      <c r="A47" s="93"/>
      <c r="B47" s="7" t="s">
        <v>422</v>
      </c>
      <c r="C47" s="41"/>
      <c r="D47" s="41"/>
      <c r="E47" s="41"/>
      <c r="F47" s="41"/>
      <c r="G47" s="41"/>
      <c r="H47" s="41"/>
      <c r="I47" s="41"/>
      <c r="J47" s="41"/>
      <c r="K47" s="41"/>
      <c r="L47" s="41"/>
      <c r="M47" s="41"/>
      <c r="N47" s="7"/>
      <c r="O47" s="7"/>
      <c r="P47" s="442" t="str">
        <f>IF('Seite 1'!$M$47="","",'Seite 1'!$M$47+(8*7))</f>
        <v/>
      </c>
      <c r="Q47" s="76"/>
      <c r="R47" s="520"/>
      <c r="S47" s="224"/>
      <c r="U47" s="362"/>
      <c r="V47" s="362"/>
      <c r="W47" s="362"/>
      <c r="X47" s="362"/>
    </row>
    <row r="48" spans="1:24" ht="5.0999999999999996" customHeight="1" x14ac:dyDescent="0.2">
      <c r="A48" s="93"/>
      <c r="B48" s="41"/>
      <c r="C48" s="41"/>
      <c r="D48" s="41"/>
      <c r="E48" s="41"/>
      <c r="F48" s="41"/>
      <c r="G48" s="41"/>
      <c r="H48" s="41"/>
      <c r="I48" s="41"/>
      <c r="J48" s="41"/>
      <c r="K48" s="41"/>
      <c r="L48" s="41"/>
      <c r="M48" s="41"/>
      <c r="N48" s="7"/>
      <c r="O48" s="7"/>
      <c r="P48" s="41"/>
      <c r="Q48" s="76"/>
      <c r="R48" s="520"/>
      <c r="S48" s="224"/>
      <c r="U48" s="362"/>
      <c r="V48" s="362"/>
      <c r="W48" s="362"/>
      <c r="X48" s="362"/>
    </row>
    <row r="49" spans="1:24" ht="18" customHeight="1" x14ac:dyDescent="0.2">
      <c r="A49" s="93"/>
      <c r="B49" s="7" t="s">
        <v>340</v>
      </c>
      <c r="C49" s="41"/>
      <c r="D49" s="41"/>
      <c r="E49" s="41"/>
      <c r="F49" s="41"/>
      <c r="G49" s="41"/>
      <c r="H49" s="41"/>
      <c r="I49" s="41"/>
      <c r="J49" s="41"/>
      <c r="K49" s="41"/>
      <c r="L49" s="41"/>
      <c r="M49" s="41"/>
      <c r="N49" s="7"/>
      <c r="O49" s="7"/>
      <c r="P49" s="443" t="str">
        <f>IF(P47="","",IF(AND(P47&gt;=DATE(YEAR(P47),10,31),P47&lt;=DATE(YEAR(P47),12,31)),YEAR(P47)+1,YEAR(P47)))</f>
        <v/>
      </c>
      <c r="Q49" s="76"/>
      <c r="R49" s="520"/>
      <c r="S49" s="224"/>
      <c r="U49" s="362"/>
      <c r="V49" s="362"/>
      <c r="W49" s="362"/>
      <c r="X49" s="362"/>
    </row>
    <row r="50" spans="1:24" ht="5.0999999999999996" customHeight="1" x14ac:dyDescent="0.2">
      <c r="A50" s="93"/>
      <c r="B50" s="41"/>
      <c r="C50" s="41"/>
      <c r="D50" s="41"/>
      <c r="E50" s="41"/>
      <c r="F50" s="41"/>
      <c r="G50" s="41"/>
      <c r="H50" s="41"/>
      <c r="I50" s="41"/>
      <c r="J50" s="41"/>
      <c r="K50" s="41"/>
      <c r="L50" s="41"/>
      <c r="M50" s="41"/>
      <c r="N50" s="41"/>
      <c r="O50" s="41"/>
      <c r="P50" s="41"/>
      <c r="Q50" s="346"/>
      <c r="R50" s="520"/>
      <c r="S50" s="224"/>
      <c r="U50" s="362"/>
      <c r="V50" s="362"/>
      <c r="W50" s="362"/>
      <c r="X50" s="362"/>
    </row>
    <row r="51" spans="1:24" ht="18" customHeight="1" x14ac:dyDescent="0.2">
      <c r="A51" s="93"/>
      <c r="B51" s="7" t="s">
        <v>447</v>
      </c>
      <c r="C51" s="251"/>
      <c r="D51" s="251"/>
      <c r="E51" s="251"/>
      <c r="F51" s="251"/>
      <c r="G51" s="251"/>
      <c r="H51" s="251"/>
      <c r="I51" s="251"/>
      <c r="J51" s="251"/>
      <c r="K51" s="251"/>
      <c r="L51" s="251"/>
      <c r="M51" s="251"/>
      <c r="N51" s="251"/>
      <c r="O51" s="540" t="s">
        <v>448</v>
      </c>
      <c r="P51" s="41"/>
      <c r="Q51" s="346"/>
      <c r="R51" s="520"/>
      <c r="S51" s="224"/>
      <c r="U51" s="362"/>
      <c r="V51" s="362"/>
      <c r="W51" s="362"/>
      <c r="X51" s="362"/>
    </row>
    <row r="52" spans="1:24" ht="5.0999999999999996" customHeight="1" x14ac:dyDescent="0.2">
      <c r="A52" s="93"/>
      <c r="B52" s="41"/>
      <c r="C52" s="41"/>
      <c r="D52" s="41"/>
      <c r="E52" s="41"/>
      <c r="F52" s="41"/>
      <c r="G52" s="41"/>
      <c r="H52" s="41"/>
      <c r="I52" s="41"/>
      <c r="J52" s="41"/>
      <c r="K52" s="41"/>
      <c r="L52" s="41"/>
      <c r="M52" s="41"/>
      <c r="N52" s="41"/>
      <c r="O52" s="41"/>
      <c r="P52" s="41"/>
      <c r="Q52" s="346"/>
      <c r="R52" s="520"/>
      <c r="S52" s="224"/>
    </row>
    <row r="53" spans="1:24" ht="18" customHeight="1" x14ac:dyDescent="0.2">
      <c r="A53" s="93"/>
      <c r="B53" s="571" t="s">
        <v>341</v>
      </c>
      <c r="C53" s="33"/>
      <c r="D53" s="7" t="s">
        <v>342</v>
      </c>
      <c r="E53" s="41"/>
      <c r="F53" s="41"/>
      <c r="G53" s="33"/>
      <c r="H53" s="33"/>
      <c r="I53" s="33"/>
      <c r="J53" s="910"/>
      <c r="K53" s="911"/>
      <c r="L53" s="251" t="s">
        <v>343</v>
      </c>
      <c r="M53" s="7"/>
      <c r="N53" s="41"/>
      <c r="O53" s="41"/>
      <c r="P53" s="444"/>
      <c r="Q53" s="76"/>
      <c r="R53" s="520"/>
      <c r="S53" s="224"/>
    </row>
    <row r="54" spans="1:24" ht="5.0999999999999996" customHeight="1" x14ac:dyDescent="0.2">
      <c r="A54" s="154"/>
      <c r="B54" s="58"/>
      <c r="C54" s="58"/>
      <c r="D54" s="58"/>
      <c r="E54" s="58"/>
      <c r="F54" s="58"/>
      <c r="G54" s="58"/>
      <c r="H54" s="58"/>
      <c r="I54" s="58"/>
      <c r="J54" s="58"/>
      <c r="K54" s="58"/>
      <c r="L54" s="58"/>
      <c r="M54" s="58"/>
      <c r="N54" s="58"/>
      <c r="O54" s="58"/>
      <c r="P54" s="58"/>
      <c r="Q54" s="59"/>
      <c r="R54" s="520"/>
      <c r="S54" s="224"/>
    </row>
    <row r="55" spans="1:24" ht="12" customHeight="1" x14ac:dyDescent="0.2">
      <c r="A55" s="33"/>
      <c r="B55" s="33"/>
      <c r="C55" s="33"/>
      <c r="D55" s="33"/>
      <c r="E55" s="33"/>
      <c r="F55" s="33"/>
      <c r="G55" s="33"/>
      <c r="H55" s="33"/>
      <c r="I55" s="33"/>
      <c r="J55" s="33"/>
      <c r="K55" s="33"/>
      <c r="L55" s="33"/>
      <c r="M55" s="33"/>
      <c r="Q55" s="33"/>
      <c r="R55" s="520"/>
      <c r="S55" s="224"/>
    </row>
    <row r="56" spans="1:24" ht="12" customHeight="1" x14ac:dyDescent="0.2">
      <c r="A56" s="33"/>
      <c r="B56" s="33"/>
      <c r="C56" s="33"/>
      <c r="D56" s="33"/>
      <c r="E56" s="33"/>
      <c r="F56" s="33"/>
      <c r="G56" s="33"/>
      <c r="H56" s="33"/>
      <c r="I56" s="33"/>
      <c r="J56" s="33"/>
      <c r="K56" s="33"/>
      <c r="L56" s="33"/>
      <c r="M56" s="33"/>
      <c r="Q56" s="33"/>
      <c r="R56" s="520"/>
      <c r="S56" s="224"/>
    </row>
    <row r="57" spans="1:24" ht="12" customHeight="1" x14ac:dyDescent="0.2">
      <c r="A57" s="33"/>
      <c r="B57" s="33"/>
      <c r="C57" s="33"/>
      <c r="D57" s="33"/>
      <c r="E57" s="33"/>
      <c r="F57" s="33"/>
      <c r="G57" s="33"/>
      <c r="H57" s="33"/>
      <c r="I57" s="33"/>
      <c r="J57" s="33"/>
      <c r="K57" s="33"/>
      <c r="L57" s="33"/>
      <c r="M57" s="33"/>
      <c r="Q57" s="33"/>
      <c r="R57" s="520"/>
      <c r="S57" s="224"/>
    </row>
    <row r="58" spans="1:24" ht="12" customHeight="1" x14ac:dyDescent="0.2">
      <c r="A58" s="33"/>
      <c r="B58" s="33"/>
      <c r="C58" s="33"/>
      <c r="D58" s="33"/>
      <c r="E58" s="33"/>
      <c r="F58" s="33"/>
      <c r="G58" s="33"/>
      <c r="H58" s="33"/>
      <c r="I58" s="33"/>
      <c r="J58" s="33"/>
      <c r="K58" s="33"/>
      <c r="L58" s="33"/>
      <c r="M58" s="33"/>
      <c r="Q58" s="33"/>
      <c r="R58" s="520"/>
      <c r="S58" s="224"/>
    </row>
    <row r="59" spans="1:24" ht="12" customHeight="1" x14ac:dyDescent="0.2">
      <c r="A59" s="33"/>
      <c r="B59" s="33"/>
      <c r="C59" s="33"/>
      <c r="D59" s="33"/>
      <c r="E59" s="33"/>
      <c r="F59" s="33"/>
      <c r="G59" s="33"/>
      <c r="H59" s="33"/>
      <c r="I59" s="33"/>
      <c r="J59" s="33"/>
      <c r="K59" s="33"/>
      <c r="L59" s="33"/>
      <c r="M59" s="33"/>
      <c r="Q59" s="33"/>
      <c r="R59" s="520"/>
      <c r="S59" s="224"/>
    </row>
    <row r="60" spans="1:24" ht="12" customHeight="1" x14ac:dyDescent="0.2">
      <c r="A60" s="33"/>
      <c r="B60" s="33"/>
      <c r="C60" s="33"/>
      <c r="D60" s="33"/>
      <c r="E60" s="33"/>
      <c r="F60" s="33"/>
      <c r="G60" s="33"/>
      <c r="H60" s="33"/>
      <c r="I60" s="33"/>
      <c r="J60" s="33"/>
      <c r="K60" s="33"/>
      <c r="L60" s="33"/>
      <c r="M60" s="33"/>
      <c r="Q60" s="33"/>
      <c r="R60" s="520"/>
      <c r="S60" s="224"/>
    </row>
    <row r="61" spans="1:24" s="62" customFormat="1" ht="12" customHeight="1" x14ac:dyDescent="0.2">
      <c r="A61" s="903"/>
      <c r="B61" s="903"/>
      <c r="C61" s="903"/>
      <c r="D61" s="903"/>
      <c r="E61" s="903"/>
      <c r="F61" s="903"/>
      <c r="G61" s="903"/>
      <c r="H61" s="903"/>
      <c r="I61" s="903"/>
      <c r="J61" s="903"/>
      <c r="K61" s="903"/>
      <c r="M61" s="904"/>
      <c r="N61" s="904"/>
      <c r="O61" s="904"/>
      <c r="P61" s="904"/>
      <c r="Q61" s="904"/>
      <c r="R61" s="283"/>
      <c r="S61" s="487"/>
    </row>
    <row r="62" spans="1:24" s="62" customFormat="1" ht="12" customHeight="1" x14ac:dyDescent="0.2">
      <c r="A62" s="905"/>
      <c r="B62" s="905"/>
      <c r="C62" s="905"/>
      <c r="D62" s="905"/>
      <c r="E62" s="905"/>
      <c r="F62" s="905"/>
      <c r="G62" s="905"/>
      <c r="H62" s="905"/>
      <c r="I62" s="905"/>
      <c r="J62" s="906">
        <f ca="1">IF('Seite 1'!$O$20="","",'Seite 1'!$O$20)</f>
        <v>44943</v>
      </c>
      <c r="K62" s="906"/>
      <c r="M62" s="907"/>
      <c r="N62" s="907"/>
      <c r="O62" s="907"/>
      <c r="P62" s="907"/>
      <c r="Q62" s="907"/>
      <c r="R62" s="283"/>
      <c r="S62" s="487"/>
    </row>
    <row r="63" spans="1:24" s="69" customFormat="1" ht="12" customHeight="1" x14ac:dyDescent="0.2">
      <c r="A63" s="370" t="s">
        <v>17</v>
      </c>
      <c r="B63" s="344"/>
      <c r="C63" s="344"/>
      <c r="D63" s="344"/>
      <c r="E63" s="344"/>
      <c r="F63" s="344"/>
      <c r="G63" s="344"/>
      <c r="H63" s="344"/>
      <c r="I63" s="344"/>
      <c r="J63" s="344"/>
      <c r="K63" s="33"/>
      <c r="M63" s="370" t="s">
        <v>138</v>
      </c>
      <c r="N63" s="344"/>
      <c r="O63" s="344"/>
      <c r="P63" s="344"/>
      <c r="Q63" s="344"/>
      <c r="R63" s="283"/>
      <c r="S63" s="487"/>
    </row>
    <row r="64" spans="1:24" ht="12" customHeight="1" x14ac:dyDescent="0.2">
      <c r="A64" s="33"/>
      <c r="B64" s="33"/>
      <c r="C64" s="33"/>
      <c r="D64" s="33"/>
      <c r="E64" s="33"/>
      <c r="F64" s="33"/>
      <c r="G64" s="33"/>
      <c r="H64" s="33"/>
      <c r="I64" s="33"/>
      <c r="J64" s="33"/>
      <c r="M64" s="371" t="s">
        <v>183</v>
      </c>
      <c r="P64" s="33"/>
      <c r="Q64" s="33"/>
      <c r="R64" s="520"/>
      <c r="S64" s="224"/>
    </row>
    <row r="65" spans="1:19" ht="12" customHeight="1" x14ac:dyDescent="0.2">
      <c r="A65" s="33"/>
      <c r="B65" s="33"/>
      <c r="C65" s="33"/>
      <c r="D65" s="33"/>
      <c r="E65" s="33"/>
      <c r="F65" s="33"/>
      <c r="G65" s="33"/>
      <c r="H65" s="33"/>
      <c r="I65" s="33"/>
      <c r="J65" s="33"/>
      <c r="K65" s="371"/>
      <c r="P65" s="33"/>
      <c r="Q65" s="33"/>
      <c r="R65" s="520"/>
      <c r="S65" s="224"/>
    </row>
    <row r="66" spans="1:19" s="80" customFormat="1" ht="5.0999999999999996" customHeight="1" x14ac:dyDescent="0.2">
      <c r="A66" s="146"/>
      <c r="B66" s="145"/>
      <c r="C66" s="145"/>
      <c r="D66" s="85"/>
      <c r="E66" s="85"/>
      <c r="F66" s="85"/>
      <c r="G66" s="85"/>
      <c r="H66" s="85"/>
      <c r="I66" s="85"/>
      <c r="J66" s="85"/>
      <c r="K66" s="85"/>
      <c r="L66" s="85"/>
      <c r="M66" s="85"/>
      <c r="N66" s="85"/>
      <c r="R66" s="284"/>
      <c r="S66" s="274"/>
    </row>
    <row r="67" spans="1:19" s="80" customFormat="1" ht="12" customHeight="1" x14ac:dyDescent="0.2">
      <c r="A67" s="135" t="s">
        <v>109</v>
      </c>
      <c r="B67" s="136" t="s">
        <v>1</v>
      </c>
      <c r="C67" s="85"/>
      <c r="D67" s="85"/>
      <c r="E67" s="85"/>
      <c r="F67" s="85"/>
      <c r="G67" s="85"/>
      <c r="H67" s="85"/>
      <c r="I67" s="85"/>
      <c r="J67" s="85"/>
      <c r="K67" s="85"/>
      <c r="L67" s="85"/>
      <c r="M67" s="85"/>
      <c r="N67" s="85"/>
      <c r="R67" s="284"/>
      <c r="S67" s="274"/>
    </row>
    <row r="68" spans="1:19" s="80" customFormat="1" ht="5.0999999999999996" customHeight="1" x14ac:dyDescent="0.2">
      <c r="A68" s="87"/>
      <c r="B68" s="85"/>
      <c r="C68" s="85"/>
      <c r="D68" s="85"/>
      <c r="E68" s="85"/>
      <c r="F68" s="85"/>
      <c r="G68" s="85"/>
      <c r="H68" s="85"/>
      <c r="I68" s="85"/>
      <c r="J68" s="85"/>
      <c r="K68" s="85"/>
      <c r="L68" s="85"/>
      <c r="M68" s="85"/>
      <c r="N68" s="85"/>
      <c r="R68" s="284"/>
      <c r="S68" s="274"/>
    </row>
    <row r="69" spans="1:19" s="80" customFormat="1" x14ac:dyDescent="0.2">
      <c r="A69" s="1" t="str">
        <f>'Seite 1'!$A$65</f>
        <v>Antrag Wissenstransfer und Informationsmaßnahmen</v>
      </c>
      <c r="Q69" s="2" t="str">
        <f ca="1">CONCATENATE(IF('Seite 1'!$E$25=0,"Antragsteller",LEFT('Seite 1'!$E$25,20))," - Antrag vom ",IF('Seite 1'!$O$20="","……………..",TEXT('Seite 1'!$O$20,"TT.MM.JJ")))</f>
        <v>Antragsteller - Antrag vom 17.01.23</v>
      </c>
      <c r="R69" s="284"/>
      <c r="S69" s="274"/>
    </row>
    <row r="70" spans="1:19" s="80" customFormat="1" x14ac:dyDescent="0.2">
      <c r="A70" s="1" t="str">
        <f>'Seite 1'!$A$66</f>
        <v>Formularversion: V 2.1 vom 17.01.23 - öffentlich -</v>
      </c>
      <c r="Q70" s="3" t="str">
        <f ca="1">CONCATENATE("Ausdruck vom "&amp;TEXT(TODAY(),"TT.MM.JJ"))</f>
        <v>Ausdruck vom 17.01.23</v>
      </c>
      <c r="R70" s="284"/>
      <c r="S70" s="274"/>
    </row>
    <row r="71" spans="1:19" s="18" customFormat="1" ht="13.15" customHeight="1" x14ac:dyDescent="0.2">
      <c r="R71" s="189"/>
    </row>
    <row r="72" spans="1:19" s="18" customFormat="1" ht="13.15" customHeight="1" x14ac:dyDescent="0.2">
      <c r="R72" s="189"/>
    </row>
    <row r="73" spans="1:19" s="18" customFormat="1" ht="13.15" customHeight="1" x14ac:dyDescent="0.2">
      <c r="R73" s="189"/>
    </row>
    <row r="74" spans="1:19" s="18" customFormat="1" ht="13.15" customHeight="1" x14ac:dyDescent="0.2">
      <c r="R74" s="189"/>
    </row>
    <row r="75" spans="1:19" s="18" customFormat="1" ht="13.15" customHeight="1" x14ac:dyDescent="0.2">
      <c r="R75" s="189"/>
    </row>
    <row r="76" spans="1:19" s="18" customFormat="1" ht="13.15" customHeight="1" x14ac:dyDescent="0.2">
      <c r="R76" s="189"/>
    </row>
    <row r="77" spans="1:19" s="18" customFormat="1" ht="13.15" customHeight="1" x14ac:dyDescent="0.2">
      <c r="R77" s="189"/>
    </row>
    <row r="78" spans="1:19" s="18" customFormat="1" ht="13.15" customHeight="1" x14ac:dyDescent="0.2">
      <c r="R78" s="189"/>
    </row>
    <row r="79" spans="1:19" s="18" customFormat="1" ht="13.15" customHeight="1" x14ac:dyDescent="0.2">
      <c r="R79" s="189"/>
    </row>
    <row r="80" spans="1:19" s="18" customFormat="1" ht="13.15" customHeight="1" x14ac:dyDescent="0.2">
      <c r="R80" s="189"/>
    </row>
    <row r="81" spans="18:18" s="18" customFormat="1" ht="13.15" customHeight="1" x14ac:dyDescent="0.2">
      <c r="R81" s="189"/>
    </row>
    <row r="82" spans="18:18" s="18" customFormat="1" ht="13.15" customHeight="1" x14ac:dyDescent="0.2">
      <c r="R82" s="189"/>
    </row>
    <row r="83" spans="18:18" s="18" customFormat="1" ht="13.15" customHeight="1" x14ac:dyDescent="0.2">
      <c r="R83" s="189"/>
    </row>
    <row r="84" spans="18:18" s="18" customFormat="1" ht="13.15" customHeight="1" x14ac:dyDescent="0.2">
      <c r="R84" s="189"/>
    </row>
    <row r="85" spans="18:18" s="18" customFormat="1" ht="13.15" customHeight="1" x14ac:dyDescent="0.2">
      <c r="R85" s="189"/>
    </row>
    <row r="86" spans="18:18" s="18" customFormat="1" ht="13.15" customHeight="1" x14ac:dyDescent="0.2">
      <c r="R86" s="189"/>
    </row>
    <row r="87" spans="18:18" s="18" customFormat="1" ht="13.15" customHeight="1" x14ac:dyDescent="0.2">
      <c r="R87" s="189"/>
    </row>
    <row r="88" spans="18:18" s="18" customFormat="1" ht="13.15" customHeight="1" x14ac:dyDescent="0.2">
      <c r="R88" s="189"/>
    </row>
    <row r="89" spans="18:18" s="18" customFormat="1" ht="13.15" customHeight="1" x14ac:dyDescent="0.2">
      <c r="R89" s="189"/>
    </row>
    <row r="90" spans="18:18" s="18" customFormat="1" ht="13.15" customHeight="1" x14ac:dyDescent="0.2">
      <c r="R90" s="189"/>
    </row>
    <row r="91" spans="18:18" s="18" customFormat="1" ht="13.15" customHeight="1" x14ac:dyDescent="0.2">
      <c r="R91" s="189"/>
    </row>
    <row r="92" spans="18:18" s="18" customFormat="1" ht="13.15" customHeight="1" x14ac:dyDescent="0.2">
      <c r="R92" s="189"/>
    </row>
    <row r="93" spans="18:18" s="18" customFormat="1" ht="13.15" customHeight="1" x14ac:dyDescent="0.2">
      <c r="R93" s="189"/>
    </row>
    <row r="94" spans="18:18" s="18" customFormat="1" ht="13.15" customHeight="1" x14ac:dyDescent="0.2">
      <c r="R94" s="189"/>
    </row>
    <row r="95" spans="18:18" s="18" customFormat="1" ht="13.15" customHeight="1" x14ac:dyDescent="0.2">
      <c r="R95" s="189"/>
    </row>
    <row r="96" spans="18:18" s="18" customFormat="1" ht="13.15" customHeight="1" x14ac:dyDescent="0.2">
      <c r="R96" s="189"/>
    </row>
    <row r="97" spans="18:18" s="18" customFormat="1" ht="13.15" customHeight="1" x14ac:dyDescent="0.2">
      <c r="R97" s="189"/>
    </row>
    <row r="98" spans="18:18" s="18" customFormat="1" ht="13.15" customHeight="1" x14ac:dyDescent="0.2">
      <c r="R98" s="189"/>
    </row>
    <row r="99" spans="18:18" s="18" customFormat="1" ht="13.15" customHeight="1" x14ac:dyDescent="0.2">
      <c r="R99" s="189"/>
    </row>
    <row r="100" spans="18:18" s="18" customFormat="1" ht="13.15" customHeight="1" x14ac:dyDescent="0.2">
      <c r="R100" s="189"/>
    </row>
    <row r="101" spans="18:18" s="18" customFormat="1" ht="13.15" customHeight="1" x14ac:dyDescent="0.2">
      <c r="R101" s="189"/>
    </row>
    <row r="102" spans="18:18" s="18" customFormat="1" ht="13.15" customHeight="1" x14ac:dyDescent="0.2">
      <c r="R102" s="189"/>
    </row>
    <row r="103" spans="18:18" s="18" customFormat="1" ht="13.15" customHeight="1" x14ac:dyDescent="0.2">
      <c r="R103" s="189"/>
    </row>
    <row r="104" spans="18:18" s="18" customFormat="1" ht="13.15" customHeight="1" x14ac:dyDescent="0.2">
      <c r="R104" s="189"/>
    </row>
    <row r="105" spans="18:18" s="18" customFormat="1" ht="13.15" customHeight="1" x14ac:dyDescent="0.2">
      <c r="R105" s="189"/>
    </row>
    <row r="106" spans="18:18" s="18" customFormat="1" ht="13.15" customHeight="1" x14ac:dyDescent="0.2">
      <c r="R106" s="189"/>
    </row>
    <row r="107" spans="18:18" s="18" customFormat="1" ht="13.15" customHeight="1" x14ac:dyDescent="0.2">
      <c r="R107" s="189"/>
    </row>
    <row r="108" spans="18:18" s="18" customFormat="1" ht="13.15" customHeight="1" x14ac:dyDescent="0.2">
      <c r="R108" s="189"/>
    </row>
    <row r="109" spans="18:18" s="18" customFormat="1" ht="13.15" customHeight="1" x14ac:dyDescent="0.2">
      <c r="R109" s="189"/>
    </row>
    <row r="110" spans="18:18" s="18" customFormat="1" ht="13.15" customHeight="1" x14ac:dyDescent="0.2">
      <c r="R110" s="189"/>
    </row>
    <row r="111" spans="18:18" s="18" customFormat="1" ht="13.15" customHeight="1" x14ac:dyDescent="0.2">
      <c r="R111" s="189"/>
    </row>
    <row r="112" spans="18:18" s="18" customFormat="1" ht="13.15" customHeight="1" x14ac:dyDescent="0.2">
      <c r="R112" s="189"/>
    </row>
    <row r="113" spans="18:18" s="18" customFormat="1" ht="13.15" customHeight="1" x14ac:dyDescent="0.2">
      <c r="R113" s="189"/>
    </row>
    <row r="114" spans="18:18" s="18" customFormat="1" ht="13.15" customHeight="1" x14ac:dyDescent="0.2">
      <c r="R114" s="189"/>
    </row>
    <row r="115" spans="18:18" s="18" customFormat="1" ht="13.15" customHeight="1" x14ac:dyDescent="0.2">
      <c r="R115" s="189"/>
    </row>
    <row r="116" spans="18:18" s="18" customFormat="1" ht="13.15" customHeight="1" x14ac:dyDescent="0.2">
      <c r="R116" s="189"/>
    </row>
    <row r="117" spans="18:18" s="18" customFormat="1" ht="13.15" customHeight="1" x14ac:dyDescent="0.2">
      <c r="R117" s="189"/>
    </row>
    <row r="118" spans="18:18" s="18" customFormat="1" ht="13.15" customHeight="1" x14ac:dyDescent="0.2">
      <c r="R118" s="189"/>
    </row>
    <row r="119" spans="18:18" s="18" customFormat="1" ht="13.15" customHeight="1" x14ac:dyDescent="0.2">
      <c r="R119" s="189"/>
    </row>
    <row r="120" spans="18:18" s="18" customFormat="1" ht="13.15" customHeight="1" x14ac:dyDescent="0.2">
      <c r="R120" s="189"/>
    </row>
    <row r="121" spans="18:18" s="18" customFormat="1" ht="13.15" customHeight="1" x14ac:dyDescent="0.2">
      <c r="R121" s="189"/>
    </row>
    <row r="122" spans="18:18" s="18" customFormat="1" ht="13.15" customHeight="1" x14ac:dyDescent="0.2">
      <c r="R122" s="189"/>
    </row>
    <row r="123" spans="18:18" s="18" customFormat="1" ht="13.15" customHeight="1" x14ac:dyDescent="0.2">
      <c r="R123" s="189"/>
    </row>
    <row r="124" spans="18:18" s="18" customFormat="1" ht="13.15" customHeight="1" x14ac:dyDescent="0.2">
      <c r="R124" s="189"/>
    </row>
    <row r="125" spans="18:18" s="18" customFormat="1" ht="13.15" customHeight="1" x14ac:dyDescent="0.2">
      <c r="R125" s="189"/>
    </row>
    <row r="126" spans="18:18" s="18" customFormat="1" ht="13.15" customHeight="1" x14ac:dyDescent="0.2">
      <c r="R126" s="189"/>
    </row>
    <row r="127" spans="18:18" s="18" customFormat="1" ht="13.15" customHeight="1" x14ac:dyDescent="0.2">
      <c r="R127" s="189"/>
    </row>
    <row r="128" spans="18:18" s="18" customFormat="1" ht="13.15" customHeight="1" x14ac:dyDescent="0.2">
      <c r="R128" s="189"/>
    </row>
    <row r="129" spans="18:18" s="18" customFormat="1" ht="13.15" customHeight="1" x14ac:dyDescent="0.2">
      <c r="R129" s="189"/>
    </row>
    <row r="130" spans="18:18" s="18" customFormat="1" ht="13.15" customHeight="1" x14ac:dyDescent="0.2">
      <c r="R130" s="189"/>
    </row>
    <row r="131" spans="18:18" s="18" customFormat="1" ht="13.15" customHeight="1" x14ac:dyDescent="0.2">
      <c r="R131" s="189"/>
    </row>
    <row r="132" spans="18:18" s="18" customFormat="1" ht="13.15" customHeight="1" x14ac:dyDescent="0.2">
      <c r="R132" s="189"/>
    </row>
    <row r="133" spans="18:18" s="18" customFormat="1" ht="13.15" customHeight="1" x14ac:dyDescent="0.2">
      <c r="R133" s="189"/>
    </row>
    <row r="134" spans="18:18" s="18" customFormat="1" ht="13.15" customHeight="1" x14ac:dyDescent="0.2">
      <c r="R134" s="189"/>
    </row>
    <row r="135" spans="18:18" s="18" customFormat="1" ht="13.15" customHeight="1" x14ac:dyDescent="0.2">
      <c r="R135" s="189"/>
    </row>
    <row r="136" spans="18:18" s="18" customFormat="1" ht="13.15" customHeight="1" x14ac:dyDescent="0.2">
      <c r="R136" s="189"/>
    </row>
    <row r="137" spans="18:18" s="18" customFormat="1" ht="13.15" customHeight="1" x14ac:dyDescent="0.2">
      <c r="R137" s="189"/>
    </row>
    <row r="138" spans="18:18" s="18" customFormat="1" ht="13.15" customHeight="1" x14ac:dyDescent="0.2">
      <c r="R138" s="189"/>
    </row>
    <row r="139" spans="18:18" s="18" customFormat="1" ht="13.15" customHeight="1" x14ac:dyDescent="0.2">
      <c r="R139" s="189"/>
    </row>
    <row r="140" spans="18:18" s="18" customFormat="1" x14ac:dyDescent="0.2">
      <c r="R140" s="189"/>
    </row>
    <row r="141" spans="18:18" s="18" customFormat="1" x14ac:dyDescent="0.2">
      <c r="R141" s="189"/>
    </row>
    <row r="142" spans="18:18" s="18" customFormat="1" x14ac:dyDescent="0.2">
      <c r="R142" s="189"/>
    </row>
    <row r="143" spans="18:18" s="18" customFormat="1" x14ac:dyDescent="0.2">
      <c r="R143" s="189"/>
    </row>
    <row r="144" spans="18:18" s="18" customFormat="1" x14ac:dyDescent="0.2">
      <c r="R144" s="189"/>
    </row>
    <row r="145" spans="18:18" s="18" customFormat="1" x14ac:dyDescent="0.2">
      <c r="R145" s="189"/>
    </row>
    <row r="146" spans="18:18" s="18" customFormat="1" x14ac:dyDescent="0.2">
      <c r="R146" s="189"/>
    </row>
    <row r="147" spans="18:18" s="18" customFormat="1" x14ac:dyDescent="0.2">
      <c r="R147" s="189"/>
    </row>
    <row r="148" spans="18:18" s="18" customFormat="1" x14ac:dyDescent="0.2">
      <c r="R148" s="189"/>
    </row>
    <row r="149" spans="18:18" s="18" customFormat="1" x14ac:dyDescent="0.2">
      <c r="R149" s="189"/>
    </row>
    <row r="150" spans="18:18" s="18" customFormat="1" x14ac:dyDescent="0.2">
      <c r="R150" s="189"/>
    </row>
    <row r="151" spans="18:18" s="18" customFormat="1" x14ac:dyDescent="0.2">
      <c r="R151" s="189"/>
    </row>
    <row r="152" spans="18:18" s="18" customFormat="1" x14ac:dyDescent="0.2">
      <c r="R152" s="189"/>
    </row>
    <row r="153" spans="18:18" s="18" customFormat="1" x14ac:dyDescent="0.2">
      <c r="R153" s="189"/>
    </row>
    <row r="154" spans="18:18" s="18" customFormat="1" x14ac:dyDescent="0.2">
      <c r="R154" s="189"/>
    </row>
    <row r="155" spans="18:18" s="18" customFormat="1" x14ac:dyDescent="0.2">
      <c r="R155" s="189"/>
    </row>
    <row r="156" spans="18:18" s="18" customFormat="1" x14ac:dyDescent="0.2">
      <c r="R156" s="189"/>
    </row>
    <row r="157" spans="18:18" s="18" customFormat="1" x14ac:dyDescent="0.2">
      <c r="R157" s="189"/>
    </row>
    <row r="158" spans="18:18" s="18" customFormat="1" x14ac:dyDescent="0.2">
      <c r="R158" s="189"/>
    </row>
    <row r="159" spans="18:18" s="18" customFormat="1" x14ac:dyDescent="0.2">
      <c r="R159" s="189"/>
    </row>
    <row r="160" spans="18:18" s="18" customFormat="1" x14ac:dyDescent="0.2">
      <c r="R160" s="189"/>
    </row>
    <row r="161" spans="18:18" s="18" customFormat="1" x14ac:dyDescent="0.2">
      <c r="R161" s="189"/>
    </row>
    <row r="162" spans="18:18" s="18" customFormat="1" x14ac:dyDescent="0.2">
      <c r="R162" s="189"/>
    </row>
    <row r="163" spans="18:18" s="18" customFormat="1" x14ac:dyDescent="0.2">
      <c r="R163" s="189"/>
    </row>
    <row r="164" spans="18:18" s="18" customFormat="1" x14ac:dyDescent="0.2">
      <c r="R164" s="189"/>
    </row>
    <row r="165" spans="18:18" s="18" customFormat="1" x14ac:dyDescent="0.2">
      <c r="R165" s="189"/>
    </row>
    <row r="166" spans="18:18" s="18" customFormat="1" x14ac:dyDescent="0.2">
      <c r="R166" s="189"/>
    </row>
    <row r="167" spans="18:18" s="18" customFormat="1" x14ac:dyDescent="0.2">
      <c r="R167" s="189"/>
    </row>
    <row r="168" spans="18:18" s="18" customFormat="1" x14ac:dyDescent="0.2">
      <c r="R168" s="189"/>
    </row>
    <row r="169" spans="18:18" s="18" customFormat="1" x14ac:dyDescent="0.2">
      <c r="R169" s="189"/>
    </row>
    <row r="170" spans="18:18" s="18" customFormat="1" x14ac:dyDescent="0.2">
      <c r="R170" s="189"/>
    </row>
    <row r="171" spans="18:18" s="18" customFormat="1" x14ac:dyDescent="0.2">
      <c r="R171" s="189"/>
    </row>
    <row r="172" spans="18:18" s="18" customFormat="1" x14ac:dyDescent="0.2">
      <c r="R172" s="189"/>
    </row>
    <row r="173" spans="18:18" s="18" customFormat="1" x14ac:dyDescent="0.2">
      <c r="R173" s="189"/>
    </row>
    <row r="174" spans="18:18" s="18" customFormat="1" x14ac:dyDescent="0.2">
      <c r="R174" s="189"/>
    </row>
    <row r="175" spans="18:18" s="18" customFormat="1" x14ac:dyDescent="0.2">
      <c r="R175" s="189"/>
    </row>
    <row r="176" spans="18:18" s="18" customFormat="1" x14ac:dyDescent="0.2">
      <c r="R176" s="189"/>
    </row>
    <row r="177" spans="18:18" s="18" customFormat="1" x14ac:dyDescent="0.2">
      <c r="R177" s="189"/>
    </row>
    <row r="178" spans="18:18" s="18" customFormat="1" x14ac:dyDescent="0.2">
      <c r="R178" s="189"/>
    </row>
    <row r="179" spans="18:18" s="18" customFormat="1" x14ac:dyDescent="0.2">
      <c r="R179" s="189"/>
    </row>
    <row r="180" spans="18:18" s="18" customFormat="1" x14ac:dyDescent="0.2">
      <c r="R180" s="189"/>
    </row>
    <row r="181" spans="18:18" s="18" customFormat="1" x14ac:dyDescent="0.2">
      <c r="R181" s="189"/>
    </row>
    <row r="182" spans="18:18" s="18" customFormat="1" x14ac:dyDescent="0.2">
      <c r="R182" s="189"/>
    </row>
    <row r="183" spans="18:18" s="18" customFormat="1" x14ac:dyDescent="0.2">
      <c r="R183" s="189"/>
    </row>
    <row r="184" spans="18:18" s="18" customFormat="1" x14ac:dyDescent="0.2">
      <c r="R184" s="189"/>
    </row>
    <row r="185" spans="18:18" s="18" customFormat="1" x14ac:dyDescent="0.2">
      <c r="R185" s="189"/>
    </row>
    <row r="186" spans="18:18" s="18" customFormat="1" x14ac:dyDescent="0.2">
      <c r="R186" s="189"/>
    </row>
    <row r="187" spans="18:18" s="18" customFormat="1" x14ac:dyDescent="0.2">
      <c r="R187" s="189"/>
    </row>
    <row r="188" spans="18:18" s="18" customFormat="1" x14ac:dyDescent="0.2">
      <c r="R188" s="189"/>
    </row>
    <row r="189" spans="18:18" s="18" customFormat="1" x14ac:dyDescent="0.2">
      <c r="R189" s="189"/>
    </row>
    <row r="190" spans="18:18" s="18" customFormat="1" x14ac:dyDescent="0.2">
      <c r="R190" s="189"/>
    </row>
    <row r="191" spans="18:18" s="18" customFormat="1" x14ac:dyDescent="0.2">
      <c r="R191" s="189"/>
    </row>
    <row r="192" spans="18:18" s="18" customFormat="1" x14ac:dyDescent="0.2">
      <c r="R192" s="189"/>
    </row>
    <row r="193" spans="18:18" s="18" customFormat="1" x14ac:dyDescent="0.2">
      <c r="R193" s="189"/>
    </row>
    <row r="194" spans="18:18" s="18" customFormat="1" x14ac:dyDescent="0.2">
      <c r="R194" s="189"/>
    </row>
    <row r="195" spans="18:18" s="18" customFormat="1" x14ac:dyDescent="0.2">
      <c r="R195" s="189"/>
    </row>
    <row r="196" spans="18:18" s="18" customFormat="1" x14ac:dyDescent="0.2">
      <c r="R196" s="189"/>
    </row>
    <row r="197" spans="18:18" s="18" customFormat="1" x14ac:dyDescent="0.2">
      <c r="R197" s="189"/>
    </row>
    <row r="198" spans="18:18" s="18" customFormat="1" x14ac:dyDescent="0.2">
      <c r="R198" s="189"/>
    </row>
    <row r="199" spans="18:18" s="18" customFormat="1" x14ac:dyDescent="0.2">
      <c r="R199" s="189"/>
    </row>
    <row r="200" spans="18:18" s="18" customFormat="1" x14ac:dyDescent="0.2">
      <c r="R200" s="189"/>
    </row>
    <row r="201" spans="18:18" s="18" customFormat="1" x14ac:dyDescent="0.2">
      <c r="R201" s="189"/>
    </row>
    <row r="202" spans="18:18" s="18" customFormat="1" x14ac:dyDescent="0.2">
      <c r="R202" s="189"/>
    </row>
    <row r="203" spans="18:18" s="18" customFormat="1" x14ac:dyDescent="0.2">
      <c r="R203" s="189"/>
    </row>
    <row r="204" spans="18:18" s="18" customFormat="1" x14ac:dyDescent="0.2">
      <c r="R204" s="189"/>
    </row>
    <row r="205" spans="18:18" s="18" customFormat="1" x14ac:dyDescent="0.2">
      <c r="R205" s="189"/>
    </row>
    <row r="206" spans="18:18" s="18" customFormat="1" x14ac:dyDescent="0.2">
      <c r="R206" s="189"/>
    </row>
    <row r="207" spans="18:18" s="18" customFormat="1" x14ac:dyDescent="0.2">
      <c r="R207" s="189"/>
    </row>
    <row r="208" spans="18:18" s="18" customFormat="1" x14ac:dyDescent="0.2">
      <c r="R208" s="189"/>
    </row>
    <row r="209" spans="18:18" s="18" customFormat="1" x14ac:dyDescent="0.2">
      <c r="R209" s="189"/>
    </row>
    <row r="210" spans="18:18" s="18" customFormat="1" x14ac:dyDescent="0.2">
      <c r="R210" s="189"/>
    </row>
    <row r="211" spans="18:18" s="18" customFormat="1" x14ac:dyDescent="0.2">
      <c r="R211" s="189"/>
    </row>
    <row r="212" spans="18:18" s="18" customFormat="1" x14ac:dyDescent="0.2">
      <c r="R212" s="189"/>
    </row>
    <row r="213" spans="18:18" s="18" customFormat="1" x14ac:dyDescent="0.2">
      <c r="R213" s="189"/>
    </row>
    <row r="214" spans="18:18" s="18" customFormat="1" x14ac:dyDescent="0.2">
      <c r="R214" s="189"/>
    </row>
    <row r="215" spans="18:18" s="18" customFormat="1" x14ac:dyDescent="0.2">
      <c r="R215" s="189"/>
    </row>
    <row r="216" spans="18:18" s="18" customFormat="1" x14ac:dyDescent="0.2">
      <c r="R216" s="189"/>
    </row>
    <row r="217" spans="18:18" s="18" customFormat="1" x14ac:dyDescent="0.2">
      <c r="R217" s="189"/>
    </row>
    <row r="218" spans="18:18" s="18" customFormat="1" x14ac:dyDescent="0.2">
      <c r="R218" s="189"/>
    </row>
    <row r="219" spans="18:18" s="18" customFormat="1" x14ac:dyDescent="0.2">
      <c r="R219" s="189"/>
    </row>
    <row r="220" spans="18:18" s="18" customFormat="1" x14ac:dyDescent="0.2">
      <c r="R220" s="189"/>
    </row>
    <row r="221" spans="18:18" s="18" customFormat="1" x14ac:dyDescent="0.2">
      <c r="R221" s="189"/>
    </row>
    <row r="222" spans="18:18" s="18" customFormat="1" x14ac:dyDescent="0.2">
      <c r="R222" s="189"/>
    </row>
    <row r="223" spans="18:18" s="18" customFormat="1" x14ac:dyDescent="0.2">
      <c r="R223" s="189"/>
    </row>
    <row r="224" spans="18:18" s="18" customFormat="1" x14ac:dyDescent="0.2">
      <c r="R224" s="189"/>
    </row>
    <row r="225" spans="18:18" s="18" customFormat="1" x14ac:dyDescent="0.2">
      <c r="R225" s="189"/>
    </row>
    <row r="226" spans="18:18" s="18" customFormat="1" x14ac:dyDescent="0.2">
      <c r="R226" s="189"/>
    </row>
    <row r="227" spans="18:18" s="18" customFormat="1" x14ac:dyDescent="0.2">
      <c r="R227" s="189"/>
    </row>
    <row r="228" spans="18:18" s="18" customFormat="1" x14ac:dyDescent="0.2">
      <c r="R228" s="189"/>
    </row>
    <row r="229" spans="18:18" s="18" customFormat="1" x14ac:dyDescent="0.2">
      <c r="R229" s="189"/>
    </row>
    <row r="230" spans="18:18" s="18" customFormat="1" x14ac:dyDescent="0.2">
      <c r="R230" s="189"/>
    </row>
    <row r="231" spans="18:18" s="18" customFormat="1" x14ac:dyDescent="0.2">
      <c r="R231" s="189"/>
    </row>
    <row r="232" spans="18:18" s="18" customFormat="1" x14ac:dyDescent="0.2">
      <c r="R232" s="189"/>
    </row>
    <row r="233" spans="18:18" s="18" customFormat="1" x14ac:dyDescent="0.2">
      <c r="R233" s="189"/>
    </row>
    <row r="234" spans="18:18" s="18" customFormat="1" x14ac:dyDescent="0.2">
      <c r="R234" s="189"/>
    </row>
    <row r="235" spans="18:18" s="18" customFormat="1" x14ac:dyDescent="0.2">
      <c r="R235" s="189"/>
    </row>
    <row r="236" spans="18:18" s="18" customFormat="1" x14ac:dyDescent="0.2">
      <c r="R236" s="189"/>
    </row>
    <row r="237" spans="18:18" s="18" customFormat="1" x14ac:dyDescent="0.2">
      <c r="R237" s="189"/>
    </row>
    <row r="238" spans="18:18" s="18" customFormat="1" x14ac:dyDescent="0.2">
      <c r="R238" s="189"/>
    </row>
    <row r="239" spans="18:18" s="18" customFormat="1" x14ac:dyDescent="0.2">
      <c r="R239" s="189"/>
    </row>
    <row r="240" spans="18:18" s="18" customFormat="1" x14ac:dyDescent="0.2">
      <c r="R240" s="189"/>
    </row>
    <row r="241" spans="18:18" s="18" customFormat="1" x14ac:dyDescent="0.2">
      <c r="R241" s="189"/>
    </row>
    <row r="242" spans="18:18" s="18" customFormat="1" x14ac:dyDescent="0.2">
      <c r="R242" s="189"/>
    </row>
    <row r="243" spans="18:18" s="18" customFormat="1" x14ac:dyDescent="0.2">
      <c r="R243" s="189"/>
    </row>
    <row r="244" spans="18:18" s="18" customFormat="1" x14ac:dyDescent="0.2">
      <c r="R244" s="189"/>
    </row>
    <row r="245" spans="18:18" s="18" customFormat="1" x14ac:dyDescent="0.2">
      <c r="R245" s="189"/>
    </row>
    <row r="246" spans="18:18" s="18" customFormat="1" x14ac:dyDescent="0.2">
      <c r="R246" s="189"/>
    </row>
    <row r="247" spans="18:18" s="18" customFormat="1" x14ac:dyDescent="0.2">
      <c r="R247" s="189"/>
    </row>
    <row r="248" spans="18:18" s="18" customFormat="1" x14ac:dyDescent="0.2">
      <c r="R248" s="189"/>
    </row>
    <row r="249" spans="18:18" s="18" customFormat="1" x14ac:dyDescent="0.2">
      <c r="R249" s="189"/>
    </row>
    <row r="250" spans="18:18" s="18" customFormat="1" x14ac:dyDescent="0.2">
      <c r="R250" s="189"/>
    </row>
    <row r="251" spans="18:18" s="18" customFormat="1" x14ac:dyDescent="0.2">
      <c r="R251" s="189"/>
    </row>
    <row r="252" spans="18:18" s="18" customFormat="1" x14ac:dyDescent="0.2">
      <c r="R252" s="189"/>
    </row>
    <row r="253" spans="18:18" s="18" customFormat="1" x14ac:dyDescent="0.2">
      <c r="R253" s="189"/>
    </row>
    <row r="254" spans="18:18" s="18" customFormat="1" x14ac:dyDescent="0.2">
      <c r="R254" s="189"/>
    </row>
    <row r="255" spans="18:18" s="18" customFormat="1" x14ac:dyDescent="0.2">
      <c r="R255" s="189"/>
    </row>
    <row r="256" spans="18:18" s="18" customFormat="1" x14ac:dyDescent="0.2">
      <c r="R256" s="189"/>
    </row>
    <row r="257" spans="18:18" s="18" customFormat="1" x14ac:dyDescent="0.2">
      <c r="R257" s="189"/>
    </row>
    <row r="258" spans="18:18" s="18" customFormat="1" x14ac:dyDescent="0.2">
      <c r="R258" s="189"/>
    </row>
    <row r="259" spans="18:18" s="18" customFormat="1" x14ac:dyDescent="0.2">
      <c r="R259" s="189"/>
    </row>
    <row r="260" spans="18:18" s="18" customFormat="1" x14ac:dyDescent="0.2">
      <c r="R260" s="189"/>
    </row>
    <row r="261" spans="18:18" s="18" customFormat="1" x14ac:dyDescent="0.2">
      <c r="R261" s="189"/>
    </row>
    <row r="262" spans="18:18" s="18" customFormat="1" x14ac:dyDescent="0.2">
      <c r="R262" s="189"/>
    </row>
    <row r="263" spans="18:18" s="18" customFormat="1" x14ac:dyDescent="0.2">
      <c r="R263" s="189"/>
    </row>
    <row r="264" spans="18:18" s="18" customFormat="1" x14ac:dyDescent="0.2">
      <c r="R264" s="189"/>
    </row>
    <row r="265" spans="18:18" s="18" customFormat="1" x14ac:dyDescent="0.2">
      <c r="R265" s="189"/>
    </row>
    <row r="266" spans="18:18" s="18" customFormat="1" x14ac:dyDescent="0.2">
      <c r="R266" s="189"/>
    </row>
    <row r="267" spans="18:18" s="18" customFormat="1" x14ac:dyDescent="0.2">
      <c r="R267" s="189"/>
    </row>
    <row r="268" spans="18:18" s="18" customFormat="1" x14ac:dyDescent="0.2">
      <c r="R268" s="189"/>
    </row>
    <row r="269" spans="18:18" s="18" customFormat="1" x14ac:dyDescent="0.2">
      <c r="R269" s="189"/>
    </row>
    <row r="270" spans="18:18" s="18" customFormat="1" x14ac:dyDescent="0.2">
      <c r="R270" s="189"/>
    </row>
    <row r="271" spans="18:18" s="18" customFormat="1" x14ac:dyDescent="0.2">
      <c r="R271" s="189"/>
    </row>
    <row r="272" spans="18:18" s="18" customFormat="1" x14ac:dyDescent="0.2">
      <c r="R272" s="189"/>
    </row>
    <row r="273" spans="18:18" s="18" customFormat="1" x14ac:dyDescent="0.2">
      <c r="R273" s="189"/>
    </row>
    <row r="274" spans="18:18" s="18" customFormat="1" x14ac:dyDescent="0.2">
      <c r="R274" s="189"/>
    </row>
    <row r="275" spans="18:18" s="18" customFormat="1" x14ac:dyDescent="0.2">
      <c r="R275" s="189"/>
    </row>
    <row r="276" spans="18:18" s="18" customFormat="1" x14ac:dyDescent="0.2">
      <c r="R276" s="189"/>
    </row>
    <row r="277" spans="18:18" s="18" customFormat="1" x14ac:dyDescent="0.2">
      <c r="R277" s="189"/>
    </row>
    <row r="278" spans="18:18" s="18" customFormat="1" x14ac:dyDescent="0.2">
      <c r="R278" s="189"/>
    </row>
    <row r="279" spans="18:18" s="18" customFormat="1" x14ac:dyDescent="0.2">
      <c r="R279" s="189"/>
    </row>
    <row r="280" spans="18:18" s="18" customFormat="1" x14ac:dyDescent="0.2">
      <c r="R280" s="189"/>
    </row>
    <row r="281" spans="18:18" s="18" customFormat="1" x14ac:dyDescent="0.2">
      <c r="R281" s="189"/>
    </row>
    <row r="282" spans="18:18" s="18" customFormat="1" x14ac:dyDescent="0.2">
      <c r="R282" s="189"/>
    </row>
    <row r="283" spans="18:18" s="18" customFormat="1" x14ac:dyDescent="0.2">
      <c r="R283" s="189"/>
    </row>
    <row r="284" spans="18:18" s="18" customFormat="1" x14ac:dyDescent="0.2">
      <c r="R284" s="189"/>
    </row>
    <row r="285" spans="18:18" s="18" customFormat="1" x14ac:dyDescent="0.2">
      <c r="R285" s="189"/>
    </row>
    <row r="286" spans="18:18" s="18" customFormat="1" x14ac:dyDescent="0.2">
      <c r="R286" s="189"/>
    </row>
    <row r="287" spans="18:18" s="18" customFormat="1" x14ac:dyDescent="0.2">
      <c r="R287" s="189"/>
    </row>
    <row r="288" spans="18:18" s="18" customFormat="1" x14ac:dyDescent="0.2">
      <c r="R288" s="189"/>
    </row>
    <row r="289" spans="18:18" s="18" customFormat="1" x14ac:dyDescent="0.2">
      <c r="R289" s="189"/>
    </row>
    <row r="290" spans="18:18" s="18" customFormat="1" x14ac:dyDescent="0.2">
      <c r="R290" s="189"/>
    </row>
    <row r="291" spans="18:18" s="18" customFormat="1" x14ac:dyDescent="0.2">
      <c r="R291" s="189"/>
    </row>
    <row r="292" spans="18:18" s="18" customFormat="1" x14ac:dyDescent="0.2">
      <c r="R292" s="189"/>
    </row>
    <row r="293" spans="18:18" s="18" customFormat="1" x14ac:dyDescent="0.2">
      <c r="R293" s="189"/>
    </row>
    <row r="294" spans="18:18" s="18" customFormat="1" x14ac:dyDescent="0.2">
      <c r="R294" s="189"/>
    </row>
    <row r="295" spans="18:18" s="18" customFormat="1" x14ac:dyDescent="0.2">
      <c r="R295" s="189"/>
    </row>
    <row r="296" spans="18:18" s="18" customFormat="1" x14ac:dyDescent="0.2">
      <c r="R296" s="189"/>
    </row>
    <row r="297" spans="18:18" s="18" customFormat="1" x14ac:dyDescent="0.2">
      <c r="R297" s="189"/>
    </row>
    <row r="298" spans="18:18" s="18" customFormat="1" x14ac:dyDescent="0.2">
      <c r="R298" s="189"/>
    </row>
    <row r="299" spans="18:18" s="18" customFormat="1" x14ac:dyDescent="0.2">
      <c r="R299" s="189"/>
    </row>
    <row r="300" spans="18:18" s="18" customFormat="1" x14ac:dyDescent="0.2">
      <c r="R300" s="189"/>
    </row>
    <row r="301" spans="18:18" s="18" customFormat="1" x14ac:dyDescent="0.2">
      <c r="R301" s="189"/>
    </row>
    <row r="302" spans="18:18" s="18" customFormat="1" x14ac:dyDescent="0.2">
      <c r="R302" s="189"/>
    </row>
    <row r="303" spans="18:18" s="18" customFormat="1" x14ac:dyDescent="0.2">
      <c r="R303" s="189"/>
    </row>
    <row r="304" spans="18:18" s="18" customFormat="1" x14ac:dyDescent="0.2">
      <c r="R304" s="189"/>
    </row>
    <row r="305" spans="18:18" s="18" customFormat="1" x14ac:dyDescent="0.2">
      <c r="R305" s="189"/>
    </row>
    <row r="306" spans="18:18" s="18" customFormat="1" x14ac:dyDescent="0.2">
      <c r="R306" s="189"/>
    </row>
    <row r="307" spans="18:18" s="18" customFormat="1" x14ac:dyDescent="0.2">
      <c r="R307" s="189"/>
    </row>
    <row r="308" spans="18:18" s="18" customFormat="1" x14ac:dyDescent="0.2">
      <c r="R308" s="189"/>
    </row>
    <row r="309" spans="18:18" s="18" customFormat="1" x14ac:dyDescent="0.2">
      <c r="R309" s="189"/>
    </row>
    <row r="310" spans="18:18" s="18" customFormat="1" x14ac:dyDescent="0.2">
      <c r="R310" s="189"/>
    </row>
    <row r="311" spans="18:18" s="18" customFormat="1" x14ac:dyDescent="0.2">
      <c r="R311" s="189"/>
    </row>
    <row r="312" spans="18:18" s="18" customFormat="1" x14ac:dyDescent="0.2">
      <c r="R312" s="189"/>
    </row>
    <row r="313" spans="18:18" s="18" customFormat="1" x14ac:dyDescent="0.2">
      <c r="R313" s="189"/>
    </row>
    <row r="314" spans="18:18" s="18" customFormat="1" x14ac:dyDescent="0.2">
      <c r="R314" s="189"/>
    </row>
    <row r="315" spans="18:18" s="18" customFormat="1" x14ac:dyDescent="0.2">
      <c r="R315" s="189"/>
    </row>
    <row r="316" spans="18:18" s="18" customFormat="1" x14ac:dyDescent="0.2">
      <c r="R316" s="189"/>
    </row>
    <row r="317" spans="18:18" s="18" customFormat="1" x14ac:dyDescent="0.2">
      <c r="R317" s="189"/>
    </row>
    <row r="318" spans="18:18" s="18" customFormat="1" x14ac:dyDescent="0.2">
      <c r="R318" s="189"/>
    </row>
    <row r="319" spans="18:18" s="18" customFormat="1" x14ac:dyDescent="0.2">
      <c r="R319" s="189"/>
    </row>
    <row r="320" spans="18:18" s="18" customFormat="1" x14ac:dyDescent="0.2">
      <c r="R320" s="189"/>
    </row>
    <row r="321" spans="18:18" s="18" customFormat="1" x14ac:dyDescent="0.2">
      <c r="R321" s="189"/>
    </row>
    <row r="322" spans="18:18" s="18" customFormat="1" x14ac:dyDescent="0.2">
      <c r="R322" s="189"/>
    </row>
    <row r="323" spans="18:18" s="18" customFormat="1" x14ac:dyDescent="0.2">
      <c r="R323" s="189"/>
    </row>
    <row r="324" spans="18:18" s="18" customFormat="1" x14ac:dyDescent="0.2">
      <c r="R324" s="189"/>
    </row>
    <row r="325" spans="18:18" s="18" customFormat="1" x14ac:dyDescent="0.2">
      <c r="R325" s="189"/>
    </row>
    <row r="326" spans="18:18" s="18" customFormat="1" x14ac:dyDescent="0.2">
      <c r="R326" s="189"/>
    </row>
    <row r="327" spans="18:18" s="18" customFormat="1" x14ac:dyDescent="0.2">
      <c r="R327" s="189"/>
    </row>
    <row r="328" spans="18:18" s="18" customFormat="1" x14ac:dyDescent="0.2">
      <c r="R328" s="189"/>
    </row>
    <row r="329" spans="18:18" s="18" customFormat="1" x14ac:dyDescent="0.2">
      <c r="R329" s="189"/>
    </row>
    <row r="330" spans="18:18" s="18" customFormat="1" x14ac:dyDescent="0.2">
      <c r="R330" s="189"/>
    </row>
    <row r="331" spans="18:18" s="18" customFormat="1" x14ac:dyDescent="0.2">
      <c r="R331" s="189"/>
    </row>
    <row r="332" spans="18:18" s="18" customFormat="1" x14ac:dyDescent="0.2">
      <c r="R332" s="189"/>
    </row>
    <row r="333" spans="18:18" s="18" customFormat="1" x14ac:dyDescent="0.2">
      <c r="R333" s="189"/>
    </row>
    <row r="334" spans="18:18" s="18" customFormat="1" x14ac:dyDescent="0.2">
      <c r="R334" s="189"/>
    </row>
    <row r="335" spans="18:18" s="18" customFormat="1" x14ac:dyDescent="0.2">
      <c r="R335" s="189"/>
    </row>
    <row r="336" spans="18:18" s="18" customFormat="1" x14ac:dyDescent="0.2">
      <c r="R336" s="189"/>
    </row>
    <row r="337" spans="18:18" s="18" customFormat="1" x14ac:dyDescent="0.2">
      <c r="R337" s="189"/>
    </row>
    <row r="338" spans="18:18" s="18" customFormat="1" x14ac:dyDescent="0.2">
      <c r="R338" s="189"/>
    </row>
    <row r="339" spans="18:18" s="18" customFormat="1" x14ac:dyDescent="0.2">
      <c r="R339" s="189"/>
    </row>
    <row r="340" spans="18:18" s="18" customFormat="1" x14ac:dyDescent="0.2">
      <c r="R340" s="189"/>
    </row>
    <row r="341" spans="18:18" s="18" customFormat="1" x14ac:dyDescent="0.2">
      <c r="R341" s="189"/>
    </row>
    <row r="342" spans="18:18" s="18" customFormat="1" x14ac:dyDescent="0.2">
      <c r="R342" s="189"/>
    </row>
    <row r="343" spans="18:18" s="18" customFormat="1" x14ac:dyDescent="0.2">
      <c r="R343" s="189"/>
    </row>
    <row r="344" spans="18:18" s="18" customFormat="1" x14ac:dyDescent="0.2">
      <c r="R344" s="189"/>
    </row>
    <row r="345" spans="18:18" s="18" customFormat="1" x14ac:dyDescent="0.2">
      <c r="R345" s="189"/>
    </row>
    <row r="346" spans="18:18" s="18" customFormat="1" x14ac:dyDescent="0.2">
      <c r="R346" s="189"/>
    </row>
    <row r="347" spans="18:18" s="18" customFormat="1" x14ac:dyDescent="0.2">
      <c r="R347" s="189"/>
    </row>
    <row r="348" spans="18:18" s="18" customFormat="1" x14ac:dyDescent="0.2">
      <c r="R348" s="189"/>
    </row>
    <row r="349" spans="18:18" s="18" customFormat="1" x14ac:dyDescent="0.2">
      <c r="R349" s="189"/>
    </row>
    <row r="350" spans="18:18" s="18" customFormat="1" x14ac:dyDescent="0.2">
      <c r="R350" s="189"/>
    </row>
    <row r="351" spans="18:18" s="18" customFormat="1" x14ac:dyDescent="0.2">
      <c r="R351" s="189"/>
    </row>
    <row r="352" spans="18:18" s="18" customFormat="1" x14ac:dyDescent="0.2">
      <c r="R352" s="189"/>
    </row>
    <row r="353" spans="18:18" s="18" customFormat="1" x14ac:dyDescent="0.2">
      <c r="R353" s="189"/>
    </row>
    <row r="354" spans="18:18" s="18" customFormat="1" x14ac:dyDescent="0.2">
      <c r="R354" s="189"/>
    </row>
    <row r="355" spans="18:18" s="18" customFormat="1" x14ac:dyDescent="0.2">
      <c r="R355" s="189"/>
    </row>
    <row r="356" spans="18:18" s="18" customFormat="1" x14ac:dyDescent="0.2">
      <c r="R356" s="189"/>
    </row>
    <row r="357" spans="18:18" s="18" customFormat="1" x14ac:dyDescent="0.2">
      <c r="R357" s="189"/>
    </row>
    <row r="358" spans="18:18" s="18" customFormat="1" x14ac:dyDescent="0.2">
      <c r="R358" s="189"/>
    </row>
    <row r="359" spans="18:18" s="18" customFormat="1" x14ac:dyDescent="0.2">
      <c r="R359" s="189"/>
    </row>
    <row r="360" spans="18:18" s="18" customFormat="1" x14ac:dyDescent="0.2">
      <c r="R360" s="189"/>
    </row>
    <row r="361" spans="18:18" s="18" customFormat="1" x14ac:dyDescent="0.2">
      <c r="R361" s="189"/>
    </row>
    <row r="362" spans="18:18" s="18" customFormat="1" x14ac:dyDescent="0.2">
      <c r="R362" s="189"/>
    </row>
    <row r="363" spans="18:18" s="18" customFormat="1" x14ac:dyDescent="0.2">
      <c r="R363" s="189"/>
    </row>
    <row r="364" spans="18:18" s="18" customFormat="1" x14ac:dyDescent="0.2">
      <c r="R364" s="189"/>
    </row>
    <row r="365" spans="18:18" s="18" customFormat="1" x14ac:dyDescent="0.2">
      <c r="R365" s="189"/>
    </row>
    <row r="366" spans="18:18" s="18" customFormat="1" x14ac:dyDescent="0.2">
      <c r="R366" s="189"/>
    </row>
    <row r="367" spans="18:18" s="18" customFormat="1" x14ac:dyDescent="0.2">
      <c r="R367" s="189"/>
    </row>
    <row r="368" spans="18:18" s="18" customFormat="1" x14ac:dyDescent="0.2">
      <c r="R368" s="189"/>
    </row>
    <row r="369" spans="18:18" s="18" customFormat="1" x14ac:dyDescent="0.2">
      <c r="R369" s="189"/>
    </row>
    <row r="370" spans="18:18" s="18" customFormat="1" x14ac:dyDescent="0.2">
      <c r="R370" s="189"/>
    </row>
    <row r="371" spans="18:18" s="18" customFormat="1" x14ac:dyDescent="0.2">
      <c r="R371" s="189"/>
    </row>
    <row r="372" spans="18:18" s="18" customFormat="1" x14ac:dyDescent="0.2">
      <c r="R372" s="189"/>
    </row>
    <row r="373" spans="18:18" s="18" customFormat="1" x14ac:dyDescent="0.2">
      <c r="R373" s="189"/>
    </row>
    <row r="374" spans="18:18" s="18" customFormat="1" x14ac:dyDescent="0.2">
      <c r="R374" s="189"/>
    </row>
    <row r="375" spans="18:18" s="18" customFormat="1" x14ac:dyDescent="0.2">
      <c r="R375" s="189"/>
    </row>
    <row r="376" spans="18:18" s="18" customFormat="1" x14ac:dyDescent="0.2">
      <c r="R376" s="189"/>
    </row>
    <row r="377" spans="18:18" s="18" customFormat="1" x14ac:dyDescent="0.2">
      <c r="R377" s="189"/>
    </row>
    <row r="378" spans="18:18" s="18" customFormat="1" x14ac:dyDescent="0.2">
      <c r="R378" s="189"/>
    </row>
    <row r="379" spans="18:18" s="18" customFormat="1" x14ac:dyDescent="0.2">
      <c r="R379" s="189"/>
    </row>
    <row r="380" spans="18:18" s="18" customFormat="1" x14ac:dyDescent="0.2">
      <c r="R380" s="189"/>
    </row>
    <row r="381" spans="18:18" s="18" customFormat="1" x14ac:dyDescent="0.2">
      <c r="R381" s="189"/>
    </row>
    <row r="382" spans="18:18" s="18" customFormat="1" x14ac:dyDescent="0.2">
      <c r="R382" s="189"/>
    </row>
    <row r="383" spans="18:18" s="18" customFormat="1" x14ac:dyDescent="0.2">
      <c r="R383" s="189"/>
    </row>
    <row r="384" spans="18:18" s="18" customFormat="1" x14ac:dyDescent="0.2">
      <c r="R384" s="189"/>
    </row>
    <row r="385" spans="18:18" s="18" customFormat="1" x14ac:dyDescent="0.2">
      <c r="R385" s="189"/>
    </row>
    <row r="386" spans="18:18" s="18" customFormat="1" x14ac:dyDescent="0.2">
      <c r="R386" s="189"/>
    </row>
    <row r="387" spans="18:18" s="18" customFormat="1" x14ac:dyDescent="0.2">
      <c r="R387" s="189"/>
    </row>
    <row r="388" spans="18:18" s="18" customFormat="1" x14ac:dyDescent="0.2">
      <c r="R388" s="189"/>
    </row>
    <row r="389" spans="18:18" s="18" customFormat="1" x14ac:dyDescent="0.2">
      <c r="R389" s="189"/>
    </row>
    <row r="390" spans="18:18" s="18" customFormat="1" x14ac:dyDescent="0.2">
      <c r="R390" s="189"/>
    </row>
    <row r="391" spans="18:18" s="18" customFormat="1" x14ac:dyDescent="0.2">
      <c r="R391" s="189"/>
    </row>
    <row r="392" spans="18:18" s="18" customFormat="1" x14ac:dyDescent="0.2">
      <c r="R392" s="189"/>
    </row>
    <row r="393" spans="18:18" s="18" customFormat="1" x14ac:dyDescent="0.2">
      <c r="R393" s="189"/>
    </row>
    <row r="394" spans="18:18" s="18" customFormat="1" x14ac:dyDescent="0.2">
      <c r="R394" s="189"/>
    </row>
    <row r="395" spans="18:18" s="18" customFormat="1" x14ac:dyDescent="0.2">
      <c r="R395" s="189"/>
    </row>
    <row r="396" spans="18:18" s="18" customFormat="1" x14ac:dyDescent="0.2">
      <c r="R396" s="189"/>
    </row>
    <row r="397" spans="18:18" s="18" customFormat="1" x14ac:dyDescent="0.2">
      <c r="R397" s="189"/>
    </row>
    <row r="398" spans="18:18" s="18" customFormat="1" x14ac:dyDescent="0.2">
      <c r="R398" s="189"/>
    </row>
    <row r="399" spans="18:18" s="18" customFormat="1" x14ac:dyDescent="0.2">
      <c r="R399" s="189"/>
    </row>
    <row r="400" spans="18:18" s="18" customFormat="1" x14ac:dyDescent="0.2">
      <c r="R400" s="189"/>
    </row>
    <row r="401" spans="18:18" s="18" customFormat="1" x14ac:dyDescent="0.2">
      <c r="R401" s="189"/>
    </row>
    <row r="402" spans="18:18" s="18" customFormat="1" x14ac:dyDescent="0.2">
      <c r="R402" s="189"/>
    </row>
    <row r="403" spans="18:18" s="18" customFormat="1" x14ac:dyDescent="0.2">
      <c r="R403" s="189"/>
    </row>
    <row r="404" spans="18:18" s="18" customFormat="1" x14ac:dyDescent="0.2">
      <c r="R404" s="189"/>
    </row>
    <row r="405" spans="18:18" s="18" customFormat="1" x14ac:dyDescent="0.2">
      <c r="R405" s="189"/>
    </row>
    <row r="406" spans="18:18" s="18" customFormat="1" x14ac:dyDescent="0.2">
      <c r="R406" s="189"/>
    </row>
    <row r="407" spans="18:18" s="18" customFormat="1" x14ac:dyDescent="0.2">
      <c r="R407" s="189"/>
    </row>
    <row r="408" spans="18:18" s="18" customFormat="1" x14ac:dyDescent="0.2">
      <c r="R408" s="189"/>
    </row>
    <row r="409" spans="18:18" s="18" customFormat="1" x14ac:dyDescent="0.2">
      <c r="R409" s="189"/>
    </row>
    <row r="410" spans="18:18" s="18" customFormat="1" x14ac:dyDescent="0.2">
      <c r="R410" s="189"/>
    </row>
    <row r="411" spans="18:18" s="18" customFormat="1" x14ac:dyDescent="0.2">
      <c r="R411" s="189"/>
    </row>
    <row r="412" spans="18:18" s="18" customFormat="1" x14ac:dyDescent="0.2">
      <c r="R412" s="189"/>
    </row>
    <row r="413" spans="18:18" s="18" customFormat="1" x14ac:dyDescent="0.2">
      <c r="R413" s="189"/>
    </row>
    <row r="414" spans="18:18" s="18" customFormat="1" x14ac:dyDescent="0.2">
      <c r="R414" s="189"/>
    </row>
    <row r="415" spans="18:18" s="18" customFormat="1" x14ac:dyDescent="0.2">
      <c r="R415" s="189"/>
    </row>
    <row r="416" spans="18:18" s="18" customFormat="1" x14ac:dyDescent="0.2">
      <c r="R416" s="189"/>
    </row>
    <row r="417" spans="18:18" s="18" customFormat="1" x14ac:dyDescent="0.2">
      <c r="R417" s="189"/>
    </row>
    <row r="418" spans="18:18" s="18" customFormat="1" x14ac:dyDescent="0.2">
      <c r="R418" s="189"/>
    </row>
    <row r="419" spans="18:18" s="18" customFormat="1" x14ac:dyDescent="0.2">
      <c r="R419" s="189"/>
    </row>
    <row r="420" spans="18:18" s="18" customFormat="1" x14ac:dyDescent="0.2">
      <c r="R420" s="189"/>
    </row>
    <row r="421" spans="18:18" s="18" customFormat="1" x14ac:dyDescent="0.2">
      <c r="R421" s="189"/>
    </row>
    <row r="422" spans="18:18" s="18" customFormat="1" x14ac:dyDescent="0.2">
      <c r="R422" s="189"/>
    </row>
    <row r="423" spans="18:18" s="18" customFormat="1" x14ac:dyDescent="0.2">
      <c r="R423" s="189"/>
    </row>
    <row r="424" spans="18:18" s="18" customFormat="1" x14ac:dyDescent="0.2">
      <c r="R424" s="189"/>
    </row>
    <row r="425" spans="18:18" s="18" customFormat="1" x14ac:dyDescent="0.2">
      <c r="R425" s="189"/>
    </row>
    <row r="426" spans="18:18" s="18" customFormat="1" x14ac:dyDescent="0.2">
      <c r="R426" s="189"/>
    </row>
    <row r="427" spans="18:18" s="18" customFormat="1" x14ac:dyDescent="0.2">
      <c r="R427" s="189"/>
    </row>
    <row r="428" spans="18:18" s="18" customFormat="1" x14ac:dyDescent="0.2">
      <c r="R428" s="189"/>
    </row>
    <row r="429" spans="18:18" s="18" customFormat="1" x14ac:dyDescent="0.2">
      <c r="R429" s="189"/>
    </row>
    <row r="430" spans="18:18" s="18" customFormat="1" x14ac:dyDescent="0.2">
      <c r="R430" s="189"/>
    </row>
    <row r="431" spans="18:18" s="18" customFormat="1" x14ac:dyDescent="0.2">
      <c r="R431" s="189"/>
    </row>
    <row r="432" spans="18:18" s="18" customFormat="1" x14ac:dyDescent="0.2">
      <c r="R432" s="189"/>
    </row>
    <row r="433" spans="18:18" s="18" customFormat="1" x14ac:dyDescent="0.2">
      <c r="R433" s="189"/>
    </row>
    <row r="434" spans="18:18" s="18" customFormat="1" x14ac:dyDescent="0.2">
      <c r="R434" s="189"/>
    </row>
    <row r="435" spans="18:18" s="18" customFormat="1" x14ac:dyDescent="0.2">
      <c r="R435" s="189"/>
    </row>
    <row r="436" spans="18:18" s="18" customFormat="1" x14ac:dyDescent="0.2">
      <c r="R436" s="189"/>
    </row>
    <row r="437" spans="18:18" s="18" customFormat="1" x14ac:dyDescent="0.2">
      <c r="R437" s="189"/>
    </row>
    <row r="438" spans="18:18" s="18" customFormat="1" x14ac:dyDescent="0.2">
      <c r="R438" s="189"/>
    </row>
    <row r="439" spans="18:18" s="18" customFormat="1" x14ac:dyDescent="0.2">
      <c r="R439" s="189"/>
    </row>
    <row r="440" spans="18:18" s="18" customFormat="1" x14ac:dyDescent="0.2">
      <c r="R440" s="189"/>
    </row>
    <row r="441" spans="18:18" s="18" customFormat="1" x14ac:dyDescent="0.2">
      <c r="R441" s="189"/>
    </row>
    <row r="442" spans="18:18" s="18" customFormat="1" x14ac:dyDescent="0.2">
      <c r="R442" s="189"/>
    </row>
    <row r="443" spans="18:18" s="18" customFormat="1" x14ac:dyDescent="0.2">
      <c r="R443" s="189"/>
    </row>
    <row r="444" spans="18:18" s="18" customFormat="1" x14ac:dyDescent="0.2">
      <c r="R444" s="189"/>
    </row>
    <row r="445" spans="18:18" s="18" customFormat="1" x14ac:dyDescent="0.2">
      <c r="R445" s="189"/>
    </row>
    <row r="446" spans="18:18" s="18" customFormat="1" x14ac:dyDescent="0.2">
      <c r="R446" s="189"/>
    </row>
    <row r="447" spans="18:18" s="18" customFormat="1" x14ac:dyDescent="0.2">
      <c r="R447" s="189"/>
    </row>
    <row r="448" spans="18:18" s="18" customFormat="1" x14ac:dyDescent="0.2">
      <c r="R448" s="189"/>
    </row>
    <row r="449" spans="18:18" s="18" customFormat="1" x14ac:dyDescent="0.2">
      <c r="R449" s="189"/>
    </row>
    <row r="450" spans="18:18" s="18" customFormat="1" x14ac:dyDescent="0.2">
      <c r="R450" s="189"/>
    </row>
    <row r="451" spans="18:18" s="18" customFormat="1" x14ac:dyDescent="0.2">
      <c r="R451" s="189"/>
    </row>
    <row r="452" spans="18:18" s="18" customFormat="1" x14ac:dyDescent="0.2">
      <c r="R452" s="189"/>
    </row>
    <row r="453" spans="18:18" s="18" customFormat="1" x14ac:dyDescent="0.2">
      <c r="R453" s="189"/>
    </row>
    <row r="454" spans="18:18" s="18" customFormat="1" x14ac:dyDescent="0.2">
      <c r="R454" s="189"/>
    </row>
    <row r="455" spans="18:18" s="18" customFormat="1" x14ac:dyDescent="0.2">
      <c r="R455" s="189"/>
    </row>
    <row r="456" spans="18:18" s="18" customFormat="1" x14ac:dyDescent="0.2">
      <c r="R456" s="189"/>
    </row>
    <row r="457" spans="18:18" s="18" customFormat="1" x14ac:dyDescent="0.2">
      <c r="R457" s="189"/>
    </row>
    <row r="458" spans="18:18" s="18" customFormat="1" x14ac:dyDescent="0.2">
      <c r="R458" s="189"/>
    </row>
    <row r="459" spans="18:18" s="18" customFormat="1" x14ac:dyDescent="0.2">
      <c r="R459" s="189"/>
    </row>
    <row r="460" spans="18:18" s="18" customFormat="1" x14ac:dyDescent="0.2">
      <c r="R460" s="189"/>
    </row>
    <row r="461" spans="18:18" s="18" customFormat="1" x14ac:dyDescent="0.2">
      <c r="R461" s="189"/>
    </row>
    <row r="462" spans="18:18" s="18" customFormat="1" x14ac:dyDescent="0.2">
      <c r="R462" s="189"/>
    </row>
    <row r="463" spans="18:18" s="18" customFormat="1" x14ac:dyDescent="0.2">
      <c r="R463" s="189"/>
    </row>
    <row r="464" spans="18:18" s="18" customFormat="1" x14ac:dyDescent="0.2">
      <c r="R464" s="189"/>
    </row>
    <row r="465" spans="18:18" s="18" customFormat="1" x14ac:dyDescent="0.2">
      <c r="R465" s="189"/>
    </row>
    <row r="466" spans="18:18" s="18" customFormat="1" x14ac:dyDescent="0.2">
      <c r="R466" s="189"/>
    </row>
    <row r="467" spans="18:18" s="18" customFormat="1" x14ac:dyDescent="0.2">
      <c r="R467" s="189"/>
    </row>
    <row r="468" spans="18:18" s="18" customFormat="1" x14ac:dyDescent="0.2">
      <c r="R468" s="189"/>
    </row>
    <row r="469" spans="18:18" s="18" customFormat="1" x14ac:dyDescent="0.2">
      <c r="R469" s="189"/>
    </row>
    <row r="470" spans="18:18" s="18" customFormat="1" x14ac:dyDescent="0.2">
      <c r="R470" s="189"/>
    </row>
    <row r="471" spans="18:18" s="18" customFormat="1" x14ac:dyDescent="0.2">
      <c r="R471" s="189"/>
    </row>
    <row r="472" spans="18:18" s="18" customFormat="1" x14ac:dyDescent="0.2">
      <c r="R472" s="189"/>
    </row>
    <row r="473" spans="18:18" s="18" customFormat="1" x14ac:dyDescent="0.2">
      <c r="R473" s="189"/>
    </row>
    <row r="474" spans="18:18" s="18" customFormat="1" x14ac:dyDescent="0.2">
      <c r="R474" s="189"/>
    </row>
    <row r="475" spans="18:18" s="18" customFormat="1" x14ac:dyDescent="0.2">
      <c r="R475" s="189"/>
    </row>
    <row r="476" spans="18:18" s="18" customFormat="1" x14ac:dyDescent="0.2">
      <c r="R476" s="189"/>
    </row>
    <row r="477" spans="18:18" s="18" customFormat="1" x14ac:dyDescent="0.2">
      <c r="R477" s="189"/>
    </row>
    <row r="478" spans="18:18" s="18" customFormat="1" x14ac:dyDescent="0.2">
      <c r="R478" s="189"/>
    </row>
    <row r="479" spans="18:18" s="18" customFormat="1" x14ac:dyDescent="0.2">
      <c r="R479" s="189"/>
    </row>
    <row r="480" spans="18:18" s="18" customFormat="1" x14ac:dyDescent="0.2">
      <c r="R480" s="189"/>
    </row>
    <row r="481" spans="18:18" s="18" customFormat="1" x14ac:dyDescent="0.2">
      <c r="R481" s="189"/>
    </row>
    <row r="482" spans="18:18" s="18" customFormat="1" x14ac:dyDescent="0.2">
      <c r="R482" s="189"/>
    </row>
    <row r="483" spans="18:18" s="18" customFormat="1" x14ac:dyDescent="0.2">
      <c r="R483" s="189"/>
    </row>
    <row r="484" spans="18:18" s="18" customFormat="1" x14ac:dyDescent="0.2">
      <c r="R484" s="189"/>
    </row>
    <row r="485" spans="18:18" s="18" customFormat="1" x14ac:dyDescent="0.2">
      <c r="R485" s="189"/>
    </row>
    <row r="486" spans="18:18" s="18" customFormat="1" x14ac:dyDescent="0.2">
      <c r="R486" s="189"/>
    </row>
    <row r="487" spans="18:18" s="18" customFormat="1" x14ac:dyDescent="0.2">
      <c r="R487" s="189"/>
    </row>
    <row r="488" spans="18:18" s="18" customFormat="1" x14ac:dyDescent="0.2">
      <c r="R488" s="189"/>
    </row>
    <row r="489" spans="18:18" s="18" customFormat="1" x14ac:dyDescent="0.2">
      <c r="R489" s="189"/>
    </row>
    <row r="490" spans="18:18" s="18" customFormat="1" x14ac:dyDescent="0.2">
      <c r="R490" s="189"/>
    </row>
    <row r="491" spans="18:18" s="18" customFormat="1" x14ac:dyDescent="0.2">
      <c r="R491" s="189"/>
    </row>
    <row r="492" spans="18:18" s="18" customFormat="1" x14ac:dyDescent="0.2">
      <c r="R492" s="189"/>
    </row>
    <row r="493" spans="18:18" s="18" customFormat="1" x14ac:dyDescent="0.2">
      <c r="R493" s="189"/>
    </row>
    <row r="494" spans="18:18" s="18" customFormat="1" x14ac:dyDescent="0.2">
      <c r="R494" s="189"/>
    </row>
    <row r="495" spans="18:18" s="18" customFormat="1" x14ac:dyDescent="0.2">
      <c r="R495" s="189"/>
    </row>
    <row r="496" spans="18:18" s="18" customFormat="1" x14ac:dyDescent="0.2">
      <c r="R496" s="189"/>
    </row>
    <row r="497" spans="18:18" s="18" customFormat="1" x14ac:dyDescent="0.2">
      <c r="R497" s="189"/>
    </row>
    <row r="498" spans="18:18" s="18" customFormat="1" x14ac:dyDescent="0.2">
      <c r="R498" s="189"/>
    </row>
    <row r="499" spans="18:18" s="18" customFormat="1" x14ac:dyDescent="0.2">
      <c r="R499" s="189"/>
    </row>
    <row r="500" spans="18:18" s="18" customFormat="1" x14ac:dyDescent="0.2">
      <c r="R500" s="189"/>
    </row>
    <row r="501" spans="18:18" s="18" customFormat="1" x14ac:dyDescent="0.2">
      <c r="R501" s="189"/>
    </row>
    <row r="502" spans="18:18" s="18" customFormat="1" x14ac:dyDescent="0.2">
      <c r="R502" s="189"/>
    </row>
    <row r="503" spans="18:18" s="18" customFormat="1" x14ac:dyDescent="0.2">
      <c r="R503" s="189"/>
    </row>
    <row r="504" spans="18:18" s="18" customFormat="1" x14ac:dyDescent="0.2">
      <c r="R504" s="189"/>
    </row>
    <row r="505" spans="18:18" s="18" customFormat="1" x14ac:dyDescent="0.2">
      <c r="R505" s="189"/>
    </row>
    <row r="506" spans="18:18" s="18" customFormat="1" x14ac:dyDescent="0.2">
      <c r="R506" s="189"/>
    </row>
    <row r="507" spans="18:18" s="18" customFormat="1" x14ac:dyDescent="0.2">
      <c r="R507" s="189"/>
    </row>
    <row r="508" spans="18:18" s="18" customFormat="1" x14ac:dyDescent="0.2">
      <c r="R508" s="189"/>
    </row>
    <row r="509" spans="18:18" s="18" customFormat="1" x14ac:dyDescent="0.2">
      <c r="R509" s="189"/>
    </row>
    <row r="510" spans="18:18" s="18" customFormat="1" x14ac:dyDescent="0.2">
      <c r="R510" s="189"/>
    </row>
    <row r="511" spans="18:18" s="18" customFormat="1" x14ac:dyDescent="0.2">
      <c r="R511" s="189"/>
    </row>
    <row r="512" spans="18:18" s="18" customFormat="1" x14ac:dyDescent="0.2">
      <c r="R512" s="189"/>
    </row>
    <row r="513" spans="18:18" s="18" customFormat="1" x14ac:dyDescent="0.2">
      <c r="R513" s="189"/>
    </row>
    <row r="514" spans="18:18" s="18" customFormat="1" x14ac:dyDescent="0.2">
      <c r="R514" s="189"/>
    </row>
    <row r="515" spans="18:18" s="18" customFormat="1" x14ac:dyDescent="0.2">
      <c r="R515" s="189"/>
    </row>
    <row r="516" spans="18:18" s="18" customFormat="1" x14ac:dyDescent="0.2">
      <c r="R516" s="189"/>
    </row>
    <row r="517" spans="18:18" s="18" customFormat="1" x14ac:dyDescent="0.2">
      <c r="R517" s="189"/>
    </row>
    <row r="518" spans="18:18" s="18" customFormat="1" x14ac:dyDescent="0.2">
      <c r="R518" s="189"/>
    </row>
    <row r="519" spans="18:18" s="18" customFormat="1" x14ac:dyDescent="0.2">
      <c r="R519" s="189"/>
    </row>
    <row r="520" spans="18:18" s="18" customFormat="1" x14ac:dyDescent="0.2">
      <c r="R520" s="189"/>
    </row>
    <row r="521" spans="18:18" s="18" customFormat="1" x14ac:dyDescent="0.2">
      <c r="R521" s="189"/>
    </row>
    <row r="522" spans="18:18" s="18" customFormat="1" x14ac:dyDescent="0.2">
      <c r="R522" s="189"/>
    </row>
    <row r="523" spans="18:18" s="18" customFormat="1" x14ac:dyDescent="0.2">
      <c r="R523" s="189"/>
    </row>
    <row r="524" spans="18:18" s="18" customFormat="1" x14ac:dyDescent="0.2">
      <c r="R524" s="189"/>
    </row>
    <row r="525" spans="18:18" s="18" customFormat="1" x14ac:dyDescent="0.2">
      <c r="R525" s="189"/>
    </row>
    <row r="526" spans="18:18" s="18" customFormat="1" x14ac:dyDescent="0.2">
      <c r="R526" s="189"/>
    </row>
    <row r="527" spans="18:18" s="18" customFormat="1" x14ac:dyDescent="0.2">
      <c r="R527" s="189"/>
    </row>
    <row r="528" spans="18:18" s="18" customFormat="1" x14ac:dyDescent="0.2">
      <c r="R528" s="189"/>
    </row>
    <row r="529" spans="18:18" s="18" customFormat="1" x14ac:dyDescent="0.2">
      <c r="R529" s="189"/>
    </row>
    <row r="530" spans="18:18" s="18" customFormat="1" x14ac:dyDescent="0.2">
      <c r="R530" s="189"/>
    </row>
    <row r="531" spans="18:18" s="18" customFormat="1" x14ac:dyDescent="0.2">
      <c r="R531" s="189"/>
    </row>
    <row r="532" spans="18:18" s="18" customFormat="1" x14ac:dyDescent="0.2">
      <c r="R532" s="189"/>
    </row>
    <row r="533" spans="18:18" s="18" customFormat="1" x14ac:dyDescent="0.2">
      <c r="R533" s="189"/>
    </row>
    <row r="534" spans="18:18" s="18" customFormat="1" x14ac:dyDescent="0.2">
      <c r="R534" s="189"/>
    </row>
    <row r="535" spans="18:18" s="18" customFormat="1" x14ac:dyDescent="0.2">
      <c r="R535" s="189"/>
    </row>
    <row r="536" spans="18:18" s="18" customFormat="1" x14ac:dyDescent="0.2">
      <c r="R536" s="189"/>
    </row>
    <row r="537" spans="18:18" s="18" customFormat="1" x14ac:dyDescent="0.2">
      <c r="R537" s="189"/>
    </row>
    <row r="538" spans="18:18" s="18" customFormat="1" x14ac:dyDescent="0.2">
      <c r="R538" s="189"/>
    </row>
    <row r="539" spans="18:18" s="18" customFormat="1" x14ac:dyDescent="0.2">
      <c r="R539" s="189"/>
    </row>
    <row r="540" spans="18:18" s="18" customFormat="1" x14ac:dyDescent="0.2">
      <c r="R540" s="189"/>
    </row>
    <row r="541" spans="18:18" s="18" customFormat="1" x14ac:dyDescent="0.2">
      <c r="R541" s="189"/>
    </row>
    <row r="542" spans="18:18" s="18" customFormat="1" x14ac:dyDescent="0.2">
      <c r="R542" s="189"/>
    </row>
    <row r="543" spans="18:18" s="18" customFormat="1" x14ac:dyDescent="0.2">
      <c r="R543" s="189"/>
    </row>
    <row r="544" spans="18:18" s="18" customFormat="1" x14ac:dyDescent="0.2">
      <c r="R544" s="189"/>
    </row>
    <row r="545" spans="18:18" s="18" customFormat="1" x14ac:dyDescent="0.2">
      <c r="R545" s="189"/>
    </row>
    <row r="546" spans="18:18" s="18" customFormat="1" x14ac:dyDescent="0.2">
      <c r="R546" s="189"/>
    </row>
    <row r="547" spans="18:18" s="18" customFormat="1" x14ac:dyDescent="0.2">
      <c r="R547" s="189"/>
    </row>
    <row r="548" spans="18:18" s="18" customFormat="1" x14ac:dyDescent="0.2">
      <c r="R548" s="189"/>
    </row>
    <row r="549" spans="18:18" s="18" customFormat="1" x14ac:dyDescent="0.2">
      <c r="R549" s="189"/>
    </row>
    <row r="550" spans="18:18" s="18" customFormat="1" x14ac:dyDescent="0.2">
      <c r="R550" s="189"/>
    </row>
    <row r="551" spans="18:18" s="18" customFormat="1" x14ac:dyDescent="0.2">
      <c r="R551" s="189"/>
    </row>
    <row r="552" spans="18:18" s="18" customFormat="1" x14ac:dyDescent="0.2">
      <c r="R552" s="189"/>
    </row>
    <row r="553" spans="18:18" s="18" customFormat="1" x14ac:dyDescent="0.2">
      <c r="R553" s="189"/>
    </row>
    <row r="554" spans="18:18" s="18" customFormat="1" x14ac:dyDescent="0.2">
      <c r="R554" s="189"/>
    </row>
    <row r="555" spans="18:18" s="18" customFormat="1" x14ac:dyDescent="0.2">
      <c r="R555" s="189"/>
    </row>
    <row r="556" spans="18:18" s="18" customFormat="1" x14ac:dyDescent="0.2">
      <c r="R556" s="189"/>
    </row>
    <row r="557" spans="18:18" s="18" customFormat="1" x14ac:dyDescent="0.2">
      <c r="R557" s="189"/>
    </row>
    <row r="558" spans="18:18" s="18" customFormat="1" x14ac:dyDescent="0.2">
      <c r="R558" s="189"/>
    </row>
    <row r="559" spans="18:18" s="18" customFormat="1" x14ac:dyDescent="0.2">
      <c r="R559" s="189"/>
    </row>
    <row r="560" spans="18:18" s="18" customFormat="1" x14ac:dyDescent="0.2">
      <c r="R560" s="189"/>
    </row>
    <row r="561" spans="18:18" s="18" customFormat="1" x14ac:dyDescent="0.2">
      <c r="R561" s="189"/>
    </row>
    <row r="562" spans="18:18" s="18" customFormat="1" x14ac:dyDescent="0.2">
      <c r="R562" s="189"/>
    </row>
    <row r="563" spans="18:18" s="18" customFormat="1" x14ac:dyDescent="0.2">
      <c r="R563" s="189"/>
    </row>
    <row r="564" spans="18:18" s="18" customFormat="1" x14ac:dyDescent="0.2">
      <c r="R564" s="189"/>
    </row>
    <row r="565" spans="18:18" s="18" customFormat="1" x14ac:dyDescent="0.2">
      <c r="R565" s="189"/>
    </row>
    <row r="566" spans="18:18" s="18" customFormat="1" x14ac:dyDescent="0.2">
      <c r="R566" s="189"/>
    </row>
    <row r="567" spans="18:18" s="18" customFormat="1" x14ac:dyDescent="0.2">
      <c r="R567" s="189"/>
    </row>
    <row r="568" spans="18:18" s="18" customFormat="1" x14ac:dyDescent="0.2">
      <c r="R568" s="189"/>
    </row>
    <row r="569" spans="18:18" s="18" customFormat="1" x14ac:dyDescent="0.2">
      <c r="R569" s="189"/>
    </row>
    <row r="570" spans="18:18" s="18" customFormat="1" x14ac:dyDescent="0.2">
      <c r="R570" s="189"/>
    </row>
    <row r="571" spans="18:18" s="18" customFormat="1" x14ac:dyDescent="0.2">
      <c r="R571" s="189"/>
    </row>
    <row r="572" spans="18:18" s="18" customFormat="1" x14ac:dyDescent="0.2">
      <c r="R572" s="189"/>
    </row>
    <row r="573" spans="18:18" s="18" customFormat="1" x14ac:dyDescent="0.2">
      <c r="R573" s="189"/>
    </row>
    <row r="574" spans="18:18" s="18" customFormat="1" x14ac:dyDescent="0.2">
      <c r="R574" s="189"/>
    </row>
    <row r="575" spans="18:18" s="18" customFormat="1" x14ac:dyDescent="0.2">
      <c r="R575" s="189"/>
    </row>
    <row r="576" spans="18:18" s="18" customFormat="1" x14ac:dyDescent="0.2">
      <c r="R576" s="189"/>
    </row>
    <row r="577" spans="18:18" s="18" customFormat="1" x14ac:dyDescent="0.2">
      <c r="R577" s="189"/>
    </row>
    <row r="578" spans="18:18" s="18" customFormat="1" x14ac:dyDescent="0.2">
      <c r="R578" s="189"/>
    </row>
    <row r="579" spans="18:18" s="18" customFormat="1" x14ac:dyDescent="0.2">
      <c r="R579" s="189"/>
    </row>
    <row r="580" spans="18:18" s="18" customFormat="1" x14ac:dyDescent="0.2">
      <c r="R580" s="189"/>
    </row>
    <row r="581" spans="18:18" s="18" customFormat="1" x14ac:dyDescent="0.2">
      <c r="R581" s="189"/>
    </row>
    <row r="582" spans="18:18" s="18" customFormat="1" x14ac:dyDescent="0.2">
      <c r="R582" s="189"/>
    </row>
    <row r="583" spans="18:18" s="18" customFormat="1" x14ac:dyDescent="0.2">
      <c r="R583" s="189"/>
    </row>
    <row r="584" spans="18:18" s="18" customFormat="1" x14ac:dyDescent="0.2">
      <c r="R584" s="189"/>
    </row>
    <row r="585" spans="18:18" s="18" customFormat="1" x14ac:dyDescent="0.2">
      <c r="R585" s="189"/>
    </row>
    <row r="586" spans="18:18" s="18" customFormat="1" x14ac:dyDescent="0.2">
      <c r="R586" s="189"/>
    </row>
    <row r="587" spans="18:18" s="18" customFormat="1" x14ac:dyDescent="0.2">
      <c r="R587" s="189"/>
    </row>
    <row r="588" spans="18:18" s="18" customFormat="1" x14ac:dyDescent="0.2">
      <c r="R588" s="189"/>
    </row>
    <row r="589" spans="18:18" s="18" customFormat="1" x14ac:dyDescent="0.2">
      <c r="R589" s="189"/>
    </row>
    <row r="590" spans="18:18" s="18" customFormat="1" x14ac:dyDescent="0.2">
      <c r="R590" s="189"/>
    </row>
    <row r="591" spans="18:18" s="18" customFormat="1" x14ac:dyDescent="0.2">
      <c r="R591" s="189"/>
    </row>
    <row r="592" spans="18:18" s="18" customFormat="1" x14ac:dyDescent="0.2">
      <c r="R592" s="189"/>
    </row>
    <row r="593" spans="18:18" s="18" customFormat="1" x14ac:dyDescent="0.2">
      <c r="R593" s="189"/>
    </row>
    <row r="594" spans="18:18" s="18" customFormat="1" x14ac:dyDescent="0.2">
      <c r="R594" s="189"/>
    </row>
    <row r="595" spans="18:18" s="18" customFormat="1" x14ac:dyDescent="0.2">
      <c r="R595" s="189"/>
    </row>
    <row r="596" spans="18:18" s="18" customFormat="1" x14ac:dyDescent="0.2">
      <c r="R596" s="189"/>
    </row>
    <row r="597" spans="18:18" s="18" customFormat="1" x14ac:dyDescent="0.2">
      <c r="R597" s="189"/>
    </row>
    <row r="598" spans="18:18" s="18" customFormat="1" x14ac:dyDescent="0.2">
      <c r="R598" s="189"/>
    </row>
    <row r="599" spans="18:18" s="18" customFormat="1" x14ac:dyDescent="0.2">
      <c r="R599" s="189"/>
    </row>
    <row r="600" spans="18:18" s="18" customFormat="1" x14ac:dyDescent="0.2">
      <c r="R600" s="189"/>
    </row>
    <row r="601" spans="18:18" s="18" customFormat="1" x14ac:dyDescent="0.2">
      <c r="R601" s="189"/>
    </row>
    <row r="602" spans="18:18" s="18" customFormat="1" x14ac:dyDescent="0.2">
      <c r="R602" s="189"/>
    </row>
    <row r="603" spans="18:18" s="18" customFormat="1" x14ac:dyDescent="0.2">
      <c r="R603" s="189"/>
    </row>
    <row r="604" spans="18:18" s="18" customFormat="1" x14ac:dyDescent="0.2">
      <c r="R604" s="189"/>
    </row>
    <row r="605" spans="18:18" s="18" customFormat="1" x14ac:dyDescent="0.2">
      <c r="R605" s="189"/>
    </row>
    <row r="606" spans="18:18" s="18" customFormat="1" x14ac:dyDescent="0.2">
      <c r="R606" s="189"/>
    </row>
    <row r="607" spans="18:18" s="18" customFormat="1" x14ac:dyDescent="0.2">
      <c r="R607" s="189"/>
    </row>
    <row r="608" spans="18:18" s="18" customFormat="1" x14ac:dyDescent="0.2">
      <c r="R608" s="189"/>
    </row>
    <row r="609" spans="18:18" s="18" customFormat="1" x14ac:dyDescent="0.2">
      <c r="R609" s="189"/>
    </row>
    <row r="610" spans="18:18" s="18" customFormat="1" x14ac:dyDescent="0.2">
      <c r="R610" s="189"/>
    </row>
    <row r="611" spans="18:18" s="18" customFormat="1" x14ac:dyDescent="0.2">
      <c r="R611" s="189"/>
    </row>
    <row r="612" spans="18:18" s="18" customFormat="1" x14ac:dyDescent="0.2">
      <c r="R612" s="189"/>
    </row>
    <row r="613" spans="18:18" s="18" customFormat="1" x14ac:dyDescent="0.2">
      <c r="R613" s="189"/>
    </row>
    <row r="614" spans="18:18" s="18" customFormat="1" x14ac:dyDescent="0.2">
      <c r="R614" s="189"/>
    </row>
    <row r="615" spans="18:18" s="18" customFormat="1" x14ac:dyDescent="0.2">
      <c r="R615" s="189"/>
    </row>
    <row r="616" spans="18:18" s="18" customFormat="1" x14ac:dyDescent="0.2">
      <c r="R616" s="189"/>
    </row>
    <row r="617" spans="18:18" s="18" customFormat="1" x14ac:dyDescent="0.2">
      <c r="R617" s="189"/>
    </row>
    <row r="618" spans="18:18" s="18" customFormat="1" x14ac:dyDescent="0.2">
      <c r="R618" s="189"/>
    </row>
    <row r="619" spans="18:18" s="18" customFormat="1" x14ac:dyDescent="0.2">
      <c r="R619" s="189"/>
    </row>
    <row r="620" spans="18:18" s="18" customFormat="1" x14ac:dyDescent="0.2">
      <c r="R620" s="189"/>
    </row>
    <row r="621" spans="18:18" s="18" customFormat="1" x14ac:dyDescent="0.2">
      <c r="R621" s="189"/>
    </row>
    <row r="622" spans="18:18" s="18" customFormat="1" x14ac:dyDescent="0.2">
      <c r="R622" s="189"/>
    </row>
    <row r="623" spans="18:18" s="18" customFormat="1" x14ac:dyDescent="0.2">
      <c r="R623" s="189"/>
    </row>
    <row r="624" spans="18:18" s="18" customFormat="1" x14ac:dyDescent="0.2">
      <c r="R624" s="189"/>
    </row>
    <row r="625" spans="18:18" s="18" customFormat="1" x14ac:dyDescent="0.2">
      <c r="R625" s="189"/>
    </row>
    <row r="626" spans="18:18" s="18" customFormat="1" x14ac:dyDescent="0.2">
      <c r="R626" s="189"/>
    </row>
    <row r="627" spans="18:18" s="18" customFormat="1" x14ac:dyDescent="0.2">
      <c r="R627" s="189"/>
    </row>
    <row r="628" spans="18:18" s="18" customFormat="1" x14ac:dyDescent="0.2">
      <c r="R628" s="189"/>
    </row>
    <row r="629" spans="18:18" s="18" customFormat="1" x14ac:dyDescent="0.2">
      <c r="R629" s="189"/>
    </row>
    <row r="630" spans="18:18" s="18" customFormat="1" x14ac:dyDescent="0.2">
      <c r="R630" s="189"/>
    </row>
    <row r="631" spans="18:18" s="18" customFormat="1" x14ac:dyDescent="0.2">
      <c r="R631" s="189"/>
    </row>
  </sheetData>
  <sheetProtection password="E8E7" sheet="1" objects="1" scenarios="1" autoFilter="0"/>
  <mergeCells count="27">
    <mergeCell ref="P1:Q1"/>
    <mergeCell ref="O9:O10"/>
    <mergeCell ref="P9:P10"/>
    <mergeCell ref="B9:B10"/>
    <mergeCell ref="J53:K53"/>
    <mergeCell ref="C21:K21"/>
    <mergeCell ref="C22:K22"/>
    <mergeCell ref="C23:K23"/>
    <mergeCell ref="C24:K24"/>
    <mergeCell ref="C25:K25"/>
    <mergeCell ref="L9:N9"/>
    <mergeCell ref="C9:K10"/>
    <mergeCell ref="C16:K16"/>
    <mergeCell ref="C17:K17"/>
    <mergeCell ref="C18:K18"/>
    <mergeCell ref="C19:K19"/>
    <mergeCell ref="A61:K61"/>
    <mergeCell ref="M61:Q61"/>
    <mergeCell ref="A62:I62"/>
    <mergeCell ref="J62:K62"/>
    <mergeCell ref="M62:Q62"/>
    <mergeCell ref="C20:K20"/>
    <mergeCell ref="C11:K11"/>
    <mergeCell ref="C12:K12"/>
    <mergeCell ref="C13:K13"/>
    <mergeCell ref="C14:K14"/>
    <mergeCell ref="C15:K15"/>
  </mergeCells>
  <conditionalFormatting sqref="P1">
    <cfRule type="cellIs" dxfId="28" priority="6" stopIfTrue="1" operator="equal">
      <formula>0</formula>
    </cfRule>
  </conditionalFormatting>
  <conditionalFormatting sqref="A5:Q70">
    <cfRule type="expression" dxfId="27" priority="5" stopIfTrue="1">
      <formula>$R$1="spitz"</formula>
    </cfRule>
  </conditionalFormatting>
  <dataValidations count="2">
    <dataValidation type="whole" operator="greaterThan" allowBlank="1" showErrorMessage="1" errorTitle="Anzahl Teilnehmer" error="Bitte nur ganze Zahlen eingeben!" sqref="L11:L25">
      <formula1>0</formula1>
    </dataValidation>
    <dataValidation type="custom" allowBlank="1" showErrorMessage="1" errorTitle="Durchführungstage" error="Bitte geben Sie nur halbe oder volle Tage an!" sqref="M11:M25">
      <formula1>MOD(M11,0.5)=0</formula1>
    </dataValidation>
  </dataValidations>
  <pageMargins left="0.78740157480314965" right="0.19685039370078741" top="0.19685039370078741" bottom="0.19685039370078741" header="0.19685039370078741" footer="0.19685039370078741"/>
  <pageSetup paperSize="9" scale="91" orientation="portrait" r:id="rId1"/>
  <headerFooter>
    <oddFooter>&amp;C&amp;9&amp;A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5409" r:id="rId4" name="Check Box 1">
              <controlPr defaultSize="0" autoFill="0" autoLine="0" autoPict="0">
                <anchor moveWithCells="1">
                  <from>
                    <xdr:col>15</xdr:col>
                    <xdr:colOff>9525</xdr:colOff>
                    <xdr:row>50</xdr:row>
                    <xdr:rowOff>9525</xdr:rowOff>
                  </from>
                  <to>
                    <xdr:col>15</xdr:col>
                    <xdr:colOff>561975</xdr:colOff>
                    <xdr:row>51</xdr:row>
                    <xdr:rowOff>0</xdr:rowOff>
                  </to>
                </anchor>
              </controlPr>
            </control>
          </mc:Choice>
        </mc:AlternateContent>
        <mc:AlternateContent xmlns:mc="http://schemas.openxmlformats.org/markup-compatibility/2006">
          <mc:Choice Requires="x14">
            <control shapeId="145410" r:id="rId5" name="Check Box 2">
              <controlPr defaultSize="0" autoFill="0" autoLine="0" autoPict="0">
                <anchor moveWithCells="1">
                  <from>
                    <xdr:col>15</xdr:col>
                    <xdr:colOff>685800</xdr:colOff>
                    <xdr:row>50</xdr:row>
                    <xdr:rowOff>9525</xdr:rowOff>
                  </from>
                  <to>
                    <xdr:col>15</xdr:col>
                    <xdr:colOff>1238250</xdr:colOff>
                    <xdr:row>51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61</vt:i4>
      </vt:variant>
    </vt:vector>
  </HeadingPairs>
  <TitlesOfParts>
    <vt:vector size="85" baseType="lpstr">
      <vt:lpstr>Änderungsdoku</vt:lpstr>
      <vt:lpstr>Seite 1</vt:lpstr>
      <vt:lpstr>Seite 2</vt:lpstr>
      <vt:lpstr>Seite 3</vt:lpstr>
      <vt:lpstr>Seite 4</vt:lpstr>
      <vt:lpstr>Legenden</vt:lpstr>
      <vt:lpstr>Seite 5</vt:lpstr>
      <vt:lpstr>Seite 6</vt:lpstr>
      <vt:lpstr>Seite 7 StEK</vt:lpstr>
      <vt:lpstr>Seite 7</vt:lpstr>
      <vt:lpstr>Seite 8</vt:lpstr>
      <vt:lpstr>Seite 9</vt:lpstr>
      <vt:lpstr>Anlage Personalausgaben</vt:lpstr>
      <vt:lpstr>Anlage Honorarausgaben</vt:lpstr>
      <vt:lpstr>Anlage Lehr- und Lernmaterial</vt:lpstr>
      <vt:lpstr>Anlage Miete</vt:lpstr>
      <vt:lpstr>Anlage Fahrtausgaben</vt:lpstr>
      <vt:lpstr>Anlage Übernachtung | Tagegeld</vt:lpstr>
      <vt:lpstr>Anlage sonstige Sachausgaben</vt:lpstr>
      <vt:lpstr>Anlage Leasing</vt:lpstr>
      <vt:lpstr>Anlage Investitionsausgaben</vt:lpstr>
      <vt:lpstr>Anlage Besserstellungsverbot</vt:lpstr>
      <vt:lpstr>Transparenz</vt:lpstr>
      <vt:lpstr>Hinweis § 264 StGB</vt:lpstr>
      <vt:lpstr>_1.1</vt:lpstr>
      <vt:lpstr>_1.2</vt:lpstr>
      <vt:lpstr>_2.1</vt:lpstr>
      <vt:lpstr>_2.2</vt:lpstr>
      <vt:lpstr>_2.3</vt:lpstr>
      <vt:lpstr>_2.4</vt:lpstr>
      <vt:lpstr>_2.5</vt:lpstr>
      <vt:lpstr>_2.6</vt:lpstr>
      <vt:lpstr>_3.</vt:lpstr>
      <vt:lpstr>Anlage_1.1</vt:lpstr>
      <vt:lpstr>Anlage_1.2</vt:lpstr>
      <vt:lpstr>Anlage_2.1</vt:lpstr>
      <vt:lpstr>Anlage_2.2</vt:lpstr>
      <vt:lpstr>Anlage_2.3</vt:lpstr>
      <vt:lpstr>Anlage_2.4</vt:lpstr>
      <vt:lpstr>Anlage_2.5</vt:lpstr>
      <vt:lpstr>Anlage_2.6</vt:lpstr>
      <vt:lpstr>Anlage_3.</vt:lpstr>
      <vt:lpstr>Anlage_Besserstellung</vt:lpstr>
      <vt:lpstr>Änderungsdoku!Druckbereich</vt:lpstr>
      <vt:lpstr>'Anlage Besserstellungsverbot'!Druckbereich</vt:lpstr>
      <vt:lpstr>'Anlage Fahrtausgaben'!Druckbereich</vt:lpstr>
      <vt:lpstr>'Anlage Honorarausgaben'!Druckbereich</vt:lpstr>
      <vt:lpstr>'Anlage Investitionsausgaben'!Druckbereich</vt:lpstr>
      <vt:lpstr>'Anlage Leasing'!Druckbereich</vt:lpstr>
      <vt:lpstr>'Anlage Lehr- und Lernmaterial'!Druckbereich</vt:lpstr>
      <vt:lpstr>'Anlage Miete'!Druckbereich</vt:lpstr>
      <vt:lpstr>'Anlage Personalausgaben'!Druckbereich</vt:lpstr>
      <vt:lpstr>'Anlage sonstige Sachausgaben'!Druckbereich</vt:lpstr>
      <vt:lpstr>'Anlage Übernachtung | Tagegeld'!Druckbereich</vt:lpstr>
      <vt:lpstr>'Hinweis § 264 StGB'!Druckbereich</vt:lpstr>
      <vt:lpstr>'Seite 1'!Druckbereich</vt:lpstr>
      <vt:lpstr>'Seite 2'!Druckbereich</vt:lpstr>
      <vt:lpstr>'Seite 3'!Druckbereich</vt:lpstr>
      <vt:lpstr>'Seite 4'!Druckbereich</vt:lpstr>
      <vt:lpstr>'Seite 5'!Druckbereich</vt:lpstr>
      <vt:lpstr>'Seite 6'!Druckbereich</vt:lpstr>
      <vt:lpstr>'Seite 7'!Druckbereich</vt:lpstr>
      <vt:lpstr>'Seite 7 StEK'!Druckbereich</vt:lpstr>
      <vt:lpstr>'Seite 8'!Druckbereich</vt:lpstr>
      <vt:lpstr>'Seite 9'!Druckbereich</vt:lpstr>
      <vt:lpstr>Transparenz!Druckbereich</vt:lpstr>
      <vt:lpstr>Änderungsdoku!Drucktitel</vt:lpstr>
      <vt:lpstr>FG_A</vt:lpstr>
      <vt:lpstr>FG_B</vt:lpstr>
      <vt:lpstr>FG_C</vt:lpstr>
      <vt:lpstr>FG_X</vt:lpstr>
      <vt:lpstr>Liste_1.1</vt:lpstr>
      <vt:lpstr>Liste_1.2</vt:lpstr>
      <vt:lpstr>Liste_2.1</vt:lpstr>
      <vt:lpstr>Liste_2.2</vt:lpstr>
      <vt:lpstr>Liste_2.3</vt:lpstr>
      <vt:lpstr>Liste_2.4</vt:lpstr>
      <vt:lpstr>Liste_2.5</vt:lpstr>
      <vt:lpstr>Liste_2.6</vt:lpstr>
      <vt:lpstr>Liste_3.</vt:lpstr>
      <vt:lpstr>Liste_Besserstellung</vt:lpstr>
      <vt:lpstr>Thema_A</vt:lpstr>
      <vt:lpstr>Thema_B</vt:lpstr>
      <vt:lpstr>Thema_C</vt:lpstr>
      <vt:lpstr>Thema_X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Wessel Angela (Gfaw)</dc:creator>
  <cp:lastModifiedBy>Angela Wessel</cp:lastModifiedBy>
  <cp:lastPrinted>2023-01-17T09:12:01Z</cp:lastPrinted>
  <dcterms:created xsi:type="dcterms:W3CDTF">2007-09-26T06:36:45Z</dcterms:created>
  <dcterms:modified xsi:type="dcterms:W3CDTF">2023-01-17T14:17:47Z</dcterms:modified>
</cp:coreProperties>
</file>