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14385" yWindow="-15" windowWidth="14430" windowHeight="11640" tabRatio="814" activeTab="2"/>
  </bookViews>
  <sheets>
    <sheet name="Änderungsdoku" sheetId="236" r:id="rId1"/>
    <sheet name="Hinweise" sheetId="235" r:id="rId2"/>
    <sheet name="Seite 1" sheetId="133" r:id="rId3"/>
    <sheet name="Seite 2" sheetId="13" r:id="rId4"/>
    <sheet name="Seite 3" sheetId="196" r:id="rId5"/>
    <sheet name="Seite 4" sheetId="204" r:id="rId6"/>
    <sheet name="Belegliste Personalausgaben" sheetId="239" r:id="rId7"/>
    <sheet name="Anlage Personalausgaben (1)" sheetId="247" r:id="rId8"/>
    <sheet name="Anlage Personalausgaben (2)" sheetId="248" state="hidden" r:id="rId9"/>
    <sheet name="Anlage Personalausgaben (3)" sheetId="249" state="hidden" r:id="rId10"/>
    <sheet name="Anlage Personalausgaben (4)" sheetId="250" state="hidden" r:id="rId11"/>
    <sheet name="Anlage Personalausgaben (5)" sheetId="251" state="hidden" r:id="rId12"/>
    <sheet name="Anlage Personalausgaben (6)" sheetId="252" state="hidden" r:id="rId13"/>
    <sheet name="Anlage Personalausgaben (7)" sheetId="253" state="hidden" r:id="rId14"/>
    <sheet name="Anlage Personalausgaben (8)" sheetId="254" state="hidden" r:id="rId15"/>
    <sheet name="Anlage Personalausgaben (9)" sheetId="255" state="hidden" r:id="rId16"/>
    <sheet name="Anlage Personalausgaben (10)" sheetId="256" state="hidden" r:id="rId17"/>
    <sheet name="Anlage Personalausgaben (11)" sheetId="257" state="hidden" r:id="rId18"/>
    <sheet name="Anlage Personalausgaben (12)" sheetId="258" state="hidden" r:id="rId19"/>
    <sheet name="Anlage Personalausgaben (13)" sheetId="259" state="hidden" r:id="rId20"/>
    <sheet name="Anlage Personalausgaben (14)" sheetId="260" state="hidden" r:id="rId21"/>
    <sheet name="Anlage Personalausgaben (15)" sheetId="261" state="hidden" r:id="rId22"/>
    <sheet name="Anlage Personalausgaben (16)" sheetId="262" state="hidden" r:id="rId23"/>
    <sheet name="Anlage Personalausgaben (17)" sheetId="263" state="hidden" r:id="rId24"/>
    <sheet name="Anlage Personalausgaben (18)" sheetId="264" state="hidden" r:id="rId25"/>
    <sheet name="Anlage Personalausgaben (19)" sheetId="265" state="hidden" r:id="rId26"/>
    <sheet name="Anlage Personalausgaben (20)" sheetId="266" state="hidden" r:id="rId27"/>
    <sheet name="Belegliste Einnahmen" sheetId="246" r:id="rId28"/>
    <sheet name="Anlage Personalausgaben_VIB" sheetId="287" r:id="rId29"/>
    <sheet name="Anlage Personalausgaben_FB" sheetId="288" r:id="rId30"/>
  </sheets>
  <definedNames>
    <definedName name="_xlnm.Print_Area" localSheetId="0">Änderungsdoku!$A:$C</definedName>
    <definedName name="_xlnm.Print_Area" localSheetId="7">INDIRECT('Anlage Personalausgaben (1)'!$A$2)</definedName>
    <definedName name="_xlnm.Print_Area" localSheetId="16">INDIRECT('Anlage Personalausgaben (10)'!$A$2)</definedName>
    <definedName name="_xlnm.Print_Area" localSheetId="17">INDIRECT('Anlage Personalausgaben (11)'!$A$2)</definedName>
    <definedName name="_xlnm.Print_Area" localSheetId="18">INDIRECT('Anlage Personalausgaben (12)'!$A$2)</definedName>
    <definedName name="_xlnm.Print_Area" localSheetId="19">INDIRECT('Anlage Personalausgaben (13)'!$A$2)</definedName>
    <definedName name="_xlnm.Print_Area" localSheetId="20">INDIRECT('Anlage Personalausgaben (14)'!$A$2)</definedName>
    <definedName name="_xlnm.Print_Area" localSheetId="21">INDIRECT('Anlage Personalausgaben (15)'!$A$2)</definedName>
    <definedName name="_xlnm.Print_Area" localSheetId="22">INDIRECT('Anlage Personalausgaben (16)'!$A$2)</definedName>
    <definedName name="_xlnm.Print_Area" localSheetId="23">INDIRECT('Anlage Personalausgaben (17)'!$A$2)</definedName>
    <definedName name="_xlnm.Print_Area" localSheetId="24">INDIRECT('Anlage Personalausgaben (18)'!$A$2)</definedName>
    <definedName name="_xlnm.Print_Area" localSheetId="25">INDIRECT('Anlage Personalausgaben (19)'!$A$2)</definedName>
    <definedName name="_xlnm.Print_Area" localSheetId="8">INDIRECT('Anlage Personalausgaben (2)'!$A$2)</definedName>
    <definedName name="_xlnm.Print_Area" localSheetId="26">INDIRECT('Anlage Personalausgaben (20)'!$A$2)</definedName>
    <definedName name="_xlnm.Print_Area" localSheetId="9">INDIRECT('Anlage Personalausgaben (3)'!$A$2)</definedName>
    <definedName name="_xlnm.Print_Area" localSheetId="10">INDIRECT('Anlage Personalausgaben (4)'!$A$2)</definedName>
    <definedName name="_xlnm.Print_Area" localSheetId="11">INDIRECT('Anlage Personalausgaben (5)'!$A$2)</definedName>
    <definedName name="_xlnm.Print_Area" localSheetId="12">INDIRECT('Anlage Personalausgaben (6)'!$A$2)</definedName>
    <definedName name="_xlnm.Print_Area" localSheetId="13">INDIRECT('Anlage Personalausgaben (7)'!$A$2)</definedName>
    <definedName name="_xlnm.Print_Area" localSheetId="14">INDIRECT('Anlage Personalausgaben (8)'!$A$2)</definedName>
    <definedName name="_xlnm.Print_Area" localSheetId="15">INDIRECT('Anlage Personalausgaben (9)'!$A$2)</definedName>
    <definedName name="_xlnm.Print_Area" localSheetId="29">'Anlage Personalausgaben_FB'!$A$1:$Y$19</definedName>
    <definedName name="_xlnm.Print_Area" localSheetId="28">'Anlage Personalausgaben_VIB'!$A$1:$Y$16</definedName>
    <definedName name="_xlnm.Print_Area" localSheetId="27">INDIRECT('Belegliste Einnahmen'!$A$5)</definedName>
    <definedName name="_xlnm.Print_Area" localSheetId="6">INDIRECT('Belegliste Personalausgaben'!$A$5)</definedName>
    <definedName name="_xlnm.Print_Area" localSheetId="1">Hinweise!$A$1:$J$65</definedName>
    <definedName name="_xlnm.Print_Area" localSheetId="2">'Seite 1'!$A$1:$T$66</definedName>
    <definedName name="_xlnm.Print_Area" localSheetId="3">'Seite 2'!$A$1:$J$75</definedName>
    <definedName name="_xlnm.Print_Area" localSheetId="4">'Seite 3'!$A$1:$K$65</definedName>
    <definedName name="_xlnm.Print_Area" localSheetId="5">'Seite 4'!$A$1:$S$71</definedName>
    <definedName name="_xlnm.Print_Titles" localSheetId="0">Änderungsdoku!$7:$7</definedName>
    <definedName name="_xlnm.Print_Titles" localSheetId="7">'Anlage Personalausgaben (1)'!$3:$6</definedName>
    <definedName name="_xlnm.Print_Titles" localSheetId="16">'Anlage Personalausgaben (10)'!$3:$6</definedName>
    <definedName name="_xlnm.Print_Titles" localSheetId="17">'Anlage Personalausgaben (11)'!$3:$6</definedName>
    <definedName name="_xlnm.Print_Titles" localSheetId="18">'Anlage Personalausgaben (12)'!$3:$6</definedName>
    <definedName name="_xlnm.Print_Titles" localSheetId="19">'Anlage Personalausgaben (13)'!$3:$6</definedName>
    <definedName name="_xlnm.Print_Titles" localSheetId="20">'Anlage Personalausgaben (14)'!$3:$6</definedName>
    <definedName name="_xlnm.Print_Titles" localSheetId="21">'Anlage Personalausgaben (15)'!$3:$6</definedName>
    <definedName name="_xlnm.Print_Titles" localSheetId="22">'Anlage Personalausgaben (16)'!$3:$6</definedName>
    <definedName name="_xlnm.Print_Titles" localSheetId="23">'Anlage Personalausgaben (17)'!$3:$6</definedName>
    <definedName name="_xlnm.Print_Titles" localSheetId="24">'Anlage Personalausgaben (18)'!$3:$6</definedName>
    <definedName name="_xlnm.Print_Titles" localSheetId="25">'Anlage Personalausgaben (19)'!$3:$6</definedName>
    <definedName name="_xlnm.Print_Titles" localSheetId="8">'Anlage Personalausgaben (2)'!$3:$6</definedName>
    <definedName name="_xlnm.Print_Titles" localSheetId="26">'Anlage Personalausgaben (20)'!$3:$6</definedName>
    <definedName name="_xlnm.Print_Titles" localSheetId="9">'Anlage Personalausgaben (3)'!$3:$6</definedName>
    <definedName name="_xlnm.Print_Titles" localSheetId="10">'Anlage Personalausgaben (4)'!$3:$6</definedName>
    <definedName name="_xlnm.Print_Titles" localSheetId="11">'Anlage Personalausgaben (5)'!$3:$6</definedName>
    <definedName name="_xlnm.Print_Titles" localSheetId="12">'Anlage Personalausgaben (6)'!$3:$6</definedName>
    <definedName name="_xlnm.Print_Titles" localSheetId="13">'Anlage Personalausgaben (7)'!$3:$6</definedName>
    <definedName name="_xlnm.Print_Titles" localSheetId="14">'Anlage Personalausgaben (8)'!$3:$6</definedName>
    <definedName name="_xlnm.Print_Titles" localSheetId="15">'Anlage Personalausgaben (9)'!$3:$6</definedName>
    <definedName name="_xlnm.Print_Titles" localSheetId="27">'Belegliste Einnahmen'!$20:$25</definedName>
    <definedName name="_xlnm.Print_Titles" localSheetId="6">'Belegliste Personalausgaben'!$15:$20</definedName>
  </definedNames>
  <calcPr calcId="162913"/>
</workbook>
</file>

<file path=xl/calcChain.xml><?xml version="1.0" encoding="utf-8"?>
<calcChain xmlns="http://schemas.openxmlformats.org/spreadsheetml/2006/main">
  <c r="A3" i="246" l="1"/>
  <c r="F16" i="246"/>
  <c r="F17" i="246"/>
  <c r="J41" i="196" s="1"/>
  <c r="F18" i="246"/>
  <c r="J42" i="196" s="1"/>
  <c r="E17" i="246"/>
  <c r="E18" i="246"/>
  <c r="E16" i="246"/>
  <c r="H21" i="196"/>
  <c r="H27" i="196"/>
  <c r="H39" i="196" l="1"/>
  <c r="A65" i="133" l="1"/>
  <c r="B7" i="239" l="1"/>
  <c r="E52" i="248" l="1"/>
  <c r="E88" i="248"/>
  <c r="F52" i="248"/>
  <c r="G52" i="248"/>
  <c r="H52" i="248"/>
  <c r="I52" i="248"/>
  <c r="I88" i="248" s="1"/>
  <c r="J52" i="248"/>
  <c r="J88" i="248"/>
  <c r="K52" i="248"/>
  <c r="P52" i="248" s="1"/>
  <c r="L52" i="248"/>
  <c r="L88" i="248"/>
  <c r="M52" i="248"/>
  <c r="N52" i="248"/>
  <c r="N88" i="248" s="1"/>
  <c r="O52" i="248"/>
  <c r="E53" i="248"/>
  <c r="F53" i="248"/>
  <c r="G53" i="248"/>
  <c r="G89" i="248"/>
  <c r="H53" i="248"/>
  <c r="I53" i="248"/>
  <c r="I89" i="248" s="1"/>
  <c r="J53" i="248"/>
  <c r="J89" i="248" s="1"/>
  <c r="K53" i="248"/>
  <c r="K89" i="248" s="1"/>
  <c r="L53" i="248"/>
  <c r="M53" i="248"/>
  <c r="N53" i="248"/>
  <c r="N89" i="248" s="1"/>
  <c r="O53" i="248"/>
  <c r="O89" i="248"/>
  <c r="E54" i="248"/>
  <c r="F54" i="248"/>
  <c r="G54" i="248"/>
  <c r="H54" i="248"/>
  <c r="H90" i="248" s="1"/>
  <c r="I54" i="248"/>
  <c r="J54" i="248"/>
  <c r="K54" i="248"/>
  <c r="L54" i="248"/>
  <c r="L90" i="248" s="1"/>
  <c r="M54" i="248"/>
  <c r="N54" i="248"/>
  <c r="N90" i="248"/>
  <c r="O54" i="248"/>
  <c r="O90" i="248" s="1"/>
  <c r="E55" i="248"/>
  <c r="F55" i="248"/>
  <c r="G55" i="248"/>
  <c r="G91" i="248" s="1"/>
  <c r="H55" i="248"/>
  <c r="I55" i="248"/>
  <c r="I91" i="248" s="1"/>
  <c r="J55" i="248"/>
  <c r="K55" i="248"/>
  <c r="K91" i="248"/>
  <c r="L55" i="248"/>
  <c r="L91" i="248" s="1"/>
  <c r="M55" i="248"/>
  <c r="M91" i="248" s="1"/>
  <c r="N55" i="248"/>
  <c r="O55" i="248"/>
  <c r="O91" i="248" s="1"/>
  <c r="E56" i="248"/>
  <c r="F56" i="248"/>
  <c r="F92" i="248" s="1"/>
  <c r="G56" i="248"/>
  <c r="H56" i="248"/>
  <c r="I56" i="248"/>
  <c r="I92" i="248" s="1"/>
  <c r="J56" i="248"/>
  <c r="J92" i="248"/>
  <c r="K56" i="248"/>
  <c r="L56" i="248"/>
  <c r="M56" i="248"/>
  <c r="M92" i="248"/>
  <c r="N56" i="248"/>
  <c r="N92" i="248" s="1"/>
  <c r="O56" i="248"/>
  <c r="E57" i="248"/>
  <c r="F57" i="248"/>
  <c r="F93" i="248" s="1"/>
  <c r="G57" i="248"/>
  <c r="G93" i="248"/>
  <c r="H57" i="248"/>
  <c r="I57" i="248"/>
  <c r="J57" i="248"/>
  <c r="K57" i="248"/>
  <c r="K93" i="248"/>
  <c r="L57" i="248"/>
  <c r="M57" i="248"/>
  <c r="M93" i="248"/>
  <c r="N57" i="248"/>
  <c r="N93" i="248" s="1"/>
  <c r="O57" i="248"/>
  <c r="O93" i="248"/>
  <c r="E58" i="248"/>
  <c r="F58" i="248"/>
  <c r="G58" i="248"/>
  <c r="H58" i="248"/>
  <c r="I58" i="248"/>
  <c r="J58" i="248"/>
  <c r="J94" i="248" s="1"/>
  <c r="K58" i="248"/>
  <c r="K94" i="248" s="1"/>
  <c r="L58" i="248"/>
  <c r="M58" i="248"/>
  <c r="N58" i="248"/>
  <c r="N94" i="248" s="1"/>
  <c r="O58" i="248"/>
  <c r="O94" i="248" s="1"/>
  <c r="E59" i="248"/>
  <c r="F59" i="248"/>
  <c r="G59" i="248"/>
  <c r="G95" i="248" s="1"/>
  <c r="H59" i="248"/>
  <c r="I59" i="248"/>
  <c r="I95" i="248"/>
  <c r="J59" i="248"/>
  <c r="K59" i="248"/>
  <c r="L59" i="248"/>
  <c r="L95" i="248"/>
  <c r="M59" i="248"/>
  <c r="N59" i="248"/>
  <c r="O59" i="248"/>
  <c r="O95" i="248"/>
  <c r="E60" i="248"/>
  <c r="F60" i="248"/>
  <c r="F96" i="248" s="1"/>
  <c r="G60" i="248"/>
  <c r="H60" i="248"/>
  <c r="H96" i="248"/>
  <c r="I60" i="248"/>
  <c r="J60" i="248"/>
  <c r="J96" i="248" s="1"/>
  <c r="K60" i="248"/>
  <c r="L60" i="248"/>
  <c r="M60" i="248"/>
  <c r="N60" i="248"/>
  <c r="N96" i="248"/>
  <c r="O60" i="248"/>
  <c r="E61" i="248"/>
  <c r="E97" i="248" s="1"/>
  <c r="F61" i="248"/>
  <c r="F97" i="248"/>
  <c r="G61" i="248"/>
  <c r="H61" i="248"/>
  <c r="I61" i="248"/>
  <c r="J61" i="248"/>
  <c r="J97" i="248" s="1"/>
  <c r="K61" i="248"/>
  <c r="L61" i="248"/>
  <c r="M61" i="248"/>
  <c r="M97" i="248" s="1"/>
  <c r="N61" i="248"/>
  <c r="N97" i="248"/>
  <c r="O61" i="248"/>
  <c r="O97" i="248" s="1"/>
  <c r="E62" i="248"/>
  <c r="F62" i="248"/>
  <c r="F98" i="248"/>
  <c r="G62" i="248"/>
  <c r="H62" i="248"/>
  <c r="H98" i="248"/>
  <c r="I62" i="248"/>
  <c r="J62" i="248"/>
  <c r="J98" i="248" s="1"/>
  <c r="K62" i="248"/>
  <c r="L62" i="248"/>
  <c r="L98" i="248"/>
  <c r="M62" i="248"/>
  <c r="N62" i="248"/>
  <c r="N98" i="248"/>
  <c r="O62" i="248"/>
  <c r="O98" i="248" s="1"/>
  <c r="P98" i="248" s="1"/>
  <c r="E52" i="249"/>
  <c r="F52" i="249"/>
  <c r="G52" i="249"/>
  <c r="H52" i="249"/>
  <c r="I52" i="249"/>
  <c r="I88" i="249"/>
  <c r="J52" i="249"/>
  <c r="K52" i="249"/>
  <c r="K88" i="249" s="1"/>
  <c r="L52" i="249"/>
  <c r="M52" i="249"/>
  <c r="M88" i="249"/>
  <c r="N52" i="249"/>
  <c r="O52" i="249"/>
  <c r="O88" i="249" s="1"/>
  <c r="E53" i="249"/>
  <c r="F53" i="249"/>
  <c r="F89" i="249"/>
  <c r="G53" i="249"/>
  <c r="H53" i="249"/>
  <c r="H89" i="249" s="1"/>
  <c r="I53" i="249"/>
  <c r="J53" i="249"/>
  <c r="J89" i="249" s="1"/>
  <c r="K53" i="249"/>
  <c r="L53" i="249"/>
  <c r="L89" i="249"/>
  <c r="M53" i="249"/>
  <c r="M89" i="249" s="1"/>
  <c r="N53" i="249"/>
  <c r="O53" i="249"/>
  <c r="E54" i="249"/>
  <c r="E90" i="249" s="1"/>
  <c r="F54" i="249"/>
  <c r="G54" i="249"/>
  <c r="G90" i="249" s="1"/>
  <c r="H54" i="249"/>
  <c r="I54" i="249"/>
  <c r="J54" i="249"/>
  <c r="J90" i="249" s="1"/>
  <c r="K54" i="249"/>
  <c r="K90" i="249"/>
  <c r="L54" i="249"/>
  <c r="M54" i="249"/>
  <c r="N54" i="249"/>
  <c r="N90" i="249"/>
  <c r="O54" i="249"/>
  <c r="O90" i="249" s="1"/>
  <c r="E55" i="249"/>
  <c r="F55" i="249"/>
  <c r="F91" i="249"/>
  <c r="G55" i="249"/>
  <c r="H55" i="249"/>
  <c r="I55" i="249"/>
  <c r="J55" i="249"/>
  <c r="J91" i="249" s="1"/>
  <c r="K55" i="249"/>
  <c r="K91" i="249"/>
  <c r="L55" i="249"/>
  <c r="M55" i="249"/>
  <c r="N55" i="249"/>
  <c r="N91" i="249"/>
  <c r="O55" i="249"/>
  <c r="O91" i="249" s="1"/>
  <c r="E56" i="249"/>
  <c r="F56" i="249"/>
  <c r="G56" i="249"/>
  <c r="H56" i="249"/>
  <c r="I56" i="249"/>
  <c r="I92" i="249"/>
  <c r="J56" i="249"/>
  <c r="K56" i="249"/>
  <c r="L56" i="249"/>
  <c r="M56" i="249"/>
  <c r="M92" i="249"/>
  <c r="N56" i="249"/>
  <c r="O56" i="249"/>
  <c r="O92" i="249"/>
  <c r="E57" i="249"/>
  <c r="F57" i="249"/>
  <c r="F93" i="249" s="1"/>
  <c r="G57" i="249"/>
  <c r="H57" i="249"/>
  <c r="I57" i="249"/>
  <c r="I93" i="249" s="1"/>
  <c r="J57" i="249"/>
  <c r="J93" i="249"/>
  <c r="K57" i="249"/>
  <c r="L57" i="249"/>
  <c r="M57" i="249"/>
  <c r="M93" i="249"/>
  <c r="N57" i="249"/>
  <c r="N93" i="249" s="1"/>
  <c r="O57" i="249"/>
  <c r="O93" i="249" s="1"/>
  <c r="E58" i="249"/>
  <c r="F58" i="249"/>
  <c r="G58" i="249"/>
  <c r="G94" i="249"/>
  <c r="H58" i="249"/>
  <c r="I58" i="249"/>
  <c r="I94" i="249" s="1"/>
  <c r="J58" i="249"/>
  <c r="J94" i="249"/>
  <c r="K58" i="249"/>
  <c r="L58" i="249"/>
  <c r="M58" i="249"/>
  <c r="M94" i="249"/>
  <c r="N58" i="249"/>
  <c r="N94" i="249" s="1"/>
  <c r="O58" i="249"/>
  <c r="O94" i="249" s="1"/>
  <c r="E59" i="249"/>
  <c r="F59" i="249"/>
  <c r="G59" i="249"/>
  <c r="H59" i="249"/>
  <c r="H95" i="249"/>
  <c r="I59" i="249"/>
  <c r="J59" i="249"/>
  <c r="K59" i="249"/>
  <c r="L59" i="249"/>
  <c r="L95" i="249" s="1"/>
  <c r="M59" i="249"/>
  <c r="M95" i="249" s="1"/>
  <c r="N59" i="249"/>
  <c r="N95" i="249" s="1"/>
  <c r="O59" i="249"/>
  <c r="O95" i="249"/>
  <c r="E60" i="249"/>
  <c r="F60" i="249"/>
  <c r="G60" i="249"/>
  <c r="G96" i="249"/>
  <c r="H60" i="249"/>
  <c r="H96" i="249" s="1"/>
  <c r="I60" i="249"/>
  <c r="J60" i="249"/>
  <c r="K60" i="249"/>
  <c r="K96" i="249" s="1"/>
  <c r="L60" i="249"/>
  <c r="L96" i="249"/>
  <c r="M60" i="249"/>
  <c r="M96" i="249" s="1"/>
  <c r="N60" i="249"/>
  <c r="O60" i="249"/>
  <c r="O96" i="249" s="1"/>
  <c r="E61" i="249"/>
  <c r="F61" i="249"/>
  <c r="F97" i="249"/>
  <c r="G61" i="249"/>
  <c r="H61" i="249"/>
  <c r="I61" i="249"/>
  <c r="I97" i="249"/>
  <c r="J61" i="249"/>
  <c r="J97" i="249" s="1"/>
  <c r="K61" i="249"/>
  <c r="L61" i="249"/>
  <c r="L97" i="249"/>
  <c r="M61" i="249"/>
  <c r="M97" i="249"/>
  <c r="N61" i="249"/>
  <c r="N97" i="249"/>
  <c r="O61" i="249"/>
  <c r="E62" i="249"/>
  <c r="F62" i="249"/>
  <c r="G62" i="249"/>
  <c r="G98" i="249"/>
  <c r="H62" i="249"/>
  <c r="P62" i="249" s="1"/>
  <c r="I62" i="249"/>
  <c r="J62" i="249"/>
  <c r="K62" i="249"/>
  <c r="K98" i="249"/>
  <c r="L62" i="249"/>
  <c r="M62" i="249"/>
  <c r="M98" i="249"/>
  <c r="N62" i="249"/>
  <c r="N98" i="249"/>
  <c r="O62" i="249"/>
  <c r="O98" i="249"/>
  <c r="E52" i="250"/>
  <c r="F52" i="250"/>
  <c r="F88" i="250" s="1"/>
  <c r="G52" i="250"/>
  <c r="H52" i="250"/>
  <c r="H88" i="250"/>
  <c r="I52" i="250"/>
  <c r="J52" i="250"/>
  <c r="J88" i="250" s="1"/>
  <c r="K52" i="250"/>
  <c r="L52" i="250"/>
  <c r="L88" i="250"/>
  <c r="M52" i="250"/>
  <c r="N52" i="250"/>
  <c r="N88" i="250" s="1"/>
  <c r="O52" i="250"/>
  <c r="O88" i="250"/>
  <c r="E53" i="250"/>
  <c r="E89" i="250" s="1"/>
  <c r="F53" i="250"/>
  <c r="G53" i="250"/>
  <c r="G89" i="250"/>
  <c r="H53" i="250"/>
  <c r="H89" i="250"/>
  <c r="I53" i="250"/>
  <c r="J53" i="250"/>
  <c r="K53" i="250"/>
  <c r="K89" i="250"/>
  <c r="L53" i="250"/>
  <c r="M53" i="250"/>
  <c r="M89" i="250" s="1"/>
  <c r="N53" i="250"/>
  <c r="O53" i="250"/>
  <c r="E54" i="250"/>
  <c r="F54" i="250"/>
  <c r="F90" i="250"/>
  <c r="G54" i="250"/>
  <c r="H54" i="250"/>
  <c r="I54" i="250"/>
  <c r="I90" i="250"/>
  <c r="J54" i="250"/>
  <c r="J90" i="250"/>
  <c r="K54" i="250"/>
  <c r="L54" i="250"/>
  <c r="M54" i="250"/>
  <c r="N54" i="250"/>
  <c r="N90" i="250" s="1"/>
  <c r="O54" i="250"/>
  <c r="E55" i="250"/>
  <c r="F55" i="250"/>
  <c r="F91" i="250" s="1"/>
  <c r="G55" i="250"/>
  <c r="G91" i="250"/>
  <c r="H55" i="250"/>
  <c r="I55" i="250"/>
  <c r="I91" i="250"/>
  <c r="J55" i="250"/>
  <c r="J91" i="250" s="1"/>
  <c r="K55" i="250"/>
  <c r="K91" i="250"/>
  <c r="L55" i="250"/>
  <c r="M55" i="250"/>
  <c r="M91" i="250" s="1"/>
  <c r="N55" i="250"/>
  <c r="N91" i="250" s="1"/>
  <c r="O55" i="250"/>
  <c r="O91" i="250" s="1"/>
  <c r="E56" i="250"/>
  <c r="F56" i="250"/>
  <c r="G56" i="250"/>
  <c r="H56" i="250"/>
  <c r="H92" i="250"/>
  <c r="I56" i="250"/>
  <c r="J56" i="250"/>
  <c r="K56" i="250"/>
  <c r="K92" i="250"/>
  <c r="L56" i="250"/>
  <c r="L92" i="250" s="1"/>
  <c r="M56" i="250"/>
  <c r="N56" i="250"/>
  <c r="N92" i="250"/>
  <c r="O56" i="250"/>
  <c r="O92" i="250" s="1"/>
  <c r="E57" i="250"/>
  <c r="F57" i="250"/>
  <c r="G57" i="250"/>
  <c r="G93" i="250" s="1"/>
  <c r="H57" i="250"/>
  <c r="H93" i="250"/>
  <c r="I57" i="250"/>
  <c r="I93" i="250" s="1"/>
  <c r="J57" i="250"/>
  <c r="K57" i="250"/>
  <c r="K93" i="250"/>
  <c r="L57" i="250"/>
  <c r="M57" i="250"/>
  <c r="M93" i="250" s="1"/>
  <c r="N57" i="250"/>
  <c r="O57" i="250"/>
  <c r="E58" i="250"/>
  <c r="E94" i="250" s="1"/>
  <c r="F58" i="250"/>
  <c r="F94" i="250" s="1"/>
  <c r="G58" i="250"/>
  <c r="H58" i="250"/>
  <c r="I58" i="250"/>
  <c r="I94" i="250" s="1"/>
  <c r="J58" i="250"/>
  <c r="J94" i="250" s="1"/>
  <c r="K58" i="250"/>
  <c r="L58" i="250"/>
  <c r="M58" i="250"/>
  <c r="N58" i="250"/>
  <c r="N94" i="250"/>
  <c r="O58" i="250"/>
  <c r="E59" i="250"/>
  <c r="E95" i="250" s="1"/>
  <c r="F59" i="250"/>
  <c r="G59" i="250"/>
  <c r="G95" i="250"/>
  <c r="H59" i="250"/>
  <c r="I59" i="250"/>
  <c r="J59" i="250"/>
  <c r="K59" i="250"/>
  <c r="K95" i="250" s="1"/>
  <c r="L59" i="250"/>
  <c r="M59" i="250"/>
  <c r="M95" i="250"/>
  <c r="N59" i="250"/>
  <c r="N95" i="250"/>
  <c r="O59" i="250"/>
  <c r="O95" i="250"/>
  <c r="E60" i="250"/>
  <c r="F60" i="250"/>
  <c r="F96" i="250" s="1"/>
  <c r="G60" i="250"/>
  <c r="H60" i="250"/>
  <c r="H96" i="250" s="1"/>
  <c r="I60" i="250"/>
  <c r="J60" i="250"/>
  <c r="J96" i="250"/>
  <c r="K60" i="250"/>
  <c r="K96" i="250" s="1"/>
  <c r="L60" i="250"/>
  <c r="L96" i="250" s="1"/>
  <c r="M60" i="250"/>
  <c r="N60" i="250"/>
  <c r="N96" i="250"/>
  <c r="O60" i="250"/>
  <c r="E61" i="250"/>
  <c r="E97" i="250" s="1"/>
  <c r="F61" i="250"/>
  <c r="G61" i="250"/>
  <c r="G97" i="250" s="1"/>
  <c r="H61" i="250"/>
  <c r="H97" i="250"/>
  <c r="I61" i="250"/>
  <c r="I97" i="250" s="1"/>
  <c r="J61" i="250"/>
  <c r="K61" i="250"/>
  <c r="K97" i="250"/>
  <c r="L61" i="250"/>
  <c r="M61" i="250"/>
  <c r="M97" i="250"/>
  <c r="N61" i="250"/>
  <c r="O61" i="250"/>
  <c r="O97" i="250" s="1"/>
  <c r="E62" i="250"/>
  <c r="F62" i="250"/>
  <c r="G62" i="250"/>
  <c r="H62" i="250"/>
  <c r="I62" i="250"/>
  <c r="I98" i="250" s="1"/>
  <c r="J62" i="250"/>
  <c r="J98" i="250" s="1"/>
  <c r="K62" i="250"/>
  <c r="L62" i="250"/>
  <c r="L98" i="250" s="1"/>
  <c r="M62" i="250"/>
  <c r="M98" i="250"/>
  <c r="N62" i="250"/>
  <c r="N98" i="250" s="1"/>
  <c r="O62" i="250"/>
  <c r="E52" i="251"/>
  <c r="F52" i="251"/>
  <c r="F88" i="251" s="1"/>
  <c r="G52" i="251"/>
  <c r="G88" i="251"/>
  <c r="H52" i="251"/>
  <c r="I52" i="251"/>
  <c r="J52" i="251"/>
  <c r="J88" i="251"/>
  <c r="K52" i="251"/>
  <c r="K88" i="251" s="1"/>
  <c r="L52" i="251"/>
  <c r="M52" i="251"/>
  <c r="M88" i="251" s="1"/>
  <c r="N52" i="251"/>
  <c r="N88" i="251" s="1"/>
  <c r="O52" i="251"/>
  <c r="O88" i="251" s="1"/>
  <c r="E53" i="251"/>
  <c r="F53" i="251"/>
  <c r="G53" i="251"/>
  <c r="H53" i="251"/>
  <c r="H89" i="251" s="1"/>
  <c r="I53" i="251"/>
  <c r="J53" i="251"/>
  <c r="K53" i="251"/>
  <c r="L53" i="251"/>
  <c r="L89" i="251" s="1"/>
  <c r="M53" i="251"/>
  <c r="N53" i="251"/>
  <c r="N89" i="251"/>
  <c r="O53" i="251"/>
  <c r="O89" i="251"/>
  <c r="E54" i="251"/>
  <c r="E90" i="251"/>
  <c r="F54" i="251"/>
  <c r="G54" i="251"/>
  <c r="G90" i="251"/>
  <c r="H54" i="251"/>
  <c r="H90" i="251" s="1"/>
  <c r="I54" i="251"/>
  <c r="I90" i="251" s="1"/>
  <c r="J54" i="251"/>
  <c r="K54" i="251"/>
  <c r="K90" i="251"/>
  <c r="L54" i="251"/>
  <c r="L90" i="251"/>
  <c r="M54" i="251"/>
  <c r="M90" i="251"/>
  <c r="N54" i="251"/>
  <c r="O54" i="251"/>
  <c r="E55" i="251"/>
  <c r="F55" i="251"/>
  <c r="F91" i="251" s="1"/>
  <c r="G55" i="251"/>
  <c r="H55" i="251"/>
  <c r="H91" i="251"/>
  <c r="I55" i="251"/>
  <c r="J55" i="251"/>
  <c r="J91" i="251" s="1"/>
  <c r="K55" i="251"/>
  <c r="L55" i="251"/>
  <c r="L91" i="251" s="1"/>
  <c r="M55" i="251"/>
  <c r="N55" i="251"/>
  <c r="N91" i="251"/>
  <c r="O55" i="251"/>
  <c r="E56" i="251"/>
  <c r="F56" i="251"/>
  <c r="F92" i="251"/>
  <c r="G56" i="251"/>
  <c r="G92" i="251" s="1"/>
  <c r="H56" i="251"/>
  <c r="I56" i="251"/>
  <c r="I92" i="251"/>
  <c r="J56" i="251"/>
  <c r="K56" i="251"/>
  <c r="K92" i="251" s="1"/>
  <c r="L56" i="251"/>
  <c r="M56" i="251"/>
  <c r="N56" i="251"/>
  <c r="N92" i="251" s="1"/>
  <c r="O56" i="251"/>
  <c r="O92" i="251" s="1"/>
  <c r="E57" i="251"/>
  <c r="F57" i="251"/>
  <c r="F93" i="251" s="1"/>
  <c r="G57" i="251"/>
  <c r="H57" i="251"/>
  <c r="I57" i="251"/>
  <c r="J57" i="251"/>
  <c r="J93" i="251" s="1"/>
  <c r="K57" i="251"/>
  <c r="L57" i="251"/>
  <c r="L93" i="251"/>
  <c r="M57" i="251"/>
  <c r="N57" i="251"/>
  <c r="N93" i="251" s="1"/>
  <c r="O57" i="251"/>
  <c r="O93" i="251" s="1"/>
  <c r="E58" i="251"/>
  <c r="F58" i="251"/>
  <c r="G58" i="251"/>
  <c r="G94" i="251"/>
  <c r="H58" i="251"/>
  <c r="H94" i="251"/>
  <c r="I58" i="251"/>
  <c r="J58" i="251"/>
  <c r="J94" i="251" s="1"/>
  <c r="K58" i="251"/>
  <c r="L58" i="251"/>
  <c r="L94" i="251" s="1"/>
  <c r="M58" i="251"/>
  <c r="M94" i="251" s="1"/>
  <c r="N58" i="251"/>
  <c r="N94" i="251" s="1"/>
  <c r="O58" i="251"/>
  <c r="E59" i="251"/>
  <c r="F59" i="251"/>
  <c r="F95" i="251"/>
  <c r="G59" i="251"/>
  <c r="H59" i="251"/>
  <c r="I59" i="251"/>
  <c r="J59" i="251"/>
  <c r="J95" i="251" s="1"/>
  <c r="K59" i="251"/>
  <c r="L59" i="251"/>
  <c r="L95" i="251"/>
  <c r="M59" i="251"/>
  <c r="M95" i="251" s="1"/>
  <c r="N59" i="251"/>
  <c r="N95" i="251"/>
  <c r="O59" i="251"/>
  <c r="O95" i="251" s="1"/>
  <c r="E60" i="251"/>
  <c r="F60" i="251"/>
  <c r="G60" i="251"/>
  <c r="G96" i="251"/>
  <c r="H60" i="251"/>
  <c r="I60" i="251"/>
  <c r="I96" i="251"/>
  <c r="J60" i="251"/>
  <c r="J96" i="251" s="1"/>
  <c r="K60" i="251"/>
  <c r="K96" i="251" s="1"/>
  <c r="L60" i="251"/>
  <c r="M60" i="251"/>
  <c r="M96" i="251"/>
  <c r="N60" i="251"/>
  <c r="N96" i="251"/>
  <c r="O60" i="251"/>
  <c r="O96" i="251"/>
  <c r="E61" i="251"/>
  <c r="F61" i="251"/>
  <c r="F97" i="251"/>
  <c r="G61" i="251"/>
  <c r="H61" i="251"/>
  <c r="H97" i="251"/>
  <c r="I61" i="251"/>
  <c r="J61" i="251"/>
  <c r="J97" i="251" s="1"/>
  <c r="K61" i="251"/>
  <c r="K97" i="251"/>
  <c r="L61" i="251"/>
  <c r="L97" i="251" s="1"/>
  <c r="M61" i="251"/>
  <c r="N61" i="251"/>
  <c r="N97" i="251"/>
  <c r="O61" i="251"/>
  <c r="E62" i="251"/>
  <c r="F62" i="251"/>
  <c r="G62" i="251"/>
  <c r="G98" i="251" s="1"/>
  <c r="H62" i="251"/>
  <c r="H98" i="251"/>
  <c r="I62" i="251"/>
  <c r="I98" i="251" s="1"/>
  <c r="J62" i="251"/>
  <c r="K62" i="251"/>
  <c r="K98" i="251"/>
  <c r="L62" i="251"/>
  <c r="M62" i="251"/>
  <c r="M98" i="251"/>
  <c r="N62" i="251"/>
  <c r="N98" i="251" s="1"/>
  <c r="O62" i="251"/>
  <c r="E52" i="252"/>
  <c r="F52" i="252"/>
  <c r="F88" i="252"/>
  <c r="G52" i="252"/>
  <c r="H52" i="252"/>
  <c r="H88" i="252"/>
  <c r="I52" i="252"/>
  <c r="I88" i="252" s="1"/>
  <c r="J52" i="252"/>
  <c r="J88" i="252"/>
  <c r="K52" i="252"/>
  <c r="L52" i="252"/>
  <c r="L88" i="252" s="1"/>
  <c r="M52" i="252"/>
  <c r="N52" i="252"/>
  <c r="N88" i="252"/>
  <c r="O52" i="252"/>
  <c r="E53" i="252"/>
  <c r="E89" i="252"/>
  <c r="F53" i="252"/>
  <c r="F89" i="252" s="1"/>
  <c r="G53" i="252"/>
  <c r="G89" i="252" s="1"/>
  <c r="H53" i="252"/>
  <c r="I53" i="252"/>
  <c r="I89" i="252"/>
  <c r="J53" i="252"/>
  <c r="J89" i="252"/>
  <c r="K53" i="252"/>
  <c r="K89" i="252"/>
  <c r="L53" i="252"/>
  <c r="M53" i="252"/>
  <c r="M89" i="252" s="1"/>
  <c r="N53" i="252"/>
  <c r="O53" i="252"/>
  <c r="O89" i="252" s="1"/>
  <c r="E54" i="252"/>
  <c r="F54" i="252"/>
  <c r="G54" i="252"/>
  <c r="H54" i="252"/>
  <c r="H90" i="252" s="1"/>
  <c r="I54" i="252"/>
  <c r="I90" i="252" s="1"/>
  <c r="J54" i="252"/>
  <c r="J90" i="252" s="1"/>
  <c r="K54" i="252"/>
  <c r="K90" i="252"/>
  <c r="L54" i="252"/>
  <c r="L90" i="252" s="1"/>
  <c r="M54" i="252"/>
  <c r="N54" i="252"/>
  <c r="N90" i="252"/>
  <c r="O54" i="252"/>
  <c r="O90" i="252" s="1"/>
  <c r="E55" i="252"/>
  <c r="F55" i="252"/>
  <c r="G55" i="252"/>
  <c r="G91" i="252" s="1"/>
  <c r="H55" i="252"/>
  <c r="I55" i="252"/>
  <c r="I91" i="252"/>
  <c r="J55" i="252"/>
  <c r="K55" i="252"/>
  <c r="L55" i="252"/>
  <c r="M55" i="252"/>
  <c r="M91" i="252" s="1"/>
  <c r="N55" i="252"/>
  <c r="O55" i="252"/>
  <c r="E56" i="252"/>
  <c r="F56" i="252"/>
  <c r="F92" i="252"/>
  <c r="G56" i="252"/>
  <c r="H56" i="252"/>
  <c r="H92" i="252" s="1"/>
  <c r="I56" i="252"/>
  <c r="I92" i="252"/>
  <c r="J56" i="252"/>
  <c r="J92" i="252" s="1"/>
  <c r="K56" i="252"/>
  <c r="L56" i="252"/>
  <c r="L92" i="252"/>
  <c r="M56" i="252"/>
  <c r="M92" i="252"/>
  <c r="N56" i="252"/>
  <c r="N92" i="252"/>
  <c r="O56" i="252"/>
  <c r="E57" i="252"/>
  <c r="F57" i="252"/>
  <c r="F93" i="252"/>
  <c r="G57" i="252"/>
  <c r="H57" i="252"/>
  <c r="I57" i="252"/>
  <c r="J57" i="252"/>
  <c r="J93" i="252" s="1"/>
  <c r="K57" i="252"/>
  <c r="K93" i="252" s="1"/>
  <c r="L57" i="252"/>
  <c r="M57" i="252"/>
  <c r="N57" i="252"/>
  <c r="N93" i="252" s="1"/>
  <c r="O57" i="252"/>
  <c r="O93" i="252" s="1"/>
  <c r="E58" i="252"/>
  <c r="F58" i="252"/>
  <c r="F94" i="252" s="1"/>
  <c r="G58" i="252"/>
  <c r="H58" i="252"/>
  <c r="H94" i="252"/>
  <c r="I58" i="252"/>
  <c r="J58" i="252"/>
  <c r="K58" i="252"/>
  <c r="L58" i="252"/>
  <c r="L94" i="252" s="1"/>
  <c r="M58" i="252"/>
  <c r="N58" i="252"/>
  <c r="N94" i="252" s="1"/>
  <c r="O58" i="252"/>
  <c r="O94" i="252" s="1"/>
  <c r="E59" i="252"/>
  <c r="F59" i="252"/>
  <c r="G59" i="252"/>
  <c r="G95" i="252" s="1"/>
  <c r="H59" i="252"/>
  <c r="H95" i="252"/>
  <c r="I59" i="252"/>
  <c r="I95" i="252" s="1"/>
  <c r="J59" i="252"/>
  <c r="K59" i="252"/>
  <c r="K95" i="252"/>
  <c r="L59" i="252"/>
  <c r="L95" i="252"/>
  <c r="M59" i="252"/>
  <c r="M95" i="252"/>
  <c r="N59" i="252"/>
  <c r="O59" i="252"/>
  <c r="O95" i="252" s="1"/>
  <c r="E60" i="252"/>
  <c r="F60" i="252"/>
  <c r="F96" i="252"/>
  <c r="G60" i="252"/>
  <c r="H60" i="252"/>
  <c r="I60" i="252"/>
  <c r="I96" i="252"/>
  <c r="J60" i="252"/>
  <c r="J96" i="252"/>
  <c r="K60" i="252"/>
  <c r="L60" i="252"/>
  <c r="M60" i="252"/>
  <c r="M96" i="252"/>
  <c r="N60" i="252"/>
  <c r="N96" i="252"/>
  <c r="O60" i="252"/>
  <c r="E61" i="252"/>
  <c r="E97" i="252" s="1"/>
  <c r="F61" i="252"/>
  <c r="G61" i="252"/>
  <c r="G97" i="252" s="1"/>
  <c r="H61" i="252"/>
  <c r="I61" i="252"/>
  <c r="I97" i="252"/>
  <c r="J61" i="252"/>
  <c r="K61" i="252"/>
  <c r="K97" i="252" s="1"/>
  <c r="L61" i="252"/>
  <c r="L97" i="252" s="1"/>
  <c r="M61" i="252"/>
  <c r="N61" i="252"/>
  <c r="N97" i="252" s="1"/>
  <c r="O61" i="252"/>
  <c r="O97" i="252"/>
  <c r="E62" i="252"/>
  <c r="F62" i="252"/>
  <c r="F98" i="252"/>
  <c r="G62" i="252"/>
  <c r="H62" i="252"/>
  <c r="H98" i="252" s="1"/>
  <c r="I62" i="252"/>
  <c r="J62" i="252"/>
  <c r="K62" i="252"/>
  <c r="K98" i="252" s="1"/>
  <c r="L62" i="252"/>
  <c r="L98" i="252" s="1"/>
  <c r="M62" i="252"/>
  <c r="N62" i="252"/>
  <c r="N98" i="252"/>
  <c r="O62" i="252"/>
  <c r="E52" i="253"/>
  <c r="F52" i="253"/>
  <c r="G52" i="253"/>
  <c r="H52" i="253"/>
  <c r="I52" i="253"/>
  <c r="I88" i="253" s="1"/>
  <c r="J52" i="253"/>
  <c r="K52" i="253"/>
  <c r="K88" i="253" s="1"/>
  <c r="L52" i="253"/>
  <c r="L88" i="253"/>
  <c r="M52" i="253"/>
  <c r="M88" i="253" s="1"/>
  <c r="N52" i="253"/>
  <c r="O52" i="253"/>
  <c r="O88" i="253" s="1"/>
  <c r="E53" i="253"/>
  <c r="F53" i="253"/>
  <c r="F89" i="253"/>
  <c r="G53" i="253"/>
  <c r="H53" i="253"/>
  <c r="H89" i="253" s="1"/>
  <c r="I53" i="253"/>
  <c r="J53" i="253"/>
  <c r="J89" i="253" s="1"/>
  <c r="K53" i="253"/>
  <c r="L53" i="253"/>
  <c r="M53" i="253"/>
  <c r="N53" i="253"/>
  <c r="N89" i="253" s="1"/>
  <c r="O53" i="253"/>
  <c r="E54" i="253"/>
  <c r="F54" i="253"/>
  <c r="F90" i="253" s="1"/>
  <c r="G54" i="253"/>
  <c r="G90" i="253" s="1"/>
  <c r="H54" i="253"/>
  <c r="I54" i="253"/>
  <c r="J54" i="253"/>
  <c r="J90" i="253" s="1"/>
  <c r="K54" i="253"/>
  <c r="K90" i="253" s="1"/>
  <c r="L54" i="253"/>
  <c r="M54" i="253"/>
  <c r="N54" i="253"/>
  <c r="N90" i="253" s="1"/>
  <c r="O54" i="253"/>
  <c r="O90" i="253" s="1"/>
  <c r="E55" i="253"/>
  <c r="F55" i="253"/>
  <c r="F91" i="253"/>
  <c r="G55" i="253"/>
  <c r="H55" i="253"/>
  <c r="H91" i="253" s="1"/>
  <c r="I55" i="253"/>
  <c r="J55" i="253"/>
  <c r="K55" i="253"/>
  <c r="K91" i="253" s="1"/>
  <c r="L55" i="253"/>
  <c r="L91" i="253" s="1"/>
  <c r="M55" i="253"/>
  <c r="N55" i="253"/>
  <c r="N91" i="253"/>
  <c r="O55" i="253"/>
  <c r="O91" i="253"/>
  <c r="E56" i="253"/>
  <c r="F56" i="253"/>
  <c r="G56" i="253"/>
  <c r="H56" i="253"/>
  <c r="I56" i="253"/>
  <c r="J56" i="253"/>
  <c r="K56" i="253"/>
  <c r="K92" i="253"/>
  <c r="L56" i="253"/>
  <c r="L92" i="253"/>
  <c r="M56" i="253"/>
  <c r="M92" i="253"/>
  <c r="N56" i="253"/>
  <c r="O56" i="253"/>
  <c r="E57" i="253"/>
  <c r="F57" i="253"/>
  <c r="F93" i="253" s="1"/>
  <c r="G57" i="253"/>
  <c r="H57" i="253"/>
  <c r="I57" i="253"/>
  <c r="I93" i="253" s="1"/>
  <c r="J57" i="253"/>
  <c r="J93" i="253" s="1"/>
  <c r="K57" i="253"/>
  <c r="L57" i="253"/>
  <c r="M57" i="253"/>
  <c r="M93" i="253" s="1"/>
  <c r="N57" i="253"/>
  <c r="N93" i="253" s="1"/>
  <c r="O57" i="253"/>
  <c r="E58" i="253"/>
  <c r="F58" i="253"/>
  <c r="G58" i="253"/>
  <c r="G94" i="253" s="1"/>
  <c r="H58" i="253"/>
  <c r="I58" i="253"/>
  <c r="J58" i="253"/>
  <c r="K58" i="253"/>
  <c r="K94" i="253"/>
  <c r="L58" i="253"/>
  <c r="L94" i="253" s="1"/>
  <c r="M58" i="253"/>
  <c r="M94" i="253" s="1"/>
  <c r="N58" i="253"/>
  <c r="O58" i="253"/>
  <c r="O94" i="253"/>
  <c r="E59" i="253"/>
  <c r="F59" i="253"/>
  <c r="F95" i="253"/>
  <c r="G59" i="253"/>
  <c r="H59" i="253"/>
  <c r="H95" i="253"/>
  <c r="I59" i="253"/>
  <c r="J59" i="253"/>
  <c r="J95" i="253" s="1"/>
  <c r="K59" i="253"/>
  <c r="K95" i="253" s="1"/>
  <c r="L59" i="253"/>
  <c r="L95" i="253" s="1"/>
  <c r="M59" i="253"/>
  <c r="N59" i="253"/>
  <c r="N95" i="253" s="1"/>
  <c r="O59" i="253"/>
  <c r="O95" i="253"/>
  <c r="E60" i="253"/>
  <c r="E96" i="253" s="1"/>
  <c r="F60" i="253"/>
  <c r="G60" i="253"/>
  <c r="G96" i="253" s="1"/>
  <c r="H60" i="253"/>
  <c r="H96" i="253" s="1"/>
  <c r="I60" i="253"/>
  <c r="J60" i="253"/>
  <c r="K60" i="253"/>
  <c r="L60" i="253"/>
  <c r="L96" i="253"/>
  <c r="M60" i="253"/>
  <c r="M96" i="253" s="1"/>
  <c r="N60" i="253"/>
  <c r="O60" i="253"/>
  <c r="E61" i="253"/>
  <c r="F61" i="253"/>
  <c r="F97" i="253" s="1"/>
  <c r="G61" i="253"/>
  <c r="H61" i="253"/>
  <c r="H97" i="253"/>
  <c r="I61" i="253"/>
  <c r="J61" i="253"/>
  <c r="J97" i="253"/>
  <c r="K61" i="253"/>
  <c r="L61" i="253"/>
  <c r="L97" i="253"/>
  <c r="M61" i="253"/>
  <c r="M97" i="253"/>
  <c r="N61" i="253"/>
  <c r="N97" i="253"/>
  <c r="O61" i="253"/>
  <c r="E62" i="253"/>
  <c r="E98" i="253" s="1"/>
  <c r="F62" i="253"/>
  <c r="F98" i="253" s="1"/>
  <c r="G62" i="253"/>
  <c r="G98" i="253" s="1"/>
  <c r="H62" i="253"/>
  <c r="I62" i="253"/>
  <c r="I98" i="253" s="1"/>
  <c r="J62" i="253"/>
  <c r="K62" i="253"/>
  <c r="K98" i="253"/>
  <c r="L62" i="253"/>
  <c r="M62" i="253"/>
  <c r="N62" i="253"/>
  <c r="O62" i="253"/>
  <c r="O98" i="253" s="1"/>
  <c r="E52" i="254"/>
  <c r="F52" i="254"/>
  <c r="F88" i="254"/>
  <c r="G52" i="254"/>
  <c r="H52" i="254"/>
  <c r="I52" i="254"/>
  <c r="J52" i="254"/>
  <c r="K52" i="254"/>
  <c r="K88" i="254" s="1"/>
  <c r="L52" i="254"/>
  <c r="L88" i="254" s="1"/>
  <c r="M52" i="254"/>
  <c r="N52" i="254"/>
  <c r="N88" i="254"/>
  <c r="O52" i="254"/>
  <c r="O88" i="254"/>
  <c r="E53" i="254"/>
  <c r="F53" i="254"/>
  <c r="G53" i="254"/>
  <c r="G89" i="254"/>
  <c r="H53" i="254"/>
  <c r="I53" i="254"/>
  <c r="I89" i="254" s="1"/>
  <c r="J53" i="254"/>
  <c r="K53" i="254"/>
  <c r="L53" i="254"/>
  <c r="M53" i="254"/>
  <c r="M89" i="254"/>
  <c r="N53" i="254"/>
  <c r="O53" i="254"/>
  <c r="E54" i="254"/>
  <c r="F54" i="254"/>
  <c r="F90" i="254" s="1"/>
  <c r="G54" i="254"/>
  <c r="H54" i="254"/>
  <c r="I54" i="254"/>
  <c r="I90" i="254" s="1"/>
  <c r="J54" i="254"/>
  <c r="J90" i="254" s="1"/>
  <c r="K54" i="254"/>
  <c r="L54" i="254"/>
  <c r="M54" i="254"/>
  <c r="M90" i="254" s="1"/>
  <c r="N54" i="254"/>
  <c r="N90" i="254" s="1"/>
  <c r="O54" i="254"/>
  <c r="O90" i="254" s="1"/>
  <c r="E55" i="254"/>
  <c r="E91" i="254" s="1"/>
  <c r="F55" i="254"/>
  <c r="G55" i="254"/>
  <c r="H55" i="254"/>
  <c r="H91" i="254" s="1"/>
  <c r="I55" i="254"/>
  <c r="I91" i="254" s="1"/>
  <c r="J55" i="254"/>
  <c r="J91" i="254"/>
  <c r="K55" i="254"/>
  <c r="L55" i="254"/>
  <c r="M55" i="254"/>
  <c r="M91" i="254"/>
  <c r="N55" i="254"/>
  <c r="N91" i="254" s="1"/>
  <c r="O55" i="254"/>
  <c r="O91" i="254"/>
  <c r="E56" i="254"/>
  <c r="F56" i="254"/>
  <c r="F92" i="254"/>
  <c r="G56" i="254"/>
  <c r="H56" i="254"/>
  <c r="H92" i="254" s="1"/>
  <c r="I56" i="254"/>
  <c r="J56" i="254"/>
  <c r="K56" i="254"/>
  <c r="K92" i="254" s="1"/>
  <c r="L56" i="254"/>
  <c r="L92" i="254"/>
  <c r="M56" i="254"/>
  <c r="N56" i="254"/>
  <c r="N92" i="254"/>
  <c r="O56" i="254"/>
  <c r="O92" i="254" s="1"/>
  <c r="E57" i="254"/>
  <c r="F57" i="254"/>
  <c r="G57" i="254"/>
  <c r="H57" i="254"/>
  <c r="I57" i="254"/>
  <c r="J57" i="254"/>
  <c r="K57" i="254"/>
  <c r="K93" i="254" s="1"/>
  <c r="L57" i="254"/>
  <c r="L93" i="254"/>
  <c r="M57" i="254"/>
  <c r="M93" i="254" s="1"/>
  <c r="N57" i="254"/>
  <c r="O57" i="254"/>
  <c r="O93" i="254" s="1"/>
  <c r="E58" i="254"/>
  <c r="F58" i="254"/>
  <c r="F94" i="254"/>
  <c r="G58" i="254"/>
  <c r="H58" i="254"/>
  <c r="I58" i="254"/>
  <c r="J58" i="254"/>
  <c r="J94" i="254" s="1"/>
  <c r="K58" i="254"/>
  <c r="L58" i="254"/>
  <c r="M58" i="254"/>
  <c r="M94" i="254" s="1"/>
  <c r="N58" i="254"/>
  <c r="N94" i="254" s="1"/>
  <c r="O58" i="254"/>
  <c r="O94" i="254" s="1"/>
  <c r="E59" i="254"/>
  <c r="F59" i="254"/>
  <c r="F95" i="254" s="1"/>
  <c r="G59" i="254"/>
  <c r="H59" i="254"/>
  <c r="H95" i="254" s="1"/>
  <c r="I59" i="254"/>
  <c r="J59" i="254"/>
  <c r="J95" i="254"/>
  <c r="K59" i="254"/>
  <c r="K95" i="254" s="1"/>
  <c r="L59" i="254"/>
  <c r="M59" i="254"/>
  <c r="N59" i="254"/>
  <c r="O59" i="254"/>
  <c r="O95" i="254" s="1"/>
  <c r="E60" i="254"/>
  <c r="F60" i="254"/>
  <c r="F96" i="254"/>
  <c r="G60" i="254"/>
  <c r="H60" i="254"/>
  <c r="H96" i="254" s="1"/>
  <c r="I60" i="254"/>
  <c r="J60" i="254"/>
  <c r="J96" i="254"/>
  <c r="K60" i="254"/>
  <c r="K96" i="254"/>
  <c r="L60" i="254"/>
  <c r="L96" i="254"/>
  <c r="M60" i="254"/>
  <c r="N60" i="254"/>
  <c r="N96" i="254" s="1"/>
  <c r="O60" i="254"/>
  <c r="O96" i="254" s="1"/>
  <c r="E61" i="254"/>
  <c r="F61" i="254"/>
  <c r="G61" i="254"/>
  <c r="G97" i="254" s="1"/>
  <c r="H61" i="254"/>
  <c r="I61" i="254"/>
  <c r="J61" i="254"/>
  <c r="J97" i="254" s="1"/>
  <c r="K61" i="254"/>
  <c r="L61" i="254"/>
  <c r="L97" i="254" s="1"/>
  <c r="M61" i="254"/>
  <c r="M97" i="254"/>
  <c r="N61" i="254"/>
  <c r="O61" i="254"/>
  <c r="E62" i="254"/>
  <c r="E98" i="254"/>
  <c r="F62" i="254"/>
  <c r="F98" i="254" s="1"/>
  <c r="G62" i="254"/>
  <c r="H62" i="254"/>
  <c r="I62" i="254"/>
  <c r="I98" i="254"/>
  <c r="J62" i="254"/>
  <c r="J98" i="254"/>
  <c r="K62" i="254"/>
  <c r="L62" i="254"/>
  <c r="L98" i="254"/>
  <c r="M62" i="254"/>
  <c r="M98" i="254" s="1"/>
  <c r="N62" i="254"/>
  <c r="N98" i="254" s="1"/>
  <c r="O62" i="254"/>
  <c r="E52" i="255"/>
  <c r="F52" i="255"/>
  <c r="F88" i="255" s="1"/>
  <c r="G52" i="255"/>
  <c r="G88" i="255" s="1"/>
  <c r="H52" i="255"/>
  <c r="I52" i="255"/>
  <c r="I88" i="255" s="1"/>
  <c r="J52" i="255"/>
  <c r="J88" i="255"/>
  <c r="K52" i="255"/>
  <c r="L52" i="255"/>
  <c r="M52" i="255"/>
  <c r="M88" i="255"/>
  <c r="N52" i="255"/>
  <c r="N88" i="255" s="1"/>
  <c r="O52" i="255"/>
  <c r="O88" i="255"/>
  <c r="E53" i="255"/>
  <c r="F53" i="255"/>
  <c r="F89" i="255" s="1"/>
  <c r="G53" i="255"/>
  <c r="H53" i="255"/>
  <c r="H89" i="255" s="1"/>
  <c r="I53" i="255"/>
  <c r="J53" i="255"/>
  <c r="J89" i="255"/>
  <c r="K53" i="255"/>
  <c r="L53" i="255"/>
  <c r="L89" i="255"/>
  <c r="M53" i="255"/>
  <c r="N53" i="255"/>
  <c r="N89" i="255" s="1"/>
  <c r="O53" i="255"/>
  <c r="E54" i="255"/>
  <c r="E90" i="255"/>
  <c r="F54" i="255"/>
  <c r="G54" i="255"/>
  <c r="H54" i="255"/>
  <c r="H90" i="255"/>
  <c r="I54" i="255"/>
  <c r="J54" i="255"/>
  <c r="K54" i="255"/>
  <c r="L54" i="255"/>
  <c r="M54" i="255"/>
  <c r="M90" i="255"/>
  <c r="N54" i="255"/>
  <c r="O54" i="255"/>
  <c r="O90" i="255" s="1"/>
  <c r="E55" i="255"/>
  <c r="F55" i="255"/>
  <c r="F91" i="255"/>
  <c r="G55" i="255"/>
  <c r="H55" i="255"/>
  <c r="H91" i="255" s="1"/>
  <c r="I55" i="255"/>
  <c r="I91" i="255" s="1"/>
  <c r="J55" i="255"/>
  <c r="J91" i="255"/>
  <c r="K55" i="255"/>
  <c r="L55" i="255"/>
  <c r="L91" i="255"/>
  <c r="M55" i="255"/>
  <c r="M91" i="255" s="1"/>
  <c r="N55" i="255"/>
  <c r="N91" i="255"/>
  <c r="O55" i="255"/>
  <c r="E56" i="255"/>
  <c r="E92" i="255" s="1"/>
  <c r="F56" i="255"/>
  <c r="G56" i="255"/>
  <c r="H56" i="255"/>
  <c r="I56" i="255"/>
  <c r="J56" i="255"/>
  <c r="J92" i="255" s="1"/>
  <c r="K56" i="255"/>
  <c r="K92" i="255" s="1"/>
  <c r="L56" i="255"/>
  <c r="M56" i="255"/>
  <c r="M92" i="255" s="1"/>
  <c r="N56" i="255"/>
  <c r="N92" i="255"/>
  <c r="O56" i="255"/>
  <c r="O92" i="255" s="1"/>
  <c r="E57" i="255"/>
  <c r="F57" i="255"/>
  <c r="F93" i="255"/>
  <c r="G57" i="255"/>
  <c r="H57" i="255"/>
  <c r="H93" i="255"/>
  <c r="I57" i="255"/>
  <c r="J57" i="255"/>
  <c r="J93" i="255" s="1"/>
  <c r="K57" i="255"/>
  <c r="L57" i="255"/>
  <c r="L93" i="255"/>
  <c r="M57" i="255"/>
  <c r="N57" i="255"/>
  <c r="N93" i="255" s="1"/>
  <c r="O57" i="255"/>
  <c r="O93" i="255" s="1"/>
  <c r="E58" i="255"/>
  <c r="E94" i="255" s="1"/>
  <c r="F58" i="255"/>
  <c r="G58" i="255"/>
  <c r="G94" i="255"/>
  <c r="H58" i="255"/>
  <c r="H94" i="255" s="1"/>
  <c r="I58" i="255"/>
  <c r="I94" i="255"/>
  <c r="J58" i="255"/>
  <c r="K58" i="255"/>
  <c r="K94" i="255" s="1"/>
  <c r="L58" i="255"/>
  <c r="L94" i="255"/>
  <c r="M58" i="255"/>
  <c r="M94" i="255" s="1"/>
  <c r="N58" i="255"/>
  <c r="O58" i="255"/>
  <c r="O94" i="255"/>
  <c r="E59" i="255"/>
  <c r="F59" i="255"/>
  <c r="F95" i="255"/>
  <c r="G59" i="255"/>
  <c r="G95" i="255" s="1"/>
  <c r="H59" i="255"/>
  <c r="H95" i="255"/>
  <c r="I59" i="255"/>
  <c r="I95" i="255"/>
  <c r="J59" i="255"/>
  <c r="J95" i="255"/>
  <c r="K59" i="255"/>
  <c r="L59" i="255"/>
  <c r="L95" i="255" s="1"/>
  <c r="M59" i="255"/>
  <c r="M95" i="255" s="1"/>
  <c r="N59" i="255"/>
  <c r="N95" i="255" s="1"/>
  <c r="O59" i="255"/>
  <c r="E60" i="255"/>
  <c r="E96" i="255" s="1"/>
  <c r="F60" i="255"/>
  <c r="G60" i="255"/>
  <c r="H60" i="255"/>
  <c r="I60" i="255"/>
  <c r="I96" i="255" s="1"/>
  <c r="J60" i="255"/>
  <c r="K60" i="255"/>
  <c r="K96" i="255" s="1"/>
  <c r="L60" i="255"/>
  <c r="M60" i="255"/>
  <c r="M96" i="255" s="1"/>
  <c r="N60" i="255"/>
  <c r="N96" i="255" s="1"/>
  <c r="O60" i="255"/>
  <c r="O96" i="255"/>
  <c r="E61" i="255"/>
  <c r="F61" i="255"/>
  <c r="F97" i="255"/>
  <c r="G61" i="255"/>
  <c r="H61" i="255"/>
  <c r="H97" i="255" s="1"/>
  <c r="I61" i="255"/>
  <c r="J61" i="255"/>
  <c r="K61" i="255"/>
  <c r="L61" i="255"/>
  <c r="L97" i="255"/>
  <c r="M61" i="255"/>
  <c r="N61" i="255"/>
  <c r="N97" i="255" s="1"/>
  <c r="O61" i="255"/>
  <c r="O97" i="255" s="1"/>
  <c r="E62" i="255"/>
  <c r="E98" i="255" s="1"/>
  <c r="F62" i="255"/>
  <c r="G62" i="255"/>
  <c r="G98" i="255" s="1"/>
  <c r="H62" i="255"/>
  <c r="H98" i="255"/>
  <c r="I62" i="255"/>
  <c r="I98" i="255" s="1"/>
  <c r="J62" i="255"/>
  <c r="K62" i="255"/>
  <c r="K98" i="255" s="1"/>
  <c r="L62" i="255"/>
  <c r="L98" i="255" s="1"/>
  <c r="M62" i="255"/>
  <c r="M98" i="255"/>
  <c r="N62" i="255"/>
  <c r="O62" i="255"/>
  <c r="E52" i="256"/>
  <c r="F52" i="256"/>
  <c r="F88" i="256" s="1"/>
  <c r="G52" i="256"/>
  <c r="H52" i="256"/>
  <c r="H88" i="256"/>
  <c r="I52" i="256"/>
  <c r="I88" i="256" s="1"/>
  <c r="J52" i="256"/>
  <c r="J88" i="256" s="1"/>
  <c r="K52" i="256"/>
  <c r="K88" i="256" s="1"/>
  <c r="L52" i="256"/>
  <c r="L88" i="256"/>
  <c r="M52" i="256"/>
  <c r="N52" i="256"/>
  <c r="N88" i="256" s="1"/>
  <c r="O52" i="256"/>
  <c r="E53" i="256"/>
  <c r="F53" i="256"/>
  <c r="G53" i="256"/>
  <c r="G89" i="256"/>
  <c r="H53" i="256"/>
  <c r="I53" i="256"/>
  <c r="I89" i="256" s="1"/>
  <c r="J53" i="256"/>
  <c r="J89" i="256" s="1"/>
  <c r="K53" i="256"/>
  <c r="K89" i="256" s="1"/>
  <c r="L53" i="256"/>
  <c r="M53" i="256"/>
  <c r="M89" i="256"/>
  <c r="N53" i="256"/>
  <c r="N89" i="256" s="1"/>
  <c r="O53" i="256"/>
  <c r="E54" i="256"/>
  <c r="F54" i="256"/>
  <c r="F90" i="256" s="1"/>
  <c r="G54" i="256"/>
  <c r="H54" i="256"/>
  <c r="H90" i="256"/>
  <c r="I54" i="256"/>
  <c r="J54" i="256"/>
  <c r="J90" i="256" s="1"/>
  <c r="K54" i="256"/>
  <c r="L54" i="256"/>
  <c r="L90" i="256"/>
  <c r="M54" i="256"/>
  <c r="N54" i="256"/>
  <c r="N90" i="256" s="1"/>
  <c r="O54" i="256"/>
  <c r="E55" i="256"/>
  <c r="F55" i="256"/>
  <c r="G55" i="256"/>
  <c r="G91" i="256"/>
  <c r="H55" i="256"/>
  <c r="I55" i="256"/>
  <c r="I91" i="256" s="1"/>
  <c r="J55" i="256"/>
  <c r="K55" i="256"/>
  <c r="K91" i="256"/>
  <c r="L55" i="256"/>
  <c r="L91" i="256"/>
  <c r="M55" i="256"/>
  <c r="M91" i="256"/>
  <c r="N55" i="256"/>
  <c r="O55" i="256"/>
  <c r="O91" i="256"/>
  <c r="E56" i="256"/>
  <c r="F56" i="256"/>
  <c r="F92" i="256"/>
  <c r="G56" i="256"/>
  <c r="H56" i="256"/>
  <c r="I56" i="256"/>
  <c r="I92" i="256"/>
  <c r="J56" i="256"/>
  <c r="J92" i="256"/>
  <c r="K56" i="256"/>
  <c r="L56" i="256"/>
  <c r="L92" i="256"/>
  <c r="M56" i="256"/>
  <c r="M92" i="256" s="1"/>
  <c r="N56" i="256"/>
  <c r="N92" i="256"/>
  <c r="O56" i="256"/>
  <c r="E57" i="256"/>
  <c r="E93" i="256"/>
  <c r="F57" i="256"/>
  <c r="F93" i="256"/>
  <c r="G57" i="256"/>
  <c r="G93" i="256"/>
  <c r="H57" i="256"/>
  <c r="I57" i="256"/>
  <c r="I93" i="256" s="1"/>
  <c r="J57" i="256"/>
  <c r="J93" i="256" s="1"/>
  <c r="K57" i="256"/>
  <c r="K93" i="256" s="1"/>
  <c r="L57" i="256"/>
  <c r="M57" i="256"/>
  <c r="M93" i="256" s="1"/>
  <c r="N57" i="256"/>
  <c r="O57" i="256"/>
  <c r="O93" i="256" s="1"/>
  <c r="E58" i="256"/>
  <c r="F58" i="256"/>
  <c r="F94" i="256"/>
  <c r="G58" i="256"/>
  <c r="H58" i="256"/>
  <c r="I58" i="256"/>
  <c r="J58" i="256"/>
  <c r="J94" i="256" s="1"/>
  <c r="K58" i="256"/>
  <c r="L58" i="256"/>
  <c r="L94" i="256"/>
  <c r="M58" i="256"/>
  <c r="N58" i="256"/>
  <c r="N94" i="256" s="1"/>
  <c r="O58" i="256"/>
  <c r="O94" i="256" s="1"/>
  <c r="E59" i="256"/>
  <c r="F59" i="256"/>
  <c r="G59" i="256"/>
  <c r="G95" i="256" s="1"/>
  <c r="H59" i="256"/>
  <c r="H95" i="256" s="1"/>
  <c r="I59" i="256"/>
  <c r="I95" i="256"/>
  <c r="J59" i="256"/>
  <c r="K59" i="256"/>
  <c r="K95" i="256"/>
  <c r="L59" i="256"/>
  <c r="L95" i="256" s="1"/>
  <c r="M59" i="256"/>
  <c r="M95" i="256"/>
  <c r="N59" i="256"/>
  <c r="N95" i="256" s="1"/>
  <c r="O59" i="256"/>
  <c r="O95" i="256" s="1"/>
  <c r="E60" i="256"/>
  <c r="F60" i="256"/>
  <c r="F96" i="256"/>
  <c r="G60" i="256"/>
  <c r="H60" i="256"/>
  <c r="H96" i="256" s="1"/>
  <c r="I60" i="256"/>
  <c r="I96" i="256" s="1"/>
  <c r="J60" i="256"/>
  <c r="J96" i="256" s="1"/>
  <c r="K60" i="256"/>
  <c r="L60" i="256"/>
  <c r="L96" i="256"/>
  <c r="M60" i="256"/>
  <c r="M96" i="256" s="1"/>
  <c r="N60" i="256"/>
  <c r="N96" i="256"/>
  <c r="O60" i="256"/>
  <c r="E61" i="256"/>
  <c r="F61" i="256"/>
  <c r="G61" i="256"/>
  <c r="G97" i="256"/>
  <c r="H61" i="256"/>
  <c r="I61" i="256"/>
  <c r="I97" i="256"/>
  <c r="J61" i="256"/>
  <c r="K61" i="256"/>
  <c r="K97" i="256" s="1"/>
  <c r="L61" i="256"/>
  <c r="M61" i="256"/>
  <c r="N61" i="256"/>
  <c r="N97" i="256" s="1"/>
  <c r="O61" i="256"/>
  <c r="O97" i="256"/>
  <c r="E62" i="256"/>
  <c r="F62" i="256"/>
  <c r="F98" i="256"/>
  <c r="G62" i="256"/>
  <c r="H62" i="256"/>
  <c r="I62" i="256"/>
  <c r="J62" i="256"/>
  <c r="K62" i="256"/>
  <c r="K98" i="256"/>
  <c r="L62" i="256"/>
  <c r="L98" i="256"/>
  <c r="M62" i="256"/>
  <c r="N62" i="256"/>
  <c r="N98" i="256" s="1"/>
  <c r="O62" i="256"/>
  <c r="O98" i="256" s="1"/>
  <c r="E52" i="257"/>
  <c r="E88" i="257" s="1"/>
  <c r="F52" i="257"/>
  <c r="G52" i="257"/>
  <c r="G88" i="257" s="1"/>
  <c r="H52" i="257"/>
  <c r="I52" i="257"/>
  <c r="I88" i="257" s="1"/>
  <c r="J52" i="257"/>
  <c r="K52" i="257"/>
  <c r="K88" i="257"/>
  <c r="L52" i="257"/>
  <c r="M52" i="257"/>
  <c r="M88" i="257" s="1"/>
  <c r="N52" i="257"/>
  <c r="O52" i="257"/>
  <c r="O88" i="257" s="1"/>
  <c r="E53" i="257"/>
  <c r="F53" i="257"/>
  <c r="F89" i="257" s="1"/>
  <c r="G53" i="257"/>
  <c r="H53" i="257"/>
  <c r="H89" i="257"/>
  <c r="I53" i="257"/>
  <c r="I89" i="257" s="1"/>
  <c r="J53" i="257"/>
  <c r="J89" i="257"/>
  <c r="K53" i="257"/>
  <c r="L53" i="257"/>
  <c r="L89" i="257" s="1"/>
  <c r="M53" i="257"/>
  <c r="M89" i="257"/>
  <c r="N53" i="257"/>
  <c r="N89" i="257" s="1"/>
  <c r="O53" i="257"/>
  <c r="E54" i="257"/>
  <c r="E90" i="257"/>
  <c r="F54" i="257"/>
  <c r="G54" i="257"/>
  <c r="H54" i="257"/>
  <c r="I54" i="257"/>
  <c r="I90" i="257" s="1"/>
  <c r="J54" i="257"/>
  <c r="J90" i="257" s="1"/>
  <c r="K54" i="257"/>
  <c r="L54" i="257"/>
  <c r="M54" i="257"/>
  <c r="N54" i="257"/>
  <c r="O54" i="257"/>
  <c r="O90" i="257" s="1"/>
  <c r="E55" i="257"/>
  <c r="F55" i="257"/>
  <c r="F91" i="257" s="1"/>
  <c r="G55" i="257"/>
  <c r="H55" i="257"/>
  <c r="H91" i="257"/>
  <c r="I55" i="257"/>
  <c r="J55" i="257"/>
  <c r="J91" i="257"/>
  <c r="K55" i="257"/>
  <c r="L55" i="257"/>
  <c r="L91" i="257" s="1"/>
  <c r="M55" i="257"/>
  <c r="N55" i="257"/>
  <c r="N91" i="257"/>
  <c r="O55" i="257"/>
  <c r="O91" i="257"/>
  <c r="E56" i="257"/>
  <c r="F56" i="257"/>
  <c r="G56" i="257"/>
  <c r="H56" i="257"/>
  <c r="H92" i="257"/>
  <c r="I56" i="257"/>
  <c r="I92" i="257" s="1"/>
  <c r="J56" i="257"/>
  <c r="K56" i="257"/>
  <c r="L56" i="257"/>
  <c r="L92" i="257" s="1"/>
  <c r="M56" i="257"/>
  <c r="M92" i="257" s="1"/>
  <c r="N56" i="257"/>
  <c r="O56" i="257"/>
  <c r="E57" i="257"/>
  <c r="F57" i="257"/>
  <c r="F93" i="257" s="1"/>
  <c r="G57" i="257"/>
  <c r="H57" i="257"/>
  <c r="I57" i="257"/>
  <c r="I93" i="257" s="1"/>
  <c r="J57" i="257"/>
  <c r="J93" i="257"/>
  <c r="K57" i="257"/>
  <c r="L57" i="257"/>
  <c r="L93" i="257" s="1"/>
  <c r="M57" i="257"/>
  <c r="M93" i="257"/>
  <c r="N57" i="257"/>
  <c r="N93" i="257" s="1"/>
  <c r="O57" i="257"/>
  <c r="E58" i="257"/>
  <c r="E94" i="257"/>
  <c r="F58" i="257"/>
  <c r="G58" i="257"/>
  <c r="H58" i="257"/>
  <c r="I58" i="257"/>
  <c r="I94" i="257" s="1"/>
  <c r="J58" i="257"/>
  <c r="J94" i="257" s="1"/>
  <c r="K58" i="257"/>
  <c r="K94" i="257" s="1"/>
  <c r="L58" i="257"/>
  <c r="M58" i="257"/>
  <c r="M94" i="257" s="1"/>
  <c r="N58" i="257"/>
  <c r="N94" i="257"/>
  <c r="O58" i="257"/>
  <c r="O94" i="257" s="1"/>
  <c r="E59" i="257"/>
  <c r="F59" i="257"/>
  <c r="F95" i="257" s="1"/>
  <c r="G59" i="257"/>
  <c r="H59" i="257"/>
  <c r="I59" i="257"/>
  <c r="J59" i="257"/>
  <c r="J95" i="257" s="1"/>
  <c r="K59" i="257"/>
  <c r="K95" i="257"/>
  <c r="L59" i="257"/>
  <c r="L95" i="257" s="1"/>
  <c r="M59" i="257"/>
  <c r="N59" i="257"/>
  <c r="N95" i="257"/>
  <c r="O59" i="257"/>
  <c r="O95" i="257" s="1"/>
  <c r="E60" i="257"/>
  <c r="F60" i="257"/>
  <c r="G60" i="257"/>
  <c r="G96" i="257" s="1"/>
  <c r="H60" i="257"/>
  <c r="I60" i="257"/>
  <c r="J60" i="257"/>
  <c r="K60" i="257"/>
  <c r="K96" i="257"/>
  <c r="L60" i="257"/>
  <c r="L96" i="257" s="1"/>
  <c r="M60" i="257"/>
  <c r="M96" i="257"/>
  <c r="N60" i="257"/>
  <c r="O60" i="257"/>
  <c r="E61" i="257"/>
  <c r="F61" i="257"/>
  <c r="F97" i="257"/>
  <c r="G61" i="257"/>
  <c r="H61" i="257"/>
  <c r="H97" i="257"/>
  <c r="I61" i="257"/>
  <c r="I97" i="257" s="1"/>
  <c r="J61" i="257"/>
  <c r="J97" i="257"/>
  <c r="K61" i="257"/>
  <c r="L61" i="257"/>
  <c r="L97" i="257" s="1"/>
  <c r="M61" i="257"/>
  <c r="N61" i="257"/>
  <c r="N97" i="257"/>
  <c r="O61" i="257"/>
  <c r="E62" i="257"/>
  <c r="E98" i="257" s="1"/>
  <c r="F62" i="257"/>
  <c r="F98" i="257" s="1"/>
  <c r="G62" i="257"/>
  <c r="G98" i="257" s="1"/>
  <c r="H62" i="257"/>
  <c r="I62" i="257"/>
  <c r="I98" i="257"/>
  <c r="J62" i="257"/>
  <c r="J98" i="257" s="1"/>
  <c r="K62" i="257"/>
  <c r="K98" i="257"/>
  <c r="L62" i="257"/>
  <c r="M62" i="257"/>
  <c r="M98" i="257" s="1"/>
  <c r="N62" i="257"/>
  <c r="N98" i="257" s="1"/>
  <c r="O62" i="257"/>
  <c r="O98" i="257" s="1"/>
  <c r="E52" i="258"/>
  <c r="F52" i="258"/>
  <c r="F88" i="258" s="1"/>
  <c r="G52" i="258"/>
  <c r="H52" i="258"/>
  <c r="H88" i="258"/>
  <c r="I52" i="258"/>
  <c r="J52" i="258"/>
  <c r="J88" i="258"/>
  <c r="K52" i="258"/>
  <c r="K88" i="258" s="1"/>
  <c r="L52" i="258"/>
  <c r="L88" i="258"/>
  <c r="M52" i="258"/>
  <c r="N52" i="258"/>
  <c r="N88" i="258" s="1"/>
  <c r="O52" i="258"/>
  <c r="O88" i="258" s="1"/>
  <c r="E53" i="258"/>
  <c r="F53" i="258"/>
  <c r="G53" i="258"/>
  <c r="G89" i="258" s="1"/>
  <c r="H53" i="258"/>
  <c r="I53" i="258"/>
  <c r="I89" i="258"/>
  <c r="J53" i="258"/>
  <c r="K53" i="258"/>
  <c r="K89" i="258" s="1"/>
  <c r="L53" i="258"/>
  <c r="L89" i="258"/>
  <c r="M53" i="258"/>
  <c r="M89" i="258" s="1"/>
  <c r="N53" i="258"/>
  <c r="O53" i="258"/>
  <c r="E54" i="258"/>
  <c r="F54" i="258"/>
  <c r="F90" i="258"/>
  <c r="G54" i="258"/>
  <c r="H54" i="258"/>
  <c r="H90" i="258" s="1"/>
  <c r="I54" i="258"/>
  <c r="I90" i="258"/>
  <c r="J54" i="258"/>
  <c r="J90" i="258" s="1"/>
  <c r="K54" i="258"/>
  <c r="L54" i="258"/>
  <c r="L90" i="258"/>
  <c r="M54" i="258"/>
  <c r="M90" i="258"/>
  <c r="N54" i="258"/>
  <c r="N90" i="258"/>
  <c r="O54" i="258"/>
  <c r="E55" i="258"/>
  <c r="E91" i="258" s="1"/>
  <c r="F55" i="258"/>
  <c r="F91" i="258" s="1"/>
  <c r="G55" i="258"/>
  <c r="G91" i="258" s="1"/>
  <c r="H55" i="258"/>
  <c r="I55" i="258"/>
  <c r="I91" i="258"/>
  <c r="J55" i="258"/>
  <c r="K55" i="258"/>
  <c r="K91" i="258" s="1"/>
  <c r="L55" i="258"/>
  <c r="M55" i="258"/>
  <c r="M91" i="258" s="1"/>
  <c r="N55" i="258"/>
  <c r="N91" i="258"/>
  <c r="O55" i="258"/>
  <c r="O91" i="258" s="1"/>
  <c r="E56" i="258"/>
  <c r="F56" i="258"/>
  <c r="G56" i="258"/>
  <c r="H56" i="258"/>
  <c r="I56" i="258"/>
  <c r="J56" i="258"/>
  <c r="J92" i="258"/>
  <c r="K56" i="258"/>
  <c r="L56" i="258"/>
  <c r="L92" i="258"/>
  <c r="M56" i="258"/>
  <c r="N56" i="258"/>
  <c r="N92" i="258" s="1"/>
  <c r="O56" i="258"/>
  <c r="O92" i="258"/>
  <c r="E57" i="258"/>
  <c r="F57" i="258"/>
  <c r="G57" i="258"/>
  <c r="H57" i="258"/>
  <c r="H93" i="258"/>
  <c r="I57" i="258"/>
  <c r="I93" i="258"/>
  <c r="J57" i="258"/>
  <c r="K57" i="258"/>
  <c r="K93" i="258" s="1"/>
  <c r="L57" i="258"/>
  <c r="L93" i="258" s="1"/>
  <c r="M57" i="258"/>
  <c r="M93" i="258" s="1"/>
  <c r="N57" i="258"/>
  <c r="O57" i="258"/>
  <c r="O93" i="258" s="1"/>
  <c r="E58" i="258"/>
  <c r="F58" i="258"/>
  <c r="F94" i="258"/>
  <c r="G58" i="258"/>
  <c r="H58" i="258"/>
  <c r="I58" i="258"/>
  <c r="J58" i="258"/>
  <c r="J94" i="258" s="1"/>
  <c r="K58" i="258"/>
  <c r="L58" i="258"/>
  <c r="L94" i="258"/>
  <c r="M58" i="258"/>
  <c r="M94" i="258" s="1"/>
  <c r="N58" i="258"/>
  <c r="N94" i="258" s="1"/>
  <c r="O58" i="258"/>
  <c r="E59" i="258"/>
  <c r="E95" i="258"/>
  <c r="F59" i="258"/>
  <c r="F95" i="258"/>
  <c r="G59" i="258"/>
  <c r="H59" i="258"/>
  <c r="I59" i="258"/>
  <c r="I95" i="258"/>
  <c r="J59" i="258"/>
  <c r="K59" i="258"/>
  <c r="K95" i="258" s="1"/>
  <c r="L59" i="258"/>
  <c r="M59" i="258"/>
  <c r="M95" i="258"/>
  <c r="N59" i="258"/>
  <c r="N95" i="258"/>
  <c r="O59" i="258"/>
  <c r="O95" i="258"/>
  <c r="E60" i="258"/>
  <c r="F60" i="258"/>
  <c r="F96" i="258" s="1"/>
  <c r="G60" i="258"/>
  <c r="H60" i="258"/>
  <c r="I60" i="258"/>
  <c r="J60" i="258"/>
  <c r="J96" i="258"/>
  <c r="K60" i="258"/>
  <c r="L60" i="258"/>
  <c r="L96" i="258" s="1"/>
  <c r="M60" i="258"/>
  <c r="N60" i="258"/>
  <c r="N96" i="258"/>
  <c r="O60" i="258"/>
  <c r="O96" i="258"/>
  <c r="E61" i="258"/>
  <c r="F61" i="258"/>
  <c r="G61" i="258"/>
  <c r="G97" i="258"/>
  <c r="H61" i="258"/>
  <c r="H97" i="258"/>
  <c r="I61" i="258"/>
  <c r="I97" i="258"/>
  <c r="J61" i="258"/>
  <c r="K61" i="258"/>
  <c r="K97" i="258" s="1"/>
  <c r="L61" i="258"/>
  <c r="L97" i="258"/>
  <c r="M61" i="258"/>
  <c r="M97" i="258" s="1"/>
  <c r="N61" i="258"/>
  <c r="O61" i="258"/>
  <c r="E62" i="258"/>
  <c r="F62" i="258"/>
  <c r="F98" i="258"/>
  <c r="G62" i="258"/>
  <c r="H62" i="258"/>
  <c r="H98" i="258" s="1"/>
  <c r="I62" i="258"/>
  <c r="J62" i="258"/>
  <c r="J98" i="258" s="1"/>
  <c r="K62" i="258"/>
  <c r="L62" i="258"/>
  <c r="L98" i="258"/>
  <c r="M62" i="258"/>
  <c r="M98" i="258" s="1"/>
  <c r="N62" i="258"/>
  <c r="N98" i="258" s="1"/>
  <c r="O62" i="258"/>
  <c r="E52" i="259"/>
  <c r="F52" i="259"/>
  <c r="G52" i="259"/>
  <c r="H52" i="259"/>
  <c r="I52" i="259"/>
  <c r="I88" i="259"/>
  <c r="J52" i="259"/>
  <c r="K52" i="259"/>
  <c r="K88" i="259" s="1"/>
  <c r="L52" i="259"/>
  <c r="M52" i="259"/>
  <c r="M88" i="259" s="1"/>
  <c r="N52" i="259"/>
  <c r="N88" i="259"/>
  <c r="O52" i="259"/>
  <c r="O88" i="259" s="1"/>
  <c r="E53" i="259"/>
  <c r="F53" i="259"/>
  <c r="F89" i="259"/>
  <c r="G53" i="259"/>
  <c r="H53" i="259"/>
  <c r="H89" i="259"/>
  <c r="I53" i="259"/>
  <c r="J53" i="259"/>
  <c r="J89" i="259" s="1"/>
  <c r="K53" i="259"/>
  <c r="K89" i="259"/>
  <c r="L53" i="259"/>
  <c r="L89" i="259" s="1"/>
  <c r="M53" i="259"/>
  <c r="N53" i="259"/>
  <c r="N89" i="259"/>
  <c r="O53" i="259"/>
  <c r="E54" i="259"/>
  <c r="E90" i="259"/>
  <c r="F54" i="259"/>
  <c r="G54" i="259"/>
  <c r="G90" i="259"/>
  <c r="H54" i="259"/>
  <c r="H90" i="259"/>
  <c r="I54" i="259"/>
  <c r="I90" i="259"/>
  <c r="J54" i="259"/>
  <c r="K54" i="259"/>
  <c r="K90" i="259" s="1"/>
  <c r="L54" i="259"/>
  <c r="M54" i="259"/>
  <c r="M90" i="259"/>
  <c r="N54" i="259"/>
  <c r="O54" i="259"/>
  <c r="O90" i="259" s="1"/>
  <c r="E55" i="259"/>
  <c r="F55" i="259"/>
  <c r="F91" i="259"/>
  <c r="G55" i="259"/>
  <c r="H55" i="259"/>
  <c r="H91" i="259" s="1"/>
  <c r="I55" i="259"/>
  <c r="I91" i="259"/>
  <c r="J55" i="259"/>
  <c r="J91" i="259" s="1"/>
  <c r="K55" i="259"/>
  <c r="L55" i="259"/>
  <c r="L91" i="259"/>
  <c r="M55" i="259"/>
  <c r="M91" i="259"/>
  <c r="N55" i="259"/>
  <c r="N91" i="259"/>
  <c r="O55" i="259"/>
  <c r="E56" i="259"/>
  <c r="F56" i="259"/>
  <c r="G56" i="259"/>
  <c r="G92" i="259" s="1"/>
  <c r="H56" i="259"/>
  <c r="I56" i="259"/>
  <c r="I92" i="259" s="1"/>
  <c r="J56" i="259"/>
  <c r="K56" i="259"/>
  <c r="K92" i="259"/>
  <c r="L56" i="259"/>
  <c r="M56" i="259"/>
  <c r="M92" i="259"/>
  <c r="N56" i="259"/>
  <c r="O56" i="259"/>
  <c r="O92" i="259" s="1"/>
  <c r="E57" i="259"/>
  <c r="F57" i="259"/>
  <c r="F93" i="259"/>
  <c r="G57" i="259"/>
  <c r="H57" i="259"/>
  <c r="I57" i="259"/>
  <c r="J57" i="259"/>
  <c r="J93" i="259" s="1"/>
  <c r="K57" i="259"/>
  <c r="L57" i="259"/>
  <c r="L93" i="259" s="1"/>
  <c r="M57" i="259"/>
  <c r="N57" i="259"/>
  <c r="N93" i="259" s="1"/>
  <c r="O57" i="259"/>
  <c r="O93" i="259" s="1"/>
  <c r="E58" i="259"/>
  <c r="E94" i="259"/>
  <c r="F58" i="259"/>
  <c r="G58" i="259"/>
  <c r="G94" i="259"/>
  <c r="H58" i="259"/>
  <c r="H94" i="259" s="1"/>
  <c r="I58" i="259"/>
  <c r="I94" i="259"/>
  <c r="J58" i="259"/>
  <c r="K58" i="259"/>
  <c r="K94" i="259" s="1"/>
  <c r="L58" i="259"/>
  <c r="L94" i="259"/>
  <c r="M58" i="259"/>
  <c r="M94" i="259" s="1"/>
  <c r="N58" i="259"/>
  <c r="O58" i="259"/>
  <c r="E59" i="259"/>
  <c r="F59" i="259"/>
  <c r="F95" i="259"/>
  <c r="G59" i="259"/>
  <c r="H59" i="259"/>
  <c r="H95" i="259" s="1"/>
  <c r="I59" i="259"/>
  <c r="I95" i="259" s="1"/>
  <c r="J59" i="259"/>
  <c r="J95" i="259" s="1"/>
  <c r="K59" i="259"/>
  <c r="L59" i="259"/>
  <c r="L95" i="259" s="1"/>
  <c r="M59" i="259"/>
  <c r="M95" i="259"/>
  <c r="N59" i="259"/>
  <c r="N95" i="259" s="1"/>
  <c r="O59" i="259"/>
  <c r="E60" i="259"/>
  <c r="E96" i="259"/>
  <c r="F60" i="259"/>
  <c r="G60" i="259"/>
  <c r="H60" i="259"/>
  <c r="I60" i="259"/>
  <c r="I96" i="259" s="1"/>
  <c r="J60" i="259"/>
  <c r="J96" i="259"/>
  <c r="K60" i="259"/>
  <c r="K96" i="259" s="1"/>
  <c r="L60" i="259"/>
  <c r="M60" i="259"/>
  <c r="M96" i="259" s="1"/>
  <c r="N60" i="259"/>
  <c r="N96" i="259" s="1"/>
  <c r="O60" i="259"/>
  <c r="O96" i="259"/>
  <c r="E61" i="259"/>
  <c r="F61" i="259"/>
  <c r="G61" i="259"/>
  <c r="H61" i="259"/>
  <c r="H97" i="259" s="1"/>
  <c r="I61" i="259"/>
  <c r="J61" i="259"/>
  <c r="J97" i="259"/>
  <c r="K61" i="259"/>
  <c r="K97" i="259" s="1"/>
  <c r="L61" i="259"/>
  <c r="L97" i="259" s="1"/>
  <c r="M61" i="259"/>
  <c r="M97" i="259" s="1"/>
  <c r="N61" i="259"/>
  <c r="N97" i="259"/>
  <c r="O61" i="259"/>
  <c r="E62" i="259"/>
  <c r="F62" i="259"/>
  <c r="G62" i="259"/>
  <c r="G98" i="259" s="1"/>
  <c r="H62" i="259"/>
  <c r="H98" i="259" s="1"/>
  <c r="I62" i="259"/>
  <c r="I98" i="259" s="1"/>
  <c r="J62" i="259"/>
  <c r="K62" i="259"/>
  <c r="K98" i="259"/>
  <c r="L62" i="259"/>
  <c r="L98" i="259" s="1"/>
  <c r="M62" i="259"/>
  <c r="M98" i="259"/>
  <c r="N62" i="259"/>
  <c r="O62" i="259"/>
  <c r="E52" i="260"/>
  <c r="F52" i="260"/>
  <c r="F88" i="260"/>
  <c r="G52" i="260"/>
  <c r="H52" i="260"/>
  <c r="H88" i="260"/>
  <c r="I52" i="260"/>
  <c r="I88" i="260" s="1"/>
  <c r="J52" i="260"/>
  <c r="J88" i="260"/>
  <c r="K52" i="260"/>
  <c r="L52" i="260"/>
  <c r="L88" i="260" s="1"/>
  <c r="M52" i="260"/>
  <c r="M88" i="260" s="1"/>
  <c r="N52" i="260"/>
  <c r="N88" i="260" s="1"/>
  <c r="O52" i="260"/>
  <c r="E53" i="260"/>
  <c r="E89" i="260" s="1"/>
  <c r="F53" i="260"/>
  <c r="G53" i="260"/>
  <c r="G89" i="260"/>
  <c r="H53" i="260"/>
  <c r="I53" i="260"/>
  <c r="I89" i="260"/>
  <c r="J53" i="260"/>
  <c r="K53" i="260"/>
  <c r="K89" i="260" s="1"/>
  <c r="L53" i="260"/>
  <c r="M53" i="260"/>
  <c r="N53" i="260"/>
  <c r="O53" i="260"/>
  <c r="O89" i="260"/>
  <c r="E54" i="260"/>
  <c r="F54" i="260"/>
  <c r="G54" i="260"/>
  <c r="H54" i="260"/>
  <c r="H90" i="260" s="1"/>
  <c r="I54" i="260"/>
  <c r="J54" i="260"/>
  <c r="K54" i="260"/>
  <c r="K90" i="260" s="1"/>
  <c r="L54" i="260"/>
  <c r="L90" i="260" s="1"/>
  <c r="M54" i="260"/>
  <c r="N54" i="260"/>
  <c r="N90" i="260" s="1"/>
  <c r="O54" i="260"/>
  <c r="O90" i="260"/>
  <c r="E55" i="260"/>
  <c r="F55" i="260"/>
  <c r="G55" i="260"/>
  <c r="H55" i="260"/>
  <c r="H91" i="260"/>
  <c r="I55" i="260"/>
  <c r="I91" i="260" s="1"/>
  <c r="J55" i="260"/>
  <c r="K55" i="260"/>
  <c r="L55" i="260"/>
  <c r="L91" i="260" s="1"/>
  <c r="M55" i="260"/>
  <c r="M91" i="260"/>
  <c r="N55" i="260"/>
  <c r="O55" i="260"/>
  <c r="E56" i="260"/>
  <c r="F56" i="260"/>
  <c r="F92" i="260" s="1"/>
  <c r="G56" i="260"/>
  <c r="H56" i="260"/>
  <c r="I56" i="260"/>
  <c r="J56" i="260"/>
  <c r="J92" i="260" s="1"/>
  <c r="K56" i="260"/>
  <c r="L56" i="260"/>
  <c r="L92" i="260"/>
  <c r="M56" i="260"/>
  <c r="N56" i="260"/>
  <c r="N92" i="260" s="1"/>
  <c r="O56" i="260"/>
  <c r="E57" i="260"/>
  <c r="F57" i="260"/>
  <c r="F93" i="260" s="1"/>
  <c r="G57" i="260"/>
  <c r="G93" i="260" s="1"/>
  <c r="H57" i="260"/>
  <c r="I57" i="260"/>
  <c r="I93" i="260" s="1"/>
  <c r="J57" i="260"/>
  <c r="J93" i="260"/>
  <c r="K57" i="260"/>
  <c r="K93" i="260" s="1"/>
  <c r="L57" i="260"/>
  <c r="M57" i="260"/>
  <c r="M93" i="260"/>
  <c r="N57" i="260"/>
  <c r="N93" i="260" s="1"/>
  <c r="O57" i="260"/>
  <c r="E58" i="260"/>
  <c r="F58" i="260"/>
  <c r="F94" i="260" s="1"/>
  <c r="G58" i="260"/>
  <c r="H58" i="260"/>
  <c r="H94" i="260" s="1"/>
  <c r="I58" i="260"/>
  <c r="J58" i="260"/>
  <c r="K58" i="260"/>
  <c r="L58" i="260"/>
  <c r="L94" i="260"/>
  <c r="M58" i="260"/>
  <c r="N58" i="260"/>
  <c r="N94" i="260" s="1"/>
  <c r="O58" i="260"/>
  <c r="E59" i="260"/>
  <c r="F59" i="260"/>
  <c r="G59" i="260"/>
  <c r="H59" i="260"/>
  <c r="H95" i="260" s="1"/>
  <c r="I59" i="260"/>
  <c r="I95" i="260" s="1"/>
  <c r="J59" i="260"/>
  <c r="K59" i="260"/>
  <c r="L59" i="260"/>
  <c r="L95" i="260" s="1"/>
  <c r="M59" i="260"/>
  <c r="M95" i="260"/>
  <c r="N59" i="260"/>
  <c r="O59" i="260"/>
  <c r="O95" i="260" s="1"/>
  <c r="E60" i="260"/>
  <c r="F60" i="260"/>
  <c r="F96" i="260" s="1"/>
  <c r="G60" i="260"/>
  <c r="H60" i="260"/>
  <c r="I60" i="260"/>
  <c r="I96" i="260" s="1"/>
  <c r="J60" i="260"/>
  <c r="J96" i="260"/>
  <c r="K60" i="260"/>
  <c r="L60" i="260"/>
  <c r="M60" i="260"/>
  <c r="M96" i="260"/>
  <c r="N60" i="260"/>
  <c r="N96" i="260" s="1"/>
  <c r="O60" i="260"/>
  <c r="E61" i="260"/>
  <c r="F61" i="260"/>
  <c r="F97" i="260" s="1"/>
  <c r="G61" i="260"/>
  <c r="H61" i="260"/>
  <c r="I61" i="260"/>
  <c r="I97" i="260"/>
  <c r="J61" i="260"/>
  <c r="J97" i="260" s="1"/>
  <c r="K61" i="260"/>
  <c r="K97" i="260"/>
  <c r="L61" i="260"/>
  <c r="M61" i="260"/>
  <c r="M97" i="260"/>
  <c r="N61" i="260"/>
  <c r="O61" i="260"/>
  <c r="O97" i="260" s="1"/>
  <c r="E62" i="260"/>
  <c r="F62" i="260"/>
  <c r="F98" i="260"/>
  <c r="G62" i="260"/>
  <c r="H62" i="260"/>
  <c r="I62" i="260"/>
  <c r="J62" i="260"/>
  <c r="K62" i="260"/>
  <c r="L62" i="260"/>
  <c r="L98" i="260" s="1"/>
  <c r="M62" i="260"/>
  <c r="N62" i="260"/>
  <c r="N98" i="260"/>
  <c r="O62" i="260"/>
  <c r="O98" i="260"/>
  <c r="E52" i="261"/>
  <c r="E88" i="261"/>
  <c r="F52" i="261"/>
  <c r="G52" i="261"/>
  <c r="H52" i="261"/>
  <c r="H88" i="261"/>
  <c r="I52" i="261"/>
  <c r="I88" i="261"/>
  <c r="J52" i="261"/>
  <c r="K52" i="261"/>
  <c r="K88" i="261" s="1"/>
  <c r="L52" i="261"/>
  <c r="L88" i="261" s="1"/>
  <c r="M52" i="261"/>
  <c r="M88" i="261" s="1"/>
  <c r="N52" i="261"/>
  <c r="O52" i="261"/>
  <c r="E53" i="261"/>
  <c r="E89" i="261" s="1"/>
  <c r="F53" i="261"/>
  <c r="F89" i="261" s="1"/>
  <c r="G53" i="261"/>
  <c r="G89" i="261" s="1"/>
  <c r="H53" i="261"/>
  <c r="I53" i="261"/>
  <c r="J53" i="261"/>
  <c r="J89" i="261"/>
  <c r="K53" i="261"/>
  <c r="L53" i="261"/>
  <c r="M53" i="261"/>
  <c r="N53" i="261"/>
  <c r="N89" i="261" s="1"/>
  <c r="O53" i="261"/>
  <c r="E54" i="261"/>
  <c r="F54" i="261"/>
  <c r="F90" i="261" s="1"/>
  <c r="G54" i="261"/>
  <c r="G90" i="261" s="1"/>
  <c r="H54" i="261"/>
  <c r="I54" i="261"/>
  <c r="I90" i="261" s="1"/>
  <c r="J54" i="261"/>
  <c r="J90" i="261"/>
  <c r="K54" i="261"/>
  <c r="L54" i="261"/>
  <c r="M54" i="261"/>
  <c r="M90" i="261"/>
  <c r="N54" i="261"/>
  <c r="N90" i="261" s="1"/>
  <c r="O54" i="261"/>
  <c r="O90" i="261"/>
  <c r="E55" i="261"/>
  <c r="F55" i="261"/>
  <c r="F91" i="261" s="1"/>
  <c r="G55" i="261"/>
  <c r="H55" i="261"/>
  <c r="I55" i="261"/>
  <c r="J55" i="261"/>
  <c r="K55" i="261"/>
  <c r="K91" i="261" s="1"/>
  <c r="L55" i="261"/>
  <c r="L91" i="261" s="1"/>
  <c r="M55" i="261"/>
  <c r="N55" i="261"/>
  <c r="N91" i="261" s="1"/>
  <c r="O55" i="261"/>
  <c r="O91" i="261"/>
  <c r="E56" i="261"/>
  <c r="F56" i="261"/>
  <c r="G56" i="261"/>
  <c r="G92" i="261"/>
  <c r="H56" i="261"/>
  <c r="I56" i="261"/>
  <c r="J56" i="261"/>
  <c r="K56" i="261"/>
  <c r="K92" i="261" s="1"/>
  <c r="L56" i="261"/>
  <c r="L92" i="261" s="1"/>
  <c r="M56" i="261"/>
  <c r="M92" i="261"/>
  <c r="N56" i="261"/>
  <c r="O56" i="261"/>
  <c r="O92" i="261"/>
  <c r="E57" i="261"/>
  <c r="F57" i="261"/>
  <c r="F93" i="261" s="1"/>
  <c r="G57" i="261"/>
  <c r="H57" i="261"/>
  <c r="I57" i="261"/>
  <c r="J57" i="261"/>
  <c r="J93" i="261"/>
  <c r="K57" i="261"/>
  <c r="L57" i="261"/>
  <c r="L93" i="261" s="1"/>
  <c r="M57" i="261"/>
  <c r="N57" i="261"/>
  <c r="N93" i="261"/>
  <c r="O57" i="261"/>
  <c r="E58" i="261"/>
  <c r="E94" i="261" s="1"/>
  <c r="F58" i="261"/>
  <c r="F94" i="261" s="1"/>
  <c r="G58" i="261"/>
  <c r="G94" i="261"/>
  <c r="H58" i="261"/>
  <c r="I58" i="261"/>
  <c r="I94" i="261"/>
  <c r="J58" i="261"/>
  <c r="J94" i="261" s="1"/>
  <c r="K58" i="261"/>
  <c r="K94" i="261"/>
  <c r="L58" i="261"/>
  <c r="M58" i="261"/>
  <c r="M94" i="261" s="1"/>
  <c r="N58" i="261"/>
  <c r="N94" i="261" s="1"/>
  <c r="O58" i="261"/>
  <c r="O94" i="261" s="1"/>
  <c r="E59" i="261"/>
  <c r="F59" i="261"/>
  <c r="F95" i="261" s="1"/>
  <c r="G59" i="261"/>
  <c r="H59" i="261"/>
  <c r="H95" i="261"/>
  <c r="I59" i="261"/>
  <c r="I95" i="261" s="1"/>
  <c r="J59" i="261"/>
  <c r="J95" i="261"/>
  <c r="K59" i="261"/>
  <c r="K95" i="261" s="1"/>
  <c r="L59" i="261"/>
  <c r="L95" i="261"/>
  <c r="M59" i="261"/>
  <c r="M95" i="261" s="1"/>
  <c r="N59" i="261"/>
  <c r="N95" i="261" s="1"/>
  <c r="O59" i="261"/>
  <c r="O95" i="261" s="1"/>
  <c r="E60" i="261"/>
  <c r="F60" i="261"/>
  <c r="G60" i="261"/>
  <c r="G96" i="261" s="1"/>
  <c r="H60" i="261"/>
  <c r="I60" i="261"/>
  <c r="I96" i="261"/>
  <c r="J60" i="261"/>
  <c r="K60" i="261"/>
  <c r="K96" i="261" s="1"/>
  <c r="L60" i="261"/>
  <c r="M60" i="261"/>
  <c r="M96" i="261" s="1"/>
  <c r="N60" i="261"/>
  <c r="O60" i="261"/>
  <c r="O96" i="261"/>
  <c r="E61" i="261"/>
  <c r="F61" i="261"/>
  <c r="F97" i="261"/>
  <c r="G61" i="261"/>
  <c r="H61" i="261"/>
  <c r="H97" i="261" s="1"/>
  <c r="I61" i="261"/>
  <c r="I97" i="261" s="1"/>
  <c r="J61" i="261"/>
  <c r="J97" i="261" s="1"/>
  <c r="K61" i="261"/>
  <c r="L61" i="261"/>
  <c r="L97" i="261" s="1"/>
  <c r="M61" i="261"/>
  <c r="M97" i="261"/>
  <c r="N61" i="261"/>
  <c r="N97" i="261" s="1"/>
  <c r="O61" i="261"/>
  <c r="E62" i="261"/>
  <c r="E98" i="261"/>
  <c r="F62" i="261"/>
  <c r="G62" i="261"/>
  <c r="G98" i="261"/>
  <c r="H62" i="261"/>
  <c r="I62" i="261"/>
  <c r="I98" i="261" s="1"/>
  <c r="J62" i="261"/>
  <c r="J98" i="261" s="1"/>
  <c r="K62" i="261"/>
  <c r="K98" i="261" s="1"/>
  <c r="L62" i="261"/>
  <c r="M62" i="261"/>
  <c r="M98" i="261" s="1"/>
  <c r="N62" i="261"/>
  <c r="N98" i="261"/>
  <c r="O62" i="261"/>
  <c r="O98" i="261" s="1"/>
  <c r="E52" i="262"/>
  <c r="F52" i="262"/>
  <c r="F88" i="262" s="1"/>
  <c r="G52" i="262"/>
  <c r="H52" i="262"/>
  <c r="H88" i="262"/>
  <c r="I52" i="262"/>
  <c r="J52" i="262"/>
  <c r="K52" i="262"/>
  <c r="L52" i="262"/>
  <c r="L88" i="262" s="1"/>
  <c r="M52" i="262"/>
  <c r="N52" i="262"/>
  <c r="N88" i="262"/>
  <c r="O52" i="262"/>
  <c r="O88" i="262" s="1"/>
  <c r="E53" i="262"/>
  <c r="E89" i="262"/>
  <c r="F53" i="262"/>
  <c r="F89" i="262" s="1"/>
  <c r="G53" i="262"/>
  <c r="G89" i="262" s="1"/>
  <c r="H53" i="262"/>
  <c r="H89" i="262" s="1"/>
  <c r="I53" i="262"/>
  <c r="I89" i="262" s="1"/>
  <c r="J53" i="262"/>
  <c r="K53" i="262"/>
  <c r="K89" i="262" s="1"/>
  <c r="L53" i="262"/>
  <c r="L89" i="262"/>
  <c r="M53" i="262"/>
  <c r="M89" i="262" s="1"/>
  <c r="N53" i="262"/>
  <c r="O53" i="262"/>
  <c r="O89" i="262"/>
  <c r="E54" i="262"/>
  <c r="F54" i="262"/>
  <c r="F90" i="262"/>
  <c r="G54" i="262"/>
  <c r="G90" i="262" s="1"/>
  <c r="H54" i="262"/>
  <c r="I54" i="262"/>
  <c r="I90" i="262"/>
  <c r="J54" i="262"/>
  <c r="J90" i="262" s="1"/>
  <c r="K54" i="262"/>
  <c r="L54" i="262"/>
  <c r="L90" i="262"/>
  <c r="M54" i="262"/>
  <c r="M90" i="262" s="1"/>
  <c r="N54" i="262"/>
  <c r="N90" i="262" s="1"/>
  <c r="O54" i="262"/>
  <c r="O90" i="262" s="1"/>
  <c r="E55" i="262"/>
  <c r="E91" i="262"/>
  <c r="F55" i="262"/>
  <c r="G55" i="262"/>
  <c r="G91" i="262" s="1"/>
  <c r="H55" i="262"/>
  <c r="I55" i="262"/>
  <c r="I91" i="262" s="1"/>
  <c r="J55" i="262"/>
  <c r="J91" i="262"/>
  <c r="K55" i="262"/>
  <c r="K91" i="262" s="1"/>
  <c r="L55" i="262"/>
  <c r="M55" i="262"/>
  <c r="M91" i="262" s="1"/>
  <c r="N55" i="262"/>
  <c r="N91" i="262" s="1"/>
  <c r="O55" i="262"/>
  <c r="O91" i="262"/>
  <c r="E56" i="262"/>
  <c r="F56" i="262"/>
  <c r="F92" i="262"/>
  <c r="G56" i="262"/>
  <c r="H56" i="262"/>
  <c r="I56" i="262"/>
  <c r="J56" i="262"/>
  <c r="J92" i="262"/>
  <c r="K56" i="262"/>
  <c r="K92" i="262" s="1"/>
  <c r="L56" i="262"/>
  <c r="L92" i="262"/>
  <c r="M56" i="262"/>
  <c r="N56" i="262"/>
  <c r="N92" i="262"/>
  <c r="O56" i="262"/>
  <c r="O92" i="262"/>
  <c r="E57" i="262"/>
  <c r="F57" i="262"/>
  <c r="G57" i="262"/>
  <c r="G93" i="262"/>
  <c r="H57" i="262"/>
  <c r="I57" i="262"/>
  <c r="I93" i="262"/>
  <c r="J57" i="262"/>
  <c r="K57" i="262"/>
  <c r="K93" i="262"/>
  <c r="L57" i="262"/>
  <c r="M57" i="262"/>
  <c r="M93" i="262" s="1"/>
  <c r="N57" i="262"/>
  <c r="O57" i="262"/>
  <c r="O93" i="262"/>
  <c r="E58" i="262"/>
  <c r="F58" i="262"/>
  <c r="F94" i="262" s="1"/>
  <c r="G58" i="262"/>
  <c r="H58" i="262"/>
  <c r="H94" i="262"/>
  <c r="I58" i="262"/>
  <c r="I94" i="262"/>
  <c r="J58" i="262"/>
  <c r="J94" i="262"/>
  <c r="K58" i="262"/>
  <c r="L58" i="262"/>
  <c r="L94" i="262" s="1"/>
  <c r="M58" i="262"/>
  <c r="M94" i="262"/>
  <c r="N58" i="262"/>
  <c r="N94" i="262" s="1"/>
  <c r="O58" i="262"/>
  <c r="E59" i="262"/>
  <c r="E95" i="262"/>
  <c r="F59" i="262"/>
  <c r="G59" i="262"/>
  <c r="H59" i="262"/>
  <c r="I59" i="262"/>
  <c r="I95" i="262" s="1"/>
  <c r="J59" i="262"/>
  <c r="J95" i="262"/>
  <c r="K59" i="262"/>
  <c r="K95" i="262" s="1"/>
  <c r="L59" i="262"/>
  <c r="L95" i="262" s="1"/>
  <c r="M59" i="262"/>
  <c r="M95" i="262"/>
  <c r="N59" i="262"/>
  <c r="N95" i="262"/>
  <c r="O59" i="262"/>
  <c r="O95" i="262"/>
  <c r="E60" i="262"/>
  <c r="F60" i="262"/>
  <c r="F96" i="262" s="1"/>
  <c r="G60" i="262"/>
  <c r="G96" i="262" s="1"/>
  <c r="H60" i="262"/>
  <c r="H96" i="262"/>
  <c r="I60" i="262"/>
  <c r="J60" i="262"/>
  <c r="J96" i="262" s="1"/>
  <c r="K60" i="262"/>
  <c r="L60" i="262"/>
  <c r="L96" i="262" s="1"/>
  <c r="M60" i="262"/>
  <c r="N60" i="262"/>
  <c r="N96" i="262" s="1"/>
  <c r="O60" i="262"/>
  <c r="O96" i="262" s="1"/>
  <c r="E61" i="262"/>
  <c r="E97" i="262" s="1"/>
  <c r="F61" i="262"/>
  <c r="G61" i="262"/>
  <c r="H61" i="262"/>
  <c r="H97" i="262" s="1"/>
  <c r="I61" i="262"/>
  <c r="I97" i="262" s="1"/>
  <c r="J61" i="262"/>
  <c r="K61" i="262"/>
  <c r="K97" i="262" s="1"/>
  <c r="L61" i="262"/>
  <c r="M61" i="262"/>
  <c r="M97" i="262"/>
  <c r="N61" i="262"/>
  <c r="O61" i="262"/>
  <c r="E62" i="262"/>
  <c r="E98" i="262"/>
  <c r="F62" i="262"/>
  <c r="F98" i="262" s="1"/>
  <c r="G62" i="262"/>
  <c r="H62" i="262"/>
  <c r="I62" i="262"/>
  <c r="I98" i="262" s="1"/>
  <c r="J62" i="262"/>
  <c r="J98" i="262" s="1"/>
  <c r="K62" i="262"/>
  <c r="L62" i="262"/>
  <c r="L98" i="262"/>
  <c r="M62" i="262"/>
  <c r="N62" i="262"/>
  <c r="N98" i="262" s="1"/>
  <c r="O62" i="262"/>
  <c r="E52" i="263"/>
  <c r="F52" i="263"/>
  <c r="G52" i="263"/>
  <c r="G88" i="263"/>
  <c r="H52" i="263"/>
  <c r="I52" i="263"/>
  <c r="J52" i="263"/>
  <c r="J88" i="263"/>
  <c r="K52" i="263"/>
  <c r="K88" i="263" s="1"/>
  <c r="L52" i="263"/>
  <c r="M52" i="263"/>
  <c r="N52" i="263"/>
  <c r="N88" i="263" s="1"/>
  <c r="O52" i="263"/>
  <c r="E53" i="263"/>
  <c r="F53" i="263"/>
  <c r="G53" i="263"/>
  <c r="H53" i="263"/>
  <c r="H89" i="263"/>
  <c r="I53" i="263"/>
  <c r="J53" i="263"/>
  <c r="J89" i="263" s="1"/>
  <c r="K53" i="263"/>
  <c r="K89" i="263"/>
  <c r="L53" i="263"/>
  <c r="L89" i="263" s="1"/>
  <c r="M53" i="263"/>
  <c r="N53" i="263"/>
  <c r="N89" i="263"/>
  <c r="O53" i="263"/>
  <c r="O89" i="263"/>
  <c r="E54" i="263"/>
  <c r="F54" i="263"/>
  <c r="G54" i="263"/>
  <c r="G90" i="263"/>
  <c r="H54" i="263"/>
  <c r="H90" i="263"/>
  <c r="I54" i="263"/>
  <c r="I90" i="263"/>
  <c r="J54" i="263"/>
  <c r="K54" i="263"/>
  <c r="K90" i="263" s="1"/>
  <c r="L54" i="263"/>
  <c r="L90" i="263" s="1"/>
  <c r="M54" i="263"/>
  <c r="M90" i="263"/>
  <c r="N54" i="263"/>
  <c r="N90" i="263" s="1"/>
  <c r="O54" i="263"/>
  <c r="O90" i="263" s="1"/>
  <c r="E55" i="263"/>
  <c r="F55" i="263"/>
  <c r="F91" i="263" s="1"/>
  <c r="G55" i="263"/>
  <c r="H55" i="263"/>
  <c r="I55" i="263"/>
  <c r="I91" i="263" s="1"/>
  <c r="J55" i="263"/>
  <c r="J91" i="263" s="1"/>
  <c r="K55" i="263"/>
  <c r="L55" i="263"/>
  <c r="L91" i="263"/>
  <c r="M55" i="263"/>
  <c r="N55" i="263"/>
  <c r="N91" i="263" s="1"/>
  <c r="O55" i="263"/>
  <c r="E56" i="263"/>
  <c r="E92" i="263"/>
  <c r="F56" i="263"/>
  <c r="F92" i="263"/>
  <c r="G56" i="263"/>
  <c r="H56" i="263"/>
  <c r="H92" i="263" s="1"/>
  <c r="I56" i="263"/>
  <c r="I92" i="263"/>
  <c r="J56" i="263"/>
  <c r="K56" i="263"/>
  <c r="K92" i="263" s="1"/>
  <c r="L56" i="263"/>
  <c r="M56" i="263"/>
  <c r="M92" i="263"/>
  <c r="N56" i="263"/>
  <c r="N92" i="263"/>
  <c r="O56" i="263"/>
  <c r="O92" i="263"/>
  <c r="E57" i="263"/>
  <c r="F57" i="263"/>
  <c r="F93" i="263" s="1"/>
  <c r="G57" i="263"/>
  <c r="H57" i="263"/>
  <c r="H93" i="263" s="1"/>
  <c r="I57" i="263"/>
  <c r="J57" i="263"/>
  <c r="J93" i="263"/>
  <c r="K57" i="263"/>
  <c r="K93" i="263" s="1"/>
  <c r="L57" i="263"/>
  <c r="L93" i="263" s="1"/>
  <c r="M57" i="263"/>
  <c r="M93" i="263" s="1"/>
  <c r="N57" i="263"/>
  <c r="N93" i="263"/>
  <c r="O57" i="263"/>
  <c r="O93" i="263"/>
  <c r="E58" i="263"/>
  <c r="E94" i="263"/>
  <c r="F58" i="263"/>
  <c r="G58" i="263"/>
  <c r="G94" i="263" s="1"/>
  <c r="H58" i="263"/>
  <c r="H94" i="263"/>
  <c r="I58" i="263"/>
  <c r="I94" i="263" s="1"/>
  <c r="J58" i="263"/>
  <c r="J94" i="263" s="1"/>
  <c r="K58" i="263"/>
  <c r="K94" i="263"/>
  <c r="L58" i="263"/>
  <c r="L94" i="263"/>
  <c r="M58" i="263"/>
  <c r="M94" i="263"/>
  <c r="N58" i="263"/>
  <c r="O58" i="263"/>
  <c r="O94" i="263" s="1"/>
  <c r="E59" i="263"/>
  <c r="F59" i="263"/>
  <c r="F95" i="263"/>
  <c r="G59" i="263"/>
  <c r="H59" i="263"/>
  <c r="I59" i="263"/>
  <c r="J59" i="263"/>
  <c r="J95" i="263" s="1"/>
  <c r="K59" i="263"/>
  <c r="L59" i="263"/>
  <c r="L95" i="263"/>
  <c r="M59" i="263"/>
  <c r="N59" i="263"/>
  <c r="N95" i="263"/>
  <c r="O59" i="263"/>
  <c r="O95" i="263" s="1"/>
  <c r="E60" i="263"/>
  <c r="F60" i="263"/>
  <c r="F96" i="263"/>
  <c r="G60" i="263"/>
  <c r="G96" i="263" s="1"/>
  <c r="H60" i="263"/>
  <c r="I60" i="263"/>
  <c r="I96" i="263" s="1"/>
  <c r="J60" i="263"/>
  <c r="K60" i="263"/>
  <c r="K96" i="263"/>
  <c r="L60" i="263"/>
  <c r="M60" i="263"/>
  <c r="M96" i="263" s="1"/>
  <c r="N60" i="263"/>
  <c r="N96" i="263"/>
  <c r="O60" i="263"/>
  <c r="O96" i="263" s="1"/>
  <c r="E61" i="263"/>
  <c r="F61" i="263"/>
  <c r="F97" i="263"/>
  <c r="G61" i="263"/>
  <c r="H61" i="263"/>
  <c r="H97" i="263"/>
  <c r="I61" i="263"/>
  <c r="I97" i="263" s="1"/>
  <c r="J61" i="263"/>
  <c r="J97" i="263"/>
  <c r="K61" i="263"/>
  <c r="K97" i="263"/>
  <c r="L61" i="263"/>
  <c r="L97" i="263"/>
  <c r="M61" i="263"/>
  <c r="N61" i="263"/>
  <c r="N97" i="263" s="1"/>
  <c r="O61" i="263"/>
  <c r="O97" i="263" s="1"/>
  <c r="E62" i="263"/>
  <c r="F62" i="263"/>
  <c r="G62" i="263"/>
  <c r="H62" i="263"/>
  <c r="H98" i="263"/>
  <c r="I62" i="263"/>
  <c r="I98" i="263"/>
  <c r="J62" i="263"/>
  <c r="K62" i="263"/>
  <c r="K98" i="263" s="1"/>
  <c r="L62" i="263"/>
  <c r="L98" i="263"/>
  <c r="M62" i="263"/>
  <c r="M98" i="263" s="1"/>
  <c r="N62" i="263"/>
  <c r="N98" i="263" s="1"/>
  <c r="O62" i="263"/>
  <c r="E52" i="264"/>
  <c r="F52" i="264"/>
  <c r="F88" i="264"/>
  <c r="G52" i="264"/>
  <c r="H52" i="264"/>
  <c r="H88" i="264" s="1"/>
  <c r="I52" i="264"/>
  <c r="J52" i="264"/>
  <c r="J88" i="264" s="1"/>
  <c r="K52" i="264"/>
  <c r="L52" i="264"/>
  <c r="L88" i="264"/>
  <c r="M52" i="264"/>
  <c r="M88" i="264" s="1"/>
  <c r="N52" i="264"/>
  <c r="N88" i="264" s="1"/>
  <c r="O52" i="264"/>
  <c r="O88" i="264" s="1"/>
  <c r="P88" i="264" s="1"/>
  <c r="E53" i="264"/>
  <c r="E89" i="264"/>
  <c r="F53" i="264"/>
  <c r="F89" i="264"/>
  <c r="G53" i="264"/>
  <c r="H53" i="264"/>
  <c r="I53" i="264"/>
  <c r="I89" i="264"/>
  <c r="J53" i="264"/>
  <c r="J89" i="264"/>
  <c r="K53" i="264"/>
  <c r="K89" i="264"/>
  <c r="L53" i="264"/>
  <c r="M53" i="264"/>
  <c r="M89" i="264" s="1"/>
  <c r="N53" i="264"/>
  <c r="N89" i="264" s="1"/>
  <c r="O53" i="264"/>
  <c r="O89" i="264" s="1"/>
  <c r="E54" i="264"/>
  <c r="F54" i="264"/>
  <c r="G54" i="264"/>
  <c r="H54" i="264"/>
  <c r="H90" i="264" s="1"/>
  <c r="I54" i="264"/>
  <c r="J54" i="264"/>
  <c r="K54" i="264"/>
  <c r="K90" i="264" s="1"/>
  <c r="L54" i="264"/>
  <c r="L90" i="264"/>
  <c r="M54" i="264"/>
  <c r="N54" i="264"/>
  <c r="N90" i="264" s="1"/>
  <c r="O54" i="264"/>
  <c r="O90" i="264" s="1"/>
  <c r="E55" i="264"/>
  <c r="F55" i="264"/>
  <c r="G55" i="264"/>
  <c r="H55" i="264"/>
  <c r="I55" i="264"/>
  <c r="J55" i="264"/>
  <c r="K55" i="264"/>
  <c r="K91" i="264" s="1"/>
  <c r="L55" i="264"/>
  <c r="L91" i="264" s="1"/>
  <c r="M55" i="264"/>
  <c r="M91" i="264"/>
  <c r="N55" i="264"/>
  <c r="O55" i="264"/>
  <c r="E56" i="264"/>
  <c r="F56" i="264"/>
  <c r="F92" i="264" s="1"/>
  <c r="G56" i="264"/>
  <c r="H56" i="264"/>
  <c r="H92" i="264"/>
  <c r="I56" i="264"/>
  <c r="I92" i="264" s="1"/>
  <c r="J56" i="264"/>
  <c r="J92" i="264" s="1"/>
  <c r="K56" i="264"/>
  <c r="L56" i="264"/>
  <c r="L92" i="264"/>
  <c r="M56" i="264"/>
  <c r="M92" i="264"/>
  <c r="N56" i="264"/>
  <c r="N92" i="264"/>
  <c r="O56" i="264"/>
  <c r="E57" i="264"/>
  <c r="E93" i="264" s="1"/>
  <c r="F57" i="264"/>
  <c r="F93" i="264" s="1"/>
  <c r="G57" i="264"/>
  <c r="G93" i="264" s="1"/>
  <c r="H57" i="264"/>
  <c r="I57" i="264"/>
  <c r="I93" i="264"/>
  <c r="J57" i="264"/>
  <c r="K57" i="264"/>
  <c r="K93" i="264"/>
  <c r="L57" i="264"/>
  <c r="M57" i="264"/>
  <c r="M93" i="264" s="1"/>
  <c r="N57" i="264"/>
  <c r="N93" i="264" s="1"/>
  <c r="O57" i="264"/>
  <c r="O93" i="264" s="1"/>
  <c r="E58" i="264"/>
  <c r="F58" i="264"/>
  <c r="F94" i="264" s="1"/>
  <c r="G58" i="264"/>
  <c r="H58" i="264"/>
  <c r="H94" i="264"/>
  <c r="I58" i="264"/>
  <c r="J58" i="264"/>
  <c r="J94" i="264"/>
  <c r="K58" i="264"/>
  <c r="K94" i="264" s="1"/>
  <c r="L58" i="264"/>
  <c r="L94" i="264"/>
  <c r="M58" i="264"/>
  <c r="M94" i="264" s="1"/>
  <c r="N58" i="264"/>
  <c r="N94" i="264" s="1"/>
  <c r="O58" i="264"/>
  <c r="O94" i="264" s="1"/>
  <c r="E59" i="264"/>
  <c r="E95" i="264" s="1"/>
  <c r="F59" i="264"/>
  <c r="G59" i="264"/>
  <c r="H59" i="264"/>
  <c r="H95" i="264" s="1"/>
  <c r="I59" i="264"/>
  <c r="I95" i="264"/>
  <c r="J59" i="264"/>
  <c r="K59" i="264"/>
  <c r="K95" i="264"/>
  <c r="L59" i="264"/>
  <c r="L95" i="264" s="1"/>
  <c r="M59" i="264"/>
  <c r="N59" i="264"/>
  <c r="O59" i="264"/>
  <c r="O95" i="264" s="1"/>
  <c r="E60" i="264"/>
  <c r="F60" i="264"/>
  <c r="F96" i="264"/>
  <c r="G60" i="264"/>
  <c r="H60" i="264"/>
  <c r="H96" i="264"/>
  <c r="I60" i="264"/>
  <c r="I96" i="264" s="1"/>
  <c r="J60" i="264"/>
  <c r="J96" i="264"/>
  <c r="K60" i="264"/>
  <c r="K96" i="264" s="1"/>
  <c r="L60" i="264"/>
  <c r="L96" i="264" s="1"/>
  <c r="M60" i="264"/>
  <c r="M96" i="264"/>
  <c r="N60" i="264"/>
  <c r="N96" i="264" s="1"/>
  <c r="O60" i="264"/>
  <c r="E61" i="264"/>
  <c r="E97" i="264"/>
  <c r="F61" i="264"/>
  <c r="G61" i="264"/>
  <c r="H61" i="264"/>
  <c r="I61" i="264"/>
  <c r="I97" i="264" s="1"/>
  <c r="J61" i="264"/>
  <c r="J97" i="264" s="1"/>
  <c r="K61" i="264"/>
  <c r="L61" i="264"/>
  <c r="M61" i="264"/>
  <c r="N61" i="264"/>
  <c r="N97" i="264" s="1"/>
  <c r="O61" i="264"/>
  <c r="O97" i="264"/>
  <c r="E62" i="264"/>
  <c r="E98" i="264" s="1"/>
  <c r="F62" i="264"/>
  <c r="F98" i="264" s="1"/>
  <c r="G62" i="264"/>
  <c r="H62" i="264"/>
  <c r="I62" i="264"/>
  <c r="I98" i="264" s="1"/>
  <c r="J62" i="264"/>
  <c r="J98" i="264"/>
  <c r="K62" i="264"/>
  <c r="K98" i="264"/>
  <c r="L62" i="264"/>
  <c r="L98" i="264"/>
  <c r="M62" i="264"/>
  <c r="N62" i="264"/>
  <c r="N98" i="264" s="1"/>
  <c r="O62" i="264"/>
  <c r="O98" i="264"/>
  <c r="E52" i="265"/>
  <c r="F52" i="265"/>
  <c r="G52" i="265"/>
  <c r="H52" i="265"/>
  <c r="I52" i="265"/>
  <c r="I88" i="265" s="1"/>
  <c r="J52" i="265"/>
  <c r="K52" i="265"/>
  <c r="K88" i="265"/>
  <c r="L52" i="265"/>
  <c r="L88" i="265"/>
  <c r="M52" i="265"/>
  <c r="M88" i="265"/>
  <c r="N52" i="265"/>
  <c r="O52" i="265"/>
  <c r="O88" i="265" s="1"/>
  <c r="E53" i="265"/>
  <c r="F53" i="265"/>
  <c r="F89" i="265"/>
  <c r="G53" i="265"/>
  <c r="H53" i="265"/>
  <c r="I53" i="265"/>
  <c r="I89" i="265"/>
  <c r="J53" i="265"/>
  <c r="J89" i="265"/>
  <c r="K53" i="265"/>
  <c r="L53" i="265"/>
  <c r="L89" i="265" s="1"/>
  <c r="M53" i="265"/>
  <c r="N53" i="265"/>
  <c r="N89" i="265"/>
  <c r="O53" i="265"/>
  <c r="E54" i="265"/>
  <c r="F54" i="265"/>
  <c r="F90" i="265"/>
  <c r="G54" i="265"/>
  <c r="G90" i="265"/>
  <c r="H54" i="265"/>
  <c r="I54" i="265"/>
  <c r="I90" i="265" s="1"/>
  <c r="J54" i="265"/>
  <c r="J90" i="265" s="1"/>
  <c r="K54" i="265"/>
  <c r="K90" i="265" s="1"/>
  <c r="L54" i="265"/>
  <c r="M54" i="265"/>
  <c r="M90" i="265"/>
  <c r="N54" i="265"/>
  <c r="O54" i="265"/>
  <c r="E55" i="265"/>
  <c r="F55" i="265"/>
  <c r="F91" i="265" s="1"/>
  <c r="G55" i="265"/>
  <c r="H55" i="265"/>
  <c r="H91" i="265"/>
  <c r="I55" i="265"/>
  <c r="J55" i="265"/>
  <c r="J91" i="265" s="1"/>
  <c r="K55" i="265"/>
  <c r="K91" i="265"/>
  <c r="L55" i="265"/>
  <c r="L91" i="265" s="1"/>
  <c r="M55" i="265"/>
  <c r="N55" i="265"/>
  <c r="N91" i="265"/>
  <c r="O55" i="265"/>
  <c r="E56" i="265"/>
  <c r="E92" i="265"/>
  <c r="F56" i="265"/>
  <c r="G56" i="265"/>
  <c r="G92" i="265"/>
  <c r="H56" i="265"/>
  <c r="I56" i="265"/>
  <c r="I92" i="265" s="1"/>
  <c r="J56" i="265"/>
  <c r="K56" i="265"/>
  <c r="L56" i="265"/>
  <c r="L92" i="265" s="1"/>
  <c r="M56" i="265"/>
  <c r="M92" i="265" s="1"/>
  <c r="N56" i="265"/>
  <c r="O56" i="265"/>
  <c r="O92" i="265"/>
  <c r="E57" i="265"/>
  <c r="F57" i="265"/>
  <c r="F93" i="265" s="1"/>
  <c r="G57" i="265"/>
  <c r="H57" i="265"/>
  <c r="P57" i="265" s="1"/>
  <c r="I57" i="265"/>
  <c r="I93" i="265"/>
  <c r="J57" i="265"/>
  <c r="K57" i="265"/>
  <c r="L57" i="265"/>
  <c r="M57" i="265"/>
  <c r="M93" i="265"/>
  <c r="N57" i="265"/>
  <c r="N93" i="265" s="1"/>
  <c r="O57" i="265"/>
  <c r="E58" i="265"/>
  <c r="F58" i="265"/>
  <c r="F94" i="265" s="1"/>
  <c r="G58" i="265"/>
  <c r="H58" i="265"/>
  <c r="I58" i="265"/>
  <c r="I94" i="265"/>
  <c r="J58" i="265"/>
  <c r="J94" i="265"/>
  <c r="K58" i="265"/>
  <c r="K94" i="265"/>
  <c r="L58" i="265"/>
  <c r="M58" i="265"/>
  <c r="M94" i="265"/>
  <c r="N58" i="265"/>
  <c r="N94" i="265" s="1"/>
  <c r="O58" i="265"/>
  <c r="O94" i="265" s="1"/>
  <c r="E59" i="265"/>
  <c r="F59" i="265"/>
  <c r="G59" i="265"/>
  <c r="H59" i="265"/>
  <c r="H95" i="265"/>
  <c r="I59" i="265"/>
  <c r="J59" i="265"/>
  <c r="K59" i="265"/>
  <c r="L59" i="265"/>
  <c r="L95" i="265" s="1"/>
  <c r="M59" i="265"/>
  <c r="N59" i="265"/>
  <c r="N95" i="265" s="1"/>
  <c r="O59" i="265"/>
  <c r="O95" i="265"/>
  <c r="E60" i="265"/>
  <c r="F60" i="265"/>
  <c r="G60" i="265"/>
  <c r="G96" i="265"/>
  <c r="H60" i="265"/>
  <c r="I60" i="265"/>
  <c r="I96" i="265" s="1"/>
  <c r="J60" i="265"/>
  <c r="K60" i="265"/>
  <c r="K96" i="265" s="1"/>
  <c r="L60" i="265"/>
  <c r="M60" i="265"/>
  <c r="M96" i="265" s="1"/>
  <c r="N60" i="265"/>
  <c r="O60" i="265"/>
  <c r="O96" i="265"/>
  <c r="E61" i="265"/>
  <c r="F61" i="265"/>
  <c r="F97" i="265" s="1"/>
  <c r="G61" i="265"/>
  <c r="H61" i="265"/>
  <c r="H97" i="265" s="1"/>
  <c r="I61" i="265"/>
  <c r="J61" i="265"/>
  <c r="J97" i="265"/>
  <c r="K61" i="265"/>
  <c r="L61" i="265"/>
  <c r="L97" i="265"/>
  <c r="M61" i="265"/>
  <c r="M97" i="265" s="1"/>
  <c r="N61" i="265"/>
  <c r="N97" i="265"/>
  <c r="O61" i="265"/>
  <c r="E62" i="265"/>
  <c r="E98" i="265" s="1"/>
  <c r="F62" i="265"/>
  <c r="F98" i="265" s="1"/>
  <c r="G62" i="265"/>
  <c r="H62" i="265"/>
  <c r="I62" i="265"/>
  <c r="I98" i="265" s="1"/>
  <c r="J62" i="265"/>
  <c r="K62" i="265"/>
  <c r="K98" i="265"/>
  <c r="L62" i="265"/>
  <c r="M62" i="265"/>
  <c r="M98" i="265" s="1"/>
  <c r="N62" i="265"/>
  <c r="N98" i="265" s="1"/>
  <c r="O62" i="265"/>
  <c r="O98" i="265" s="1"/>
  <c r="E52" i="266"/>
  <c r="F52" i="266"/>
  <c r="F88" i="266" s="1"/>
  <c r="G52" i="266"/>
  <c r="H52" i="266"/>
  <c r="H88" i="266"/>
  <c r="I52" i="266"/>
  <c r="J52" i="266"/>
  <c r="J88" i="266"/>
  <c r="K52" i="266"/>
  <c r="K88" i="266" s="1"/>
  <c r="K99" i="266" s="1"/>
  <c r="L52" i="266"/>
  <c r="L88" i="266"/>
  <c r="M52" i="266"/>
  <c r="M88" i="266" s="1"/>
  <c r="N52" i="266"/>
  <c r="N88" i="266" s="1"/>
  <c r="O52" i="266"/>
  <c r="O88" i="266"/>
  <c r="E53" i="266"/>
  <c r="F53" i="266"/>
  <c r="G53" i="266"/>
  <c r="G89" i="266"/>
  <c r="H53" i="266"/>
  <c r="H89" i="266" s="1"/>
  <c r="I53" i="266"/>
  <c r="I89" i="266"/>
  <c r="J53" i="266"/>
  <c r="J89" i="266" s="1"/>
  <c r="K53" i="266"/>
  <c r="K89" i="266" s="1"/>
  <c r="L53" i="266"/>
  <c r="L89" i="266"/>
  <c r="M53" i="266"/>
  <c r="M89" i="266" s="1"/>
  <c r="N53" i="266"/>
  <c r="O53" i="266"/>
  <c r="E54" i="266"/>
  <c r="F54" i="266"/>
  <c r="F90" i="266" s="1"/>
  <c r="G54" i="266"/>
  <c r="H54" i="266"/>
  <c r="I54" i="266"/>
  <c r="I90" i="266" s="1"/>
  <c r="J54" i="266"/>
  <c r="J90" i="266"/>
  <c r="K54" i="266"/>
  <c r="K90" i="266" s="1"/>
  <c r="L54" i="266"/>
  <c r="L90" i="266" s="1"/>
  <c r="M54" i="266"/>
  <c r="M90" i="266" s="1"/>
  <c r="N54" i="266"/>
  <c r="N90" i="266" s="1"/>
  <c r="O54" i="266"/>
  <c r="O90" i="266" s="1"/>
  <c r="O99" i="266" s="1"/>
  <c r="E55" i="266"/>
  <c r="E91" i="266" s="1"/>
  <c r="F55" i="266"/>
  <c r="F91" i="266"/>
  <c r="G55" i="266"/>
  <c r="G91" i="266" s="1"/>
  <c r="H55" i="266"/>
  <c r="I55" i="266"/>
  <c r="I91" i="266"/>
  <c r="J55" i="266"/>
  <c r="J91" i="266" s="1"/>
  <c r="K55" i="266"/>
  <c r="K91" i="266" s="1"/>
  <c r="L55" i="266"/>
  <c r="L91" i="266" s="1"/>
  <c r="M55" i="266"/>
  <c r="M91" i="266"/>
  <c r="N55" i="266"/>
  <c r="N91" i="266"/>
  <c r="O55" i="266"/>
  <c r="O91" i="266"/>
  <c r="E56" i="266"/>
  <c r="F56" i="266"/>
  <c r="F92" i="266" s="1"/>
  <c r="G56" i="266"/>
  <c r="H56" i="266"/>
  <c r="H92" i="266" s="1"/>
  <c r="I56" i="266"/>
  <c r="J56" i="266"/>
  <c r="J92" i="266"/>
  <c r="K56" i="266"/>
  <c r="K92" i="266" s="1"/>
  <c r="L56" i="266"/>
  <c r="L92" i="266" s="1"/>
  <c r="M56" i="266"/>
  <c r="M92" i="266" s="1"/>
  <c r="N56" i="266"/>
  <c r="N92" i="266"/>
  <c r="O56" i="266"/>
  <c r="O92" i="266"/>
  <c r="E57" i="266"/>
  <c r="F57" i="266"/>
  <c r="G57" i="266"/>
  <c r="G93" i="266"/>
  <c r="H57" i="266"/>
  <c r="I57" i="266"/>
  <c r="I93" i="266" s="1"/>
  <c r="J57" i="266"/>
  <c r="K57" i="266"/>
  <c r="K93" i="266"/>
  <c r="L57" i="266"/>
  <c r="L93" i="266"/>
  <c r="M57" i="266"/>
  <c r="M93" i="266"/>
  <c r="N57" i="266"/>
  <c r="O57" i="266"/>
  <c r="O93" i="266" s="1"/>
  <c r="E58" i="266"/>
  <c r="F58" i="266"/>
  <c r="F94" i="266" s="1"/>
  <c r="G58" i="266"/>
  <c r="H58" i="266"/>
  <c r="I58" i="266"/>
  <c r="I94" i="266" s="1"/>
  <c r="J58" i="266"/>
  <c r="J94" i="266"/>
  <c r="K58" i="266"/>
  <c r="L58" i="266"/>
  <c r="L94" i="266" s="1"/>
  <c r="M58" i="266"/>
  <c r="M94" i="266" s="1"/>
  <c r="N58" i="266"/>
  <c r="N94" i="266" s="1"/>
  <c r="O58" i="266"/>
  <c r="E59" i="266"/>
  <c r="F59" i="266"/>
  <c r="G59" i="266"/>
  <c r="H59" i="266"/>
  <c r="I59" i="266"/>
  <c r="I95" i="266" s="1"/>
  <c r="J59" i="266"/>
  <c r="J95" i="266"/>
  <c r="K59" i="266"/>
  <c r="K95" i="266" s="1"/>
  <c r="L59" i="266"/>
  <c r="M59" i="266"/>
  <c r="M95" i="266"/>
  <c r="N59" i="266"/>
  <c r="N95" i="266" s="1"/>
  <c r="O59" i="266"/>
  <c r="O95" i="266" s="1"/>
  <c r="E60" i="266"/>
  <c r="F60" i="266"/>
  <c r="F96" i="266"/>
  <c r="G60" i="266"/>
  <c r="H60" i="266"/>
  <c r="H96" i="266" s="1"/>
  <c r="I60" i="266"/>
  <c r="I96" i="266" s="1"/>
  <c r="J60" i="266"/>
  <c r="J96" i="266" s="1"/>
  <c r="K60" i="266"/>
  <c r="L60" i="266"/>
  <c r="L96" i="266" s="1"/>
  <c r="M60" i="266"/>
  <c r="N60" i="266"/>
  <c r="N96" i="266"/>
  <c r="O60" i="266"/>
  <c r="O96" i="266" s="1"/>
  <c r="E61" i="266"/>
  <c r="F61" i="266"/>
  <c r="G61" i="266"/>
  <c r="G97" i="266" s="1"/>
  <c r="H61" i="266"/>
  <c r="I61" i="266"/>
  <c r="I97" i="266"/>
  <c r="J61" i="266"/>
  <c r="K61" i="266"/>
  <c r="K97" i="266"/>
  <c r="L61" i="266"/>
  <c r="L97" i="266" s="1"/>
  <c r="M61" i="266"/>
  <c r="N61" i="266"/>
  <c r="O61" i="266"/>
  <c r="O97" i="266"/>
  <c r="E62" i="266"/>
  <c r="E98" i="266" s="1"/>
  <c r="F62" i="266"/>
  <c r="F98" i="266" s="1"/>
  <c r="G62" i="266"/>
  <c r="H62" i="266"/>
  <c r="P62" i="266"/>
  <c r="I62" i="266"/>
  <c r="J62" i="266"/>
  <c r="J98" i="266" s="1"/>
  <c r="K62" i="266"/>
  <c r="L62" i="266"/>
  <c r="L98" i="266" s="1"/>
  <c r="M62" i="266"/>
  <c r="M98" i="266"/>
  <c r="N62" i="266"/>
  <c r="N98" i="266" s="1"/>
  <c r="O62" i="266"/>
  <c r="E52" i="247"/>
  <c r="F52" i="247"/>
  <c r="G52" i="247"/>
  <c r="H52" i="247"/>
  <c r="H88" i="247" s="1"/>
  <c r="I52" i="247"/>
  <c r="I88" i="247" s="1"/>
  <c r="I99" i="247" s="1"/>
  <c r="J52" i="247"/>
  <c r="K52" i="247"/>
  <c r="L52" i="247"/>
  <c r="M52" i="247"/>
  <c r="M88" i="247"/>
  <c r="N52" i="247"/>
  <c r="O52" i="247"/>
  <c r="O88" i="247" s="1"/>
  <c r="E53" i="247"/>
  <c r="P53" i="247" s="1"/>
  <c r="F53" i="247"/>
  <c r="F89" i="247" s="1"/>
  <c r="G53" i="247"/>
  <c r="H53" i="247"/>
  <c r="I53" i="247"/>
  <c r="I89" i="247" s="1"/>
  <c r="J53" i="247"/>
  <c r="J89" i="247" s="1"/>
  <c r="K53" i="247"/>
  <c r="L53" i="247"/>
  <c r="L89" i="247" s="1"/>
  <c r="M53" i="247"/>
  <c r="M63" i="247" s="1"/>
  <c r="N53" i="247"/>
  <c r="N89" i="247" s="1"/>
  <c r="O53" i="247"/>
  <c r="E54" i="247"/>
  <c r="E90" i="247" s="1"/>
  <c r="F54" i="247"/>
  <c r="F90" i="247" s="1"/>
  <c r="G54" i="247"/>
  <c r="H54" i="247"/>
  <c r="I54" i="247"/>
  <c r="I90" i="247" s="1"/>
  <c r="J54" i="247"/>
  <c r="J90" i="247" s="1"/>
  <c r="K54" i="247"/>
  <c r="K90" i="247" s="1"/>
  <c r="L54" i="247"/>
  <c r="M54" i="247"/>
  <c r="M90" i="247" s="1"/>
  <c r="N54" i="247"/>
  <c r="N90" i="247"/>
  <c r="O54" i="247"/>
  <c r="O90" i="247" s="1"/>
  <c r="E55" i="247"/>
  <c r="P55" i="247" s="1"/>
  <c r="F55" i="247"/>
  <c r="F91" i="247"/>
  <c r="G55" i="247"/>
  <c r="H55" i="247"/>
  <c r="H91" i="247" s="1"/>
  <c r="I55" i="247"/>
  <c r="J55" i="247"/>
  <c r="J91" i="247" s="1"/>
  <c r="K55" i="247"/>
  <c r="K91" i="247" s="1"/>
  <c r="L55" i="247"/>
  <c r="L91" i="247" s="1"/>
  <c r="M55" i="247"/>
  <c r="N55" i="247"/>
  <c r="N91" i="247" s="1"/>
  <c r="O55" i="247"/>
  <c r="E56" i="247"/>
  <c r="F56" i="247"/>
  <c r="F92" i="247" s="1"/>
  <c r="G56" i="247"/>
  <c r="H56" i="247"/>
  <c r="P56" i="247" s="1"/>
  <c r="I56" i="247"/>
  <c r="J56" i="247"/>
  <c r="K56" i="247"/>
  <c r="K92" i="247" s="1"/>
  <c r="L56" i="247"/>
  <c r="L92" i="247"/>
  <c r="M56" i="247"/>
  <c r="M92" i="247" s="1"/>
  <c r="N56" i="247"/>
  <c r="O56" i="247"/>
  <c r="O63" i="247" s="1"/>
  <c r="E57" i="247"/>
  <c r="F57" i="247"/>
  <c r="F93" i="247" s="1"/>
  <c r="G57" i="247"/>
  <c r="H57" i="247"/>
  <c r="H93" i="247" s="1"/>
  <c r="I57" i="247"/>
  <c r="I93" i="247" s="1"/>
  <c r="J57" i="247"/>
  <c r="J93" i="247" s="1"/>
  <c r="K57" i="247"/>
  <c r="L57" i="247"/>
  <c r="L93" i="247" s="1"/>
  <c r="M57" i="247"/>
  <c r="N57" i="247"/>
  <c r="N93" i="247"/>
  <c r="O57" i="247"/>
  <c r="O93" i="247" s="1"/>
  <c r="E58" i="247"/>
  <c r="F58" i="247"/>
  <c r="F94" i="247" s="1"/>
  <c r="G58" i="247"/>
  <c r="G94" i="247" s="1"/>
  <c r="H58" i="247"/>
  <c r="I58" i="247"/>
  <c r="I94" i="247"/>
  <c r="P94" i="247" s="1"/>
  <c r="J58" i="247"/>
  <c r="J94" i="247"/>
  <c r="K58" i="247"/>
  <c r="K94" i="247" s="1"/>
  <c r="L58" i="247"/>
  <c r="M58" i="247"/>
  <c r="M94" i="247" s="1"/>
  <c r="N58" i="247"/>
  <c r="N94" i="247" s="1"/>
  <c r="O58" i="247"/>
  <c r="O94" i="247" s="1"/>
  <c r="E59" i="247"/>
  <c r="E95" i="247" s="1"/>
  <c r="F59" i="247"/>
  <c r="F95" i="247" s="1"/>
  <c r="G59" i="247"/>
  <c r="H59" i="247"/>
  <c r="H95" i="247"/>
  <c r="I59" i="247"/>
  <c r="J59" i="247"/>
  <c r="J95" i="247" s="1"/>
  <c r="K59" i="247"/>
  <c r="K95" i="247" s="1"/>
  <c r="L59" i="247"/>
  <c r="L95" i="247" s="1"/>
  <c r="M59" i="247"/>
  <c r="N59" i="247"/>
  <c r="N95" i="247"/>
  <c r="O59" i="247"/>
  <c r="O95" i="247" s="1"/>
  <c r="E60" i="247"/>
  <c r="F60" i="247"/>
  <c r="F96" i="247" s="1"/>
  <c r="G60" i="247"/>
  <c r="H60" i="247"/>
  <c r="H96" i="247" s="1"/>
  <c r="I60" i="247"/>
  <c r="I96" i="247" s="1"/>
  <c r="J60" i="247"/>
  <c r="K60" i="247"/>
  <c r="K96" i="247"/>
  <c r="L60" i="247"/>
  <c r="M60" i="247"/>
  <c r="M96" i="247" s="1"/>
  <c r="P96" i="247" s="1"/>
  <c r="N60" i="247"/>
  <c r="O60" i="247"/>
  <c r="O96" i="247" s="1"/>
  <c r="E61" i="247"/>
  <c r="F61" i="247"/>
  <c r="F97" i="247" s="1"/>
  <c r="G61" i="247"/>
  <c r="H61" i="247"/>
  <c r="I61" i="247"/>
  <c r="J61" i="247"/>
  <c r="J97" i="247" s="1"/>
  <c r="K61" i="247"/>
  <c r="L61" i="247"/>
  <c r="L97" i="247" s="1"/>
  <c r="M61" i="247"/>
  <c r="M97" i="247"/>
  <c r="N61" i="247"/>
  <c r="N97" i="247" s="1"/>
  <c r="O61" i="247"/>
  <c r="P61" i="247" s="1"/>
  <c r="E62" i="247"/>
  <c r="E98" i="247" s="1"/>
  <c r="F62" i="247"/>
  <c r="F98" i="247" s="1"/>
  <c r="G62" i="247"/>
  <c r="H62" i="247"/>
  <c r="I62" i="247"/>
  <c r="I98" i="247" s="1"/>
  <c r="J62" i="247"/>
  <c r="J98" i="247" s="1"/>
  <c r="K62" i="247"/>
  <c r="K98" i="247" s="1"/>
  <c r="L62" i="247"/>
  <c r="M62" i="247"/>
  <c r="M98" i="247" s="1"/>
  <c r="N62" i="247"/>
  <c r="N98" i="247" s="1"/>
  <c r="O62" i="247"/>
  <c r="O98" i="247" s="1"/>
  <c r="O51" i="248"/>
  <c r="O51" i="249"/>
  <c r="O51" i="250"/>
  <c r="O51" i="251"/>
  <c r="O87" i="251" s="1"/>
  <c r="O99" i="251" s="1"/>
  <c r="O51" i="252"/>
  <c r="O87" i="252"/>
  <c r="O51" i="253"/>
  <c r="O87" i="253" s="1"/>
  <c r="O51" i="254"/>
  <c r="O51" i="255"/>
  <c r="O51" i="256"/>
  <c r="O87" i="256" s="1"/>
  <c r="O51" i="257"/>
  <c r="O87" i="257" s="1"/>
  <c r="O51" i="258"/>
  <c r="O51" i="259"/>
  <c r="O87" i="259" s="1"/>
  <c r="O51" i="260"/>
  <c r="O87" i="260" s="1"/>
  <c r="O51" i="261"/>
  <c r="O51" i="262"/>
  <c r="O51" i="263"/>
  <c r="O51" i="264"/>
  <c r="O51" i="265"/>
  <c r="O51" i="266"/>
  <c r="O51" i="247"/>
  <c r="M51" i="248"/>
  <c r="M51" i="249"/>
  <c r="M87" i="249"/>
  <c r="M51" i="250"/>
  <c r="M87" i="250"/>
  <c r="M51" i="251"/>
  <c r="M87" i="251" s="1"/>
  <c r="M51" i="252"/>
  <c r="M51" i="253"/>
  <c r="M51" i="254"/>
  <c r="M51" i="255"/>
  <c r="M87" i="255"/>
  <c r="M51" i="256"/>
  <c r="M51" i="257"/>
  <c r="M87" i="257"/>
  <c r="M51" i="258"/>
  <c r="M87" i="258" s="1"/>
  <c r="M99" i="258" s="1"/>
  <c r="M51" i="259"/>
  <c r="M87" i="259"/>
  <c r="M51" i="260"/>
  <c r="M51" i="261"/>
  <c r="M87" i="261" s="1"/>
  <c r="M51" i="262"/>
  <c r="M87" i="262" s="1"/>
  <c r="M51" i="263"/>
  <c r="M87" i="263" s="1"/>
  <c r="M51" i="264"/>
  <c r="M51" i="265"/>
  <c r="M87" i="265" s="1"/>
  <c r="M51" i="266"/>
  <c r="M51" i="247"/>
  <c r="K51" i="248"/>
  <c r="K51" i="249"/>
  <c r="K87" i="249" s="1"/>
  <c r="K51" i="250"/>
  <c r="K51" i="251"/>
  <c r="K87" i="251" s="1"/>
  <c r="K51" i="252"/>
  <c r="K87" i="252" s="1"/>
  <c r="K99" i="252" s="1"/>
  <c r="K51" i="253"/>
  <c r="K87" i="253"/>
  <c r="K51" i="254"/>
  <c r="K51" i="255"/>
  <c r="K51" i="256"/>
  <c r="K51" i="257"/>
  <c r="K87" i="257"/>
  <c r="K51" i="258"/>
  <c r="K51" i="259"/>
  <c r="K87" i="259"/>
  <c r="K51" i="260"/>
  <c r="K87" i="260" s="1"/>
  <c r="K99" i="260" s="1"/>
  <c r="K51" i="261"/>
  <c r="K87" i="261"/>
  <c r="K51" i="262"/>
  <c r="K51" i="263"/>
  <c r="K87" i="263" s="1"/>
  <c r="K51" i="264"/>
  <c r="K87" i="264"/>
  <c r="K51" i="265"/>
  <c r="K87" i="265" s="1"/>
  <c r="K51" i="266"/>
  <c r="K51" i="247"/>
  <c r="K87" i="247" s="1"/>
  <c r="I51" i="248"/>
  <c r="I51" i="249"/>
  <c r="I87" i="249" s="1"/>
  <c r="I51" i="250"/>
  <c r="I51" i="251"/>
  <c r="I51" i="252"/>
  <c r="I87" i="252" s="1"/>
  <c r="I51" i="253"/>
  <c r="I87" i="253"/>
  <c r="I51" i="254"/>
  <c r="I51" i="255"/>
  <c r="I87" i="255" s="1"/>
  <c r="I51" i="256"/>
  <c r="I51" i="257"/>
  <c r="I87" i="257" s="1"/>
  <c r="I51" i="258"/>
  <c r="I51" i="259"/>
  <c r="I87" i="259" s="1"/>
  <c r="I51" i="260"/>
  <c r="I87" i="260" s="1"/>
  <c r="I51" i="261"/>
  <c r="I51" i="262"/>
  <c r="I87" i="262" s="1"/>
  <c r="I51" i="263"/>
  <c r="I51" i="264"/>
  <c r="I51" i="265"/>
  <c r="I87" i="265" s="1"/>
  <c r="I51" i="266"/>
  <c r="I87" i="266" s="1"/>
  <c r="I51" i="247"/>
  <c r="I87" i="247"/>
  <c r="H51" i="248"/>
  <c r="H51" i="249"/>
  <c r="H87" i="249" s="1"/>
  <c r="H51" i="250"/>
  <c r="H51" i="251"/>
  <c r="H87" i="251" s="1"/>
  <c r="H51" i="252"/>
  <c r="H51" i="253"/>
  <c r="H51" i="254"/>
  <c r="H51" i="255"/>
  <c r="H51" i="256"/>
  <c r="H51" i="257"/>
  <c r="H87" i="257" s="1"/>
  <c r="H51" i="258"/>
  <c r="H51" i="259"/>
  <c r="H51" i="260"/>
  <c r="H51" i="261"/>
  <c r="H87" i="261" s="1"/>
  <c r="H51" i="262"/>
  <c r="H51" i="263"/>
  <c r="H51" i="264"/>
  <c r="H51" i="265"/>
  <c r="H51" i="266"/>
  <c r="H51" i="247"/>
  <c r="G51" i="248"/>
  <c r="G51" i="249"/>
  <c r="G51" i="250"/>
  <c r="G51" i="251"/>
  <c r="G87" i="251"/>
  <c r="G51" i="252"/>
  <c r="G51" i="253"/>
  <c r="G87" i="253"/>
  <c r="G51" i="254"/>
  <c r="G51" i="255"/>
  <c r="G51" i="256"/>
  <c r="G51" i="257"/>
  <c r="G87" i="257" s="1"/>
  <c r="G51" i="258"/>
  <c r="G51" i="259"/>
  <c r="G51" i="260"/>
  <c r="G51" i="261"/>
  <c r="G51" i="262"/>
  <c r="G51" i="263"/>
  <c r="G87" i="263"/>
  <c r="G51" i="264"/>
  <c r="G51" i="265"/>
  <c r="G51" i="266"/>
  <c r="G87" i="266"/>
  <c r="G51" i="247"/>
  <c r="G87" i="247"/>
  <c r="G99" i="247" s="1"/>
  <c r="E51" i="248"/>
  <c r="E51" i="249"/>
  <c r="E51" i="250"/>
  <c r="E51" i="251"/>
  <c r="E87" i="251"/>
  <c r="E51" i="252"/>
  <c r="P51" i="252" s="1"/>
  <c r="E51" i="253"/>
  <c r="P51" i="253" s="1"/>
  <c r="E51" i="254"/>
  <c r="E51" i="255"/>
  <c r="E51" i="256"/>
  <c r="E51" i="257"/>
  <c r="E51" i="258"/>
  <c r="E51" i="259"/>
  <c r="E51" i="260"/>
  <c r="E51" i="261"/>
  <c r="P51" i="261" s="1"/>
  <c r="E51" i="262"/>
  <c r="E51" i="263"/>
  <c r="E87" i="263"/>
  <c r="E51" i="264"/>
  <c r="E51" i="265"/>
  <c r="E51" i="266"/>
  <c r="E51" i="247"/>
  <c r="P51" i="247" s="1"/>
  <c r="P51" i="248"/>
  <c r="P21" i="248"/>
  <c r="P22" i="248"/>
  <c r="P23" i="248"/>
  <c r="P24" i="248"/>
  <c r="P25" i="248"/>
  <c r="P26" i="248"/>
  <c r="P27" i="248"/>
  <c r="P28" i="248"/>
  <c r="P29" i="248"/>
  <c r="P30" i="248"/>
  <c r="P31" i="248"/>
  <c r="P21" i="249"/>
  <c r="P22" i="249"/>
  <c r="P23" i="249"/>
  <c r="P24" i="249"/>
  <c r="P25" i="249"/>
  <c r="P26" i="249"/>
  <c r="P27" i="249"/>
  <c r="P28" i="249"/>
  <c r="P29" i="249"/>
  <c r="P30" i="249"/>
  <c r="P31" i="249"/>
  <c r="P21" i="250"/>
  <c r="P22" i="250"/>
  <c r="P23" i="250"/>
  <c r="P24" i="250"/>
  <c r="P25" i="250"/>
  <c r="P26" i="250"/>
  <c r="P27" i="250"/>
  <c r="P28" i="250"/>
  <c r="P29" i="250"/>
  <c r="P30" i="250"/>
  <c r="P31" i="250"/>
  <c r="P21" i="251"/>
  <c r="P22" i="251"/>
  <c r="P23" i="251"/>
  <c r="P24" i="251"/>
  <c r="P25" i="251"/>
  <c r="P26" i="251"/>
  <c r="P27" i="251"/>
  <c r="P28" i="251"/>
  <c r="P29" i="251"/>
  <c r="P30" i="251"/>
  <c r="P31" i="251"/>
  <c r="P21" i="252"/>
  <c r="P22" i="252"/>
  <c r="P23" i="252"/>
  <c r="P24" i="252"/>
  <c r="P25" i="252"/>
  <c r="P26" i="252"/>
  <c r="P27" i="252"/>
  <c r="P28" i="252"/>
  <c r="P29" i="252"/>
  <c r="P30" i="252"/>
  <c r="P31" i="252"/>
  <c r="P21" i="253"/>
  <c r="P22" i="253"/>
  <c r="P23" i="253"/>
  <c r="P24" i="253"/>
  <c r="P25" i="253"/>
  <c r="P26" i="253"/>
  <c r="P27" i="253"/>
  <c r="P28" i="253"/>
  <c r="P29" i="253"/>
  <c r="P30" i="253"/>
  <c r="P31" i="253"/>
  <c r="P21" i="254"/>
  <c r="P22" i="254"/>
  <c r="P23" i="254"/>
  <c r="P24" i="254"/>
  <c r="P25" i="254"/>
  <c r="P26" i="254"/>
  <c r="P27" i="254"/>
  <c r="P28" i="254"/>
  <c r="P29" i="254"/>
  <c r="P30" i="254"/>
  <c r="P31" i="254"/>
  <c r="P21" i="255"/>
  <c r="P22" i="255"/>
  <c r="P23" i="255"/>
  <c r="P24" i="255"/>
  <c r="P25" i="255"/>
  <c r="P26" i="255"/>
  <c r="P27" i="255"/>
  <c r="P28" i="255"/>
  <c r="P29" i="255"/>
  <c r="P30" i="255"/>
  <c r="P31" i="255"/>
  <c r="P21" i="256"/>
  <c r="P22" i="256"/>
  <c r="P23" i="256"/>
  <c r="P24" i="256"/>
  <c r="P25" i="256"/>
  <c r="P26" i="256"/>
  <c r="P27" i="256"/>
  <c r="P28" i="256"/>
  <c r="P29" i="256"/>
  <c r="P30" i="256"/>
  <c r="P31" i="256"/>
  <c r="P21" i="257"/>
  <c r="P22" i="257"/>
  <c r="P23" i="257"/>
  <c r="P24" i="257"/>
  <c r="P25" i="257"/>
  <c r="P26" i="257"/>
  <c r="P27" i="257"/>
  <c r="P28" i="257"/>
  <c r="P29" i="257"/>
  <c r="P30" i="257"/>
  <c r="P31" i="257"/>
  <c r="P21" i="258"/>
  <c r="P22" i="258"/>
  <c r="P23" i="258"/>
  <c r="P24" i="258"/>
  <c r="P25" i="258"/>
  <c r="P26" i="258"/>
  <c r="P27" i="258"/>
  <c r="P28" i="258"/>
  <c r="P29" i="258"/>
  <c r="P30" i="258"/>
  <c r="P31" i="258"/>
  <c r="P21" i="259"/>
  <c r="P22" i="259"/>
  <c r="P23" i="259"/>
  <c r="P24" i="259"/>
  <c r="P25" i="259"/>
  <c r="P26" i="259"/>
  <c r="P27" i="259"/>
  <c r="P28" i="259"/>
  <c r="P29" i="259"/>
  <c r="P30" i="259"/>
  <c r="P31" i="259"/>
  <c r="P21" i="260"/>
  <c r="P22" i="260"/>
  <c r="P23" i="260"/>
  <c r="P24" i="260"/>
  <c r="P25" i="260"/>
  <c r="P26" i="260"/>
  <c r="P27" i="260"/>
  <c r="P28" i="260"/>
  <c r="P29" i="260"/>
  <c r="P30" i="260"/>
  <c r="P31" i="260"/>
  <c r="P21" i="261"/>
  <c r="P22" i="261"/>
  <c r="P23" i="261"/>
  <c r="P24" i="261"/>
  <c r="P25" i="261"/>
  <c r="P26" i="261"/>
  <c r="P27" i="261"/>
  <c r="P28" i="261"/>
  <c r="P29" i="261"/>
  <c r="P30" i="261"/>
  <c r="P31" i="261"/>
  <c r="P21" i="262"/>
  <c r="P22" i="262"/>
  <c r="P23" i="262"/>
  <c r="P24" i="262"/>
  <c r="P25" i="262"/>
  <c r="P26" i="262"/>
  <c r="P27" i="262"/>
  <c r="P28" i="262"/>
  <c r="P29" i="262"/>
  <c r="P30" i="262"/>
  <c r="P31" i="262"/>
  <c r="P21" i="263"/>
  <c r="P22" i="263"/>
  <c r="P23" i="263"/>
  <c r="P24" i="263"/>
  <c r="P25" i="263"/>
  <c r="P26" i="263"/>
  <c r="P27" i="263"/>
  <c r="P28" i="263"/>
  <c r="P29" i="263"/>
  <c r="P30" i="263"/>
  <c r="P31" i="263"/>
  <c r="P21" i="264"/>
  <c r="P22" i="264"/>
  <c r="P23" i="264"/>
  <c r="P24" i="264"/>
  <c r="P25" i="264"/>
  <c r="P26" i="264"/>
  <c r="P27" i="264"/>
  <c r="P28" i="264"/>
  <c r="P29" i="264"/>
  <c r="P30" i="264"/>
  <c r="P31" i="264"/>
  <c r="P21" i="265"/>
  <c r="P22" i="265"/>
  <c r="P23" i="265"/>
  <c r="P24" i="265"/>
  <c r="P25" i="265"/>
  <c r="P26" i="265"/>
  <c r="P27" i="265"/>
  <c r="P28" i="265"/>
  <c r="P29" i="265"/>
  <c r="P30" i="265"/>
  <c r="P31" i="265"/>
  <c r="P21" i="266"/>
  <c r="P22" i="266"/>
  <c r="P23" i="266"/>
  <c r="P24" i="266"/>
  <c r="P25" i="266"/>
  <c r="P26" i="266"/>
  <c r="P27" i="266"/>
  <c r="P28" i="266"/>
  <c r="P29" i="266"/>
  <c r="P30" i="266"/>
  <c r="P31" i="266"/>
  <c r="P21" i="247"/>
  <c r="P22" i="247"/>
  <c r="P23" i="247"/>
  <c r="P24" i="247"/>
  <c r="P25" i="247"/>
  <c r="P26" i="247"/>
  <c r="P27" i="247"/>
  <c r="P28" i="247"/>
  <c r="P29" i="247"/>
  <c r="P30" i="247"/>
  <c r="P31" i="247"/>
  <c r="P20" i="248"/>
  <c r="P20" i="249"/>
  <c r="P20" i="250"/>
  <c r="P20" i="251"/>
  <c r="P20" i="252"/>
  <c r="P20" i="253"/>
  <c r="P20" i="254"/>
  <c r="P20" i="255"/>
  <c r="P20" i="256"/>
  <c r="P20" i="257"/>
  <c r="P20" i="258"/>
  <c r="P20" i="259"/>
  <c r="P20" i="260"/>
  <c r="P20" i="261"/>
  <c r="P20" i="262"/>
  <c r="P20" i="263"/>
  <c r="P20" i="264"/>
  <c r="P20" i="265"/>
  <c r="P20" i="266"/>
  <c r="P20" i="247"/>
  <c r="N92" i="249"/>
  <c r="N88" i="249"/>
  <c r="N87" i="249"/>
  <c r="N93" i="250"/>
  <c r="O97" i="251"/>
  <c r="O91" i="252"/>
  <c r="N91" i="252"/>
  <c r="O97" i="253"/>
  <c r="O96" i="253"/>
  <c r="O92" i="253"/>
  <c r="O89" i="253"/>
  <c r="O89" i="254"/>
  <c r="O95" i="255"/>
  <c r="N90" i="255"/>
  <c r="N88" i="257"/>
  <c r="O98" i="259"/>
  <c r="O94" i="259"/>
  <c r="N94" i="259"/>
  <c r="O92" i="260"/>
  <c r="N91" i="264"/>
  <c r="N96" i="265"/>
  <c r="N92" i="265"/>
  <c r="N90" i="265"/>
  <c r="N93" i="266"/>
  <c r="O96" i="248"/>
  <c r="N95" i="248"/>
  <c r="O92" i="248"/>
  <c r="N91" i="248"/>
  <c r="O87" i="248"/>
  <c r="N51" i="248"/>
  <c r="N87" i="248"/>
  <c r="O97" i="249"/>
  <c r="N96" i="249"/>
  <c r="O89" i="249"/>
  <c r="N89" i="249"/>
  <c r="N51" i="249"/>
  <c r="O98" i="250"/>
  <c r="N97" i="250"/>
  <c r="O96" i="250"/>
  <c r="O94" i="250"/>
  <c r="O93" i="250"/>
  <c r="O90" i="250"/>
  <c r="O89" i="250"/>
  <c r="N89" i="250"/>
  <c r="N51" i="250"/>
  <c r="N87" i="250"/>
  <c r="O98" i="251"/>
  <c r="O94" i="251"/>
  <c r="O91" i="251"/>
  <c r="O90" i="251"/>
  <c r="N90" i="251"/>
  <c r="N51" i="251"/>
  <c r="N87" i="251"/>
  <c r="O98" i="252"/>
  <c r="O96" i="252"/>
  <c r="N95" i="252"/>
  <c r="O92" i="252"/>
  <c r="N89" i="252"/>
  <c r="O88" i="252"/>
  <c r="N51" i="252"/>
  <c r="N87" i="252"/>
  <c r="N98" i="253"/>
  <c r="N96" i="253"/>
  <c r="N94" i="253"/>
  <c r="O93" i="253"/>
  <c r="N92" i="253"/>
  <c r="N88" i="253"/>
  <c r="N51" i="253"/>
  <c r="N87" i="253"/>
  <c r="O98" i="254"/>
  <c r="O97" i="254"/>
  <c r="N97" i="254"/>
  <c r="N95" i="254"/>
  <c r="N93" i="254"/>
  <c r="N89" i="254"/>
  <c r="N51" i="254"/>
  <c r="N87" i="254" s="1"/>
  <c r="O98" i="255"/>
  <c r="N98" i="255"/>
  <c r="N94" i="255"/>
  <c r="O91" i="255"/>
  <c r="O89" i="255"/>
  <c r="N51" i="255"/>
  <c r="N87" i="255"/>
  <c r="O96" i="256"/>
  <c r="N93" i="256"/>
  <c r="O92" i="256"/>
  <c r="N91" i="256"/>
  <c r="O90" i="256"/>
  <c r="O89" i="256"/>
  <c r="O88" i="256"/>
  <c r="N51" i="256"/>
  <c r="N87" i="256"/>
  <c r="O97" i="257"/>
  <c r="O96" i="257"/>
  <c r="N96" i="257"/>
  <c r="O93" i="257"/>
  <c r="O92" i="257"/>
  <c r="N92" i="257"/>
  <c r="N90" i="257"/>
  <c r="O89" i="257"/>
  <c r="N51" i="257"/>
  <c r="N87" i="257"/>
  <c r="O98" i="258"/>
  <c r="O97" i="258"/>
  <c r="N97" i="258"/>
  <c r="O94" i="258"/>
  <c r="N93" i="258"/>
  <c r="O90" i="258"/>
  <c r="O89" i="258"/>
  <c r="N89" i="258"/>
  <c r="O87" i="258"/>
  <c r="N51" i="258"/>
  <c r="N87" i="258" s="1"/>
  <c r="N98" i="259"/>
  <c r="O97" i="259"/>
  <c r="O95" i="259"/>
  <c r="N92" i="259"/>
  <c r="O91" i="259"/>
  <c r="N90" i="259"/>
  <c r="O89" i="259"/>
  <c r="N51" i="259"/>
  <c r="N87" i="259"/>
  <c r="N97" i="260"/>
  <c r="O96" i="260"/>
  <c r="N95" i="260"/>
  <c r="O94" i="260"/>
  <c r="O93" i="260"/>
  <c r="O91" i="260"/>
  <c r="N91" i="260"/>
  <c r="N89" i="260"/>
  <c r="N51" i="260"/>
  <c r="N87" i="260"/>
  <c r="O97" i="261"/>
  <c r="N96" i="261"/>
  <c r="O93" i="261"/>
  <c r="N92" i="261"/>
  <c r="O89" i="261"/>
  <c r="O88" i="261"/>
  <c r="N88" i="261"/>
  <c r="N51" i="261"/>
  <c r="N87" i="261"/>
  <c r="O98" i="262"/>
  <c r="O97" i="262"/>
  <c r="N97" i="262"/>
  <c r="O94" i="262"/>
  <c r="N93" i="262"/>
  <c r="N89" i="262"/>
  <c r="O87" i="262"/>
  <c r="N51" i="262"/>
  <c r="N87" i="262" s="1"/>
  <c r="O98" i="263"/>
  <c r="N94" i="263"/>
  <c r="O91" i="263"/>
  <c r="O88" i="263"/>
  <c r="N51" i="263"/>
  <c r="N87" i="263"/>
  <c r="O96" i="264"/>
  <c r="N95" i="264"/>
  <c r="O92" i="264"/>
  <c r="O91" i="264"/>
  <c r="N51" i="264"/>
  <c r="N87" i="264" s="1"/>
  <c r="O97" i="265"/>
  <c r="O93" i="265"/>
  <c r="O91" i="265"/>
  <c r="O90" i="265"/>
  <c r="O89" i="265"/>
  <c r="N88" i="265"/>
  <c r="O87" i="265"/>
  <c r="N51" i="265"/>
  <c r="N87" i="265"/>
  <c r="O98" i="266"/>
  <c r="N97" i="266"/>
  <c r="O94" i="266"/>
  <c r="O89" i="266"/>
  <c r="N89" i="266"/>
  <c r="O87" i="266"/>
  <c r="N51" i="266"/>
  <c r="N87" i="266"/>
  <c r="O97" i="247"/>
  <c r="N96" i="247"/>
  <c r="N92" i="247"/>
  <c r="O91" i="247"/>
  <c r="O89" i="247"/>
  <c r="N88" i="247"/>
  <c r="N51" i="247"/>
  <c r="N87" i="247" s="1"/>
  <c r="O32" i="248"/>
  <c r="O32" i="249"/>
  <c r="O32" i="250"/>
  <c r="O32" i="251"/>
  <c r="O32" i="252"/>
  <c r="O32" i="253"/>
  <c r="O32" i="254"/>
  <c r="O32" i="255"/>
  <c r="O32" i="256"/>
  <c r="O32" i="257"/>
  <c r="O32" i="258"/>
  <c r="O32" i="259"/>
  <c r="O32" i="260"/>
  <c r="O32" i="261"/>
  <c r="O32" i="262"/>
  <c r="O32" i="263"/>
  <c r="O32" i="264"/>
  <c r="O32" i="265"/>
  <c r="O32" i="266"/>
  <c r="O32" i="247"/>
  <c r="A2" i="248"/>
  <c r="A2" i="249"/>
  <c r="A2" i="250"/>
  <c r="A2" i="251"/>
  <c r="A2" i="252"/>
  <c r="A2" i="253"/>
  <c r="A2" i="254"/>
  <c r="A2" i="255"/>
  <c r="A2" i="256"/>
  <c r="A2" i="257"/>
  <c r="A2" i="258"/>
  <c r="A2" i="259"/>
  <c r="A2" i="260"/>
  <c r="A2" i="261"/>
  <c r="A2" i="262"/>
  <c r="A2" i="263"/>
  <c r="A2" i="264"/>
  <c r="A2" i="265"/>
  <c r="A2" i="266"/>
  <c r="A2" i="247"/>
  <c r="W1" i="288"/>
  <c r="W19" i="288"/>
  <c r="U18" i="288"/>
  <c r="S18" i="288"/>
  <c r="U17" i="288"/>
  <c r="S17" i="288"/>
  <c r="U16" i="288"/>
  <c r="S16" i="288"/>
  <c r="W11" i="288"/>
  <c r="U10" i="288"/>
  <c r="S10" i="288"/>
  <c r="U9" i="288"/>
  <c r="S9" i="288"/>
  <c r="W1" i="287"/>
  <c r="W16" i="287"/>
  <c r="U15" i="287"/>
  <c r="S15" i="287"/>
  <c r="Q15" i="287"/>
  <c r="O15" i="287"/>
  <c r="U14" i="287"/>
  <c r="S14" i="287"/>
  <c r="Q14" i="287"/>
  <c r="O14" i="287"/>
  <c r="U13" i="287"/>
  <c r="S13" i="287"/>
  <c r="Q13" i="287"/>
  <c r="O13" i="287"/>
  <c r="U12" i="287"/>
  <c r="S12" i="287"/>
  <c r="Q12" i="287"/>
  <c r="O12" i="287"/>
  <c r="U11" i="287"/>
  <c r="S11" i="287"/>
  <c r="Q11" i="287"/>
  <c r="O11" i="287"/>
  <c r="U10" i="287"/>
  <c r="U16" i="287" s="1"/>
  <c r="S10" i="287"/>
  <c r="Q10" i="287"/>
  <c r="O10" i="287"/>
  <c r="J40" i="196"/>
  <c r="H9" i="196"/>
  <c r="H42" i="133"/>
  <c r="P57" i="133"/>
  <c r="Q42" i="133"/>
  <c r="E15" i="246"/>
  <c r="E14" i="246"/>
  <c r="E12" i="246"/>
  <c r="F12" i="246" s="1"/>
  <c r="E13" i="246"/>
  <c r="E11" i="246"/>
  <c r="F11" i="246" s="1"/>
  <c r="J31" i="196" s="1"/>
  <c r="J1" i="196"/>
  <c r="H1" i="13"/>
  <c r="C40" i="239"/>
  <c r="B40" i="239"/>
  <c r="C39" i="239"/>
  <c r="B39" i="239"/>
  <c r="C38" i="239"/>
  <c r="B38" i="239"/>
  <c r="C37" i="239"/>
  <c r="B37" i="239"/>
  <c r="C36" i="239"/>
  <c r="B36" i="239"/>
  <c r="C35" i="239"/>
  <c r="B35" i="239"/>
  <c r="C34" i="239"/>
  <c r="B34" i="239"/>
  <c r="C33" i="239"/>
  <c r="B33" i="239"/>
  <c r="C32" i="239"/>
  <c r="B32" i="239"/>
  <c r="C31" i="239"/>
  <c r="B31" i="239"/>
  <c r="C30" i="239"/>
  <c r="B30" i="239"/>
  <c r="C29" i="239"/>
  <c r="B29" i="239"/>
  <c r="C28" i="239"/>
  <c r="B28" i="239"/>
  <c r="C27" i="239"/>
  <c r="B27" i="239"/>
  <c r="C26" i="239"/>
  <c r="B26" i="239"/>
  <c r="C25" i="239"/>
  <c r="B25" i="239"/>
  <c r="C24" i="239"/>
  <c r="B24" i="239"/>
  <c r="C23" i="239"/>
  <c r="B23" i="239"/>
  <c r="C22" i="239"/>
  <c r="B22" i="239"/>
  <c r="C21" i="239"/>
  <c r="B21" i="239"/>
  <c r="C98" i="266"/>
  <c r="C97" i="266"/>
  <c r="C96" i="266"/>
  <c r="C95" i="266"/>
  <c r="C94" i="266"/>
  <c r="C93" i="266"/>
  <c r="C92" i="266"/>
  <c r="C91" i="266"/>
  <c r="C90" i="266"/>
  <c r="C89" i="266"/>
  <c r="C88" i="266"/>
  <c r="C87" i="266"/>
  <c r="G79" i="266"/>
  <c r="E79" i="266"/>
  <c r="A79" i="266"/>
  <c r="E77" i="266"/>
  <c r="B77" i="266"/>
  <c r="A77" i="266"/>
  <c r="N65" i="266"/>
  <c r="N101" i="266" s="1"/>
  <c r="K98" i="266"/>
  <c r="I98" i="266"/>
  <c r="G98" i="266"/>
  <c r="D62" i="266"/>
  <c r="D98" i="266"/>
  <c r="J97" i="266"/>
  <c r="H97" i="266"/>
  <c r="F97" i="266"/>
  <c r="D61" i="266"/>
  <c r="D97" i="266"/>
  <c r="M96" i="266"/>
  <c r="K96" i="266"/>
  <c r="D60" i="266"/>
  <c r="D96" i="266" s="1"/>
  <c r="L95" i="266"/>
  <c r="H95" i="266"/>
  <c r="F95" i="266"/>
  <c r="D59" i="266"/>
  <c r="D95" i="266"/>
  <c r="K94" i="266"/>
  <c r="G94" i="266"/>
  <c r="D58" i="266"/>
  <c r="D94" i="266"/>
  <c r="J93" i="266"/>
  <c r="H93" i="266"/>
  <c r="F93" i="266"/>
  <c r="D57" i="266"/>
  <c r="D93" i="266"/>
  <c r="I92" i="266"/>
  <c r="E92" i="266"/>
  <c r="D56" i="266"/>
  <c r="D92" i="266" s="1"/>
  <c r="H91" i="266"/>
  <c r="D55" i="266"/>
  <c r="D91" i="266"/>
  <c r="G90" i="266"/>
  <c r="D54" i="266"/>
  <c r="D90" i="266" s="1"/>
  <c r="F89" i="266"/>
  <c r="D53" i="266"/>
  <c r="D89" i="266"/>
  <c r="D52" i="266"/>
  <c r="D88" i="266"/>
  <c r="M87" i="266"/>
  <c r="L51" i="266"/>
  <c r="L87" i="266"/>
  <c r="K87" i="266"/>
  <c r="J51" i="266"/>
  <c r="J87" i="266" s="1"/>
  <c r="F51" i="266"/>
  <c r="F87" i="266" s="1"/>
  <c r="E87" i="266"/>
  <c r="D51" i="266"/>
  <c r="D87" i="266"/>
  <c r="G43" i="266"/>
  <c r="E43" i="266"/>
  <c r="A43" i="266"/>
  <c r="E41" i="266"/>
  <c r="B41" i="266"/>
  <c r="A41" i="266"/>
  <c r="P34" i="266"/>
  <c r="M32" i="266"/>
  <c r="K32" i="266"/>
  <c r="I32" i="266"/>
  <c r="H32" i="266"/>
  <c r="G32" i="266"/>
  <c r="E32" i="266"/>
  <c r="P3" i="266"/>
  <c r="C98" i="265"/>
  <c r="C97" i="265"/>
  <c r="C96" i="265"/>
  <c r="C95" i="265"/>
  <c r="C94" i="265"/>
  <c r="C93" i="265"/>
  <c r="C92" i="265"/>
  <c r="C91" i="265"/>
  <c r="C90" i="265"/>
  <c r="C89" i="265"/>
  <c r="C88" i="265"/>
  <c r="C87" i="265"/>
  <c r="G79" i="265"/>
  <c r="E79" i="265"/>
  <c r="A79" i="265"/>
  <c r="E77" i="265"/>
  <c r="B77" i="265"/>
  <c r="A77" i="265"/>
  <c r="N65" i="265"/>
  <c r="N101" i="265"/>
  <c r="L98" i="265"/>
  <c r="J98" i="265"/>
  <c r="H98" i="265"/>
  <c r="D62" i="265"/>
  <c r="D98" i="265" s="1"/>
  <c r="K97" i="265"/>
  <c r="G97" i="265"/>
  <c r="D61" i="265"/>
  <c r="D97" i="265" s="1"/>
  <c r="L96" i="265"/>
  <c r="J96" i="265"/>
  <c r="H96" i="265"/>
  <c r="F96" i="265"/>
  <c r="D60" i="265"/>
  <c r="D96" i="265" s="1"/>
  <c r="M95" i="265"/>
  <c r="K95" i="265"/>
  <c r="J95" i="265"/>
  <c r="I95" i="265"/>
  <c r="F95" i="265"/>
  <c r="D59" i="265"/>
  <c r="D95" i="265"/>
  <c r="L94" i="265"/>
  <c r="H94" i="265"/>
  <c r="D58" i="265"/>
  <c r="D94" i="265"/>
  <c r="L93" i="265"/>
  <c r="K93" i="265"/>
  <c r="J93" i="265"/>
  <c r="G93" i="265"/>
  <c r="E93" i="265"/>
  <c r="D57" i="265"/>
  <c r="D93" i="265"/>
  <c r="K92" i="265"/>
  <c r="P92" i="265" s="1"/>
  <c r="J92" i="265"/>
  <c r="H92" i="265"/>
  <c r="F92" i="265"/>
  <c r="D56" i="265"/>
  <c r="D92" i="265" s="1"/>
  <c r="M91" i="265"/>
  <c r="I91" i="265"/>
  <c r="E91" i="265"/>
  <c r="D55" i="265"/>
  <c r="D91" i="265" s="1"/>
  <c r="L90" i="265"/>
  <c r="H90" i="265"/>
  <c r="D54" i="265"/>
  <c r="D90" i="265" s="1"/>
  <c r="K89" i="265"/>
  <c r="G89" i="265"/>
  <c r="D53" i="265"/>
  <c r="D89" i="265" s="1"/>
  <c r="J88" i="265"/>
  <c r="F88" i="265"/>
  <c r="D52" i="265"/>
  <c r="D88" i="265" s="1"/>
  <c r="L51" i="265"/>
  <c r="L87" i="265"/>
  <c r="J51" i="265"/>
  <c r="J87" i="265" s="1"/>
  <c r="F51" i="265"/>
  <c r="F87" i="265" s="1"/>
  <c r="D51" i="265"/>
  <c r="D87" i="265" s="1"/>
  <c r="G43" i="265"/>
  <c r="E43" i="265"/>
  <c r="A43" i="265"/>
  <c r="E41" i="265"/>
  <c r="B41" i="265"/>
  <c r="A41" i="265"/>
  <c r="P34" i="265"/>
  <c r="M32" i="265"/>
  <c r="K32" i="265"/>
  <c r="I32" i="265"/>
  <c r="H32" i="265"/>
  <c r="G32" i="265"/>
  <c r="E32" i="265"/>
  <c r="P3" i="265"/>
  <c r="C98" i="264"/>
  <c r="C97" i="264"/>
  <c r="C96" i="264"/>
  <c r="C95" i="264"/>
  <c r="C94" i="264"/>
  <c r="C93" i="264"/>
  <c r="C92" i="264"/>
  <c r="C91" i="264"/>
  <c r="C90" i="264"/>
  <c r="C89" i="264"/>
  <c r="C88" i="264"/>
  <c r="C87" i="264"/>
  <c r="G79" i="264"/>
  <c r="E79" i="264"/>
  <c r="A79" i="264"/>
  <c r="E77" i="264"/>
  <c r="B77" i="264"/>
  <c r="A77" i="264"/>
  <c r="N65" i="264"/>
  <c r="N101" i="264"/>
  <c r="M98" i="264"/>
  <c r="G98" i="264"/>
  <c r="D62" i="264"/>
  <c r="D98" i="264" s="1"/>
  <c r="M97" i="264"/>
  <c r="L97" i="264"/>
  <c r="K97" i="264"/>
  <c r="H97" i="264"/>
  <c r="F97" i="264"/>
  <c r="D61" i="264"/>
  <c r="D97" i="264" s="1"/>
  <c r="G96" i="264"/>
  <c r="D60" i="264"/>
  <c r="D96" i="264"/>
  <c r="J95" i="264"/>
  <c r="F95" i="264"/>
  <c r="D59" i="264"/>
  <c r="D95" i="264"/>
  <c r="I94" i="264"/>
  <c r="E94" i="264"/>
  <c r="D58" i="264"/>
  <c r="D94" i="264" s="1"/>
  <c r="L93" i="264"/>
  <c r="J93" i="264"/>
  <c r="H93" i="264"/>
  <c r="D57" i="264"/>
  <c r="D93" i="264"/>
  <c r="K92" i="264"/>
  <c r="G92" i="264"/>
  <c r="D56" i="264"/>
  <c r="D92" i="264"/>
  <c r="J91" i="264"/>
  <c r="H91" i="264"/>
  <c r="G91" i="264"/>
  <c r="F91" i="264"/>
  <c r="D55" i="264"/>
  <c r="D91" i="264" s="1"/>
  <c r="M90" i="264"/>
  <c r="J90" i="264"/>
  <c r="I90" i="264"/>
  <c r="F90" i="264"/>
  <c r="E90" i="264"/>
  <c r="D54" i="264"/>
  <c r="D90" i="264"/>
  <c r="L89" i="264"/>
  <c r="H89" i="264"/>
  <c r="D53" i="264"/>
  <c r="D89" i="264"/>
  <c r="K88" i="264"/>
  <c r="I88" i="264"/>
  <c r="G88" i="264"/>
  <c r="E88" i="264"/>
  <c r="D52" i="264"/>
  <c r="D88" i="264"/>
  <c r="M87" i="264"/>
  <c r="L51" i="264"/>
  <c r="L87" i="264" s="1"/>
  <c r="J51" i="264"/>
  <c r="J87" i="264"/>
  <c r="G87" i="264"/>
  <c r="F51" i="264"/>
  <c r="F87" i="264"/>
  <c r="E87" i="264"/>
  <c r="D51" i="264"/>
  <c r="D87" i="264" s="1"/>
  <c r="G43" i="264"/>
  <c r="E43" i="264"/>
  <c r="A43" i="264"/>
  <c r="E41" i="264"/>
  <c r="B41" i="264"/>
  <c r="A41" i="264"/>
  <c r="P34" i="264"/>
  <c r="M32" i="264"/>
  <c r="K32" i="264"/>
  <c r="I32" i="264"/>
  <c r="H32" i="264"/>
  <c r="G32" i="264"/>
  <c r="E32" i="264"/>
  <c r="P3" i="264"/>
  <c r="C98" i="263"/>
  <c r="C97" i="263"/>
  <c r="C96" i="263"/>
  <c r="C95" i="263"/>
  <c r="C94" i="263"/>
  <c r="C93" i="263"/>
  <c r="C92" i="263"/>
  <c r="C91" i="263"/>
  <c r="C90" i="263"/>
  <c r="C89" i="263"/>
  <c r="C88" i="263"/>
  <c r="C87" i="263"/>
  <c r="G79" i="263"/>
  <c r="E79" i="263"/>
  <c r="A79" i="263"/>
  <c r="E77" i="263"/>
  <c r="B77" i="263"/>
  <c r="A77" i="263"/>
  <c r="N65" i="263"/>
  <c r="N101" i="263" s="1"/>
  <c r="J98" i="263"/>
  <c r="F98" i="263"/>
  <c r="D62" i="263"/>
  <c r="D98" i="263" s="1"/>
  <c r="M97" i="263"/>
  <c r="E97" i="263"/>
  <c r="D61" i="263"/>
  <c r="D97" i="263" s="1"/>
  <c r="L96" i="263"/>
  <c r="J96" i="263"/>
  <c r="H96" i="263"/>
  <c r="D60" i="263"/>
  <c r="D96" i="263" s="1"/>
  <c r="M95" i="263"/>
  <c r="K95" i="263"/>
  <c r="I95" i="263"/>
  <c r="G95" i="263"/>
  <c r="E95" i="263"/>
  <c r="D59" i="263"/>
  <c r="D95" i="263"/>
  <c r="F94" i="263"/>
  <c r="D58" i="263"/>
  <c r="D94" i="263" s="1"/>
  <c r="I93" i="263"/>
  <c r="E93" i="263"/>
  <c r="D57" i="263"/>
  <c r="D93" i="263" s="1"/>
  <c r="L92" i="263"/>
  <c r="J92" i="263"/>
  <c r="D56" i="263"/>
  <c r="D92" i="263"/>
  <c r="M91" i="263"/>
  <c r="K91" i="263"/>
  <c r="H91" i="263"/>
  <c r="G91" i="263"/>
  <c r="D55" i="263"/>
  <c r="D91" i="263" s="1"/>
  <c r="J90" i="263"/>
  <c r="F90" i="263"/>
  <c r="D54" i="263"/>
  <c r="D90" i="263" s="1"/>
  <c r="M89" i="263"/>
  <c r="I89" i="263"/>
  <c r="F89" i="263"/>
  <c r="D53" i="263"/>
  <c r="D89" i="263"/>
  <c r="M88" i="263"/>
  <c r="L88" i="263"/>
  <c r="I88" i="263"/>
  <c r="F88" i="263"/>
  <c r="D52" i="263"/>
  <c r="D88" i="263"/>
  <c r="L51" i="263"/>
  <c r="L87" i="263"/>
  <c r="J51" i="263"/>
  <c r="J87" i="263" s="1"/>
  <c r="F51" i="263"/>
  <c r="F87" i="263"/>
  <c r="D51" i="263"/>
  <c r="D87" i="263" s="1"/>
  <c r="G43" i="263"/>
  <c r="E43" i="263"/>
  <c r="A43" i="263"/>
  <c r="E41" i="263"/>
  <c r="B41" i="263"/>
  <c r="A41" i="263"/>
  <c r="P34" i="263"/>
  <c r="M32" i="263"/>
  <c r="K32" i="263"/>
  <c r="I32" i="263"/>
  <c r="H32" i="263"/>
  <c r="G32" i="263"/>
  <c r="E32" i="263"/>
  <c r="P3" i="263"/>
  <c r="C98" i="262"/>
  <c r="C97" i="262"/>
  <c r="C96" i="262"/>
  <c r="C95" i="262"/>
  <c r="C94" i="262"/>
  <c r="C93" i="262"/>
  <c r="C92" i="262"/>
  <c r="C91" i="262"/>
  <c r="C90" i="262"/>
  <c r="C89" i="262"/>
  <c r="C88" i="262"/>
  <c r="C87" i="262"/>
  <c r="G79" i="262"/>
  <c r="E79" i="262"/>
  <c r="A79" i="262"/>
  <c r="E77" i="262"/>
  <c r="B77" i="262"/>
  <c r="A77" i="262"/>
  <c r="N65" i="262"/>
  <c r="N101" i="262" s="1"/>
  <c r="M98" i="262"/>
  <c r="K98" i="262"/>
  <c r="G98" i="262"/>
  <c r="D62" i="262"/>
  <c r="D98" i="262"/>
  <c r="L97" i="262"/>
  <c r="J97" i="262"/>
  <c r="F97" i="262"/>
  <c r="D61" i="262"/>
  <c r="D97" i="262" s="1"/>
  <c r="M96" i="262"/>
  <c r="K96" i="262"/>
  <c r="I96" i="262"/>
  <c r="E96" i="262"/>
  <c r="P96" i="262" s="1"/>
  <c r="D60" i="262"/>
  <c r="D96" i="262"/>
  <c r="H95" i="262"/>
  <c r="F95" i="262"/>
  <c r="D59" i="262"/>
  <c r="D95" i="262" s="1"/>
  <c r="K94" i="262"/>
  <c r="E94" i="262"/>
  <c r="D58" i="262"/>
  <c r="D94" i="262" s="1"/>
  <c r="L93" i="262"/>
  <c r="J93" i="262"/>
  <c r="H93" i="262"/>
  <c r="F93" i="262"/>
  <c r="D57" i="262"/>
  <c r="D93" i="262"/>
  <c r="M92" i="262"/>
  <c r="I92" i="262"/>
  <c r="E92" i="262"/>
  <c r="D56" i="262"/>
  <c r="D92" i="262" s="1"/>
  <c r="L91" i="262"/>
  <c r="F91" i="262"/>
  <c r="D55" i="262"/>
  <c r="D91" i="262" s="1"/>
  <c r="K90" i="262"/>
  <c r="D54" i="262"/>
  <c r="D90" i="262" s="1"/>
  <c r="J89" i="262"/>
  <c r="D53" i="262"/>
  <c r="D89" i="262" s="1"/>
  <c r="M88" i="262"/>
  <c r="K88" i="262"/>
  <c r="J88" i="262"/>
  <c r="D52" i="262"/>
  <c r="D88" i="262" s="1"/>
  <c r="L51" i="262"/>
  <c r="L87" i="262" s="1"/>
  <c r="J51" i="262"/>
  <c r="J87" i="262" s="1"/>
  <c r="H87" i="262"/>
  <c r="G87" i="262"/>
  <c r="F51" i="262"/>
  <c r="F87" i="262" s="1"/>
  <c r="D51" i="262"/>
  <c r="D87" i="262" s="1"/>
  <c r="G43" i="262"/>
  <c r="E43" i="262"/>
  <c r="A43" i="262"/>
  <c r="E41" i="262"/>
  <c r="B41" i="262"/>
  <c r="A41" i="262"/>
  <c r="P34" i="262"/>
  <c r="M32" i="262"/>
  <c r="K32" i="262"/>
  <c r="I32" i="262"/>
  <c r="H32" i="262"/>
  <c r="G32" i="262"/>
  <c r="E32" i="262"/>
  <c r="P3" i="262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G79" i="261"/>
  <c r="E79" i="261"/>
  <c r="A79" i="261"/>
  <c r="E77" i="261"/>
  <c r="B77" i="261"/>
  <c r="A77" i="261"/>
  <c r="N65" i="261"/>
  <c r="N101" i="261" s="1"/>
  <c r="L98" i="261"/>
  <c r="F98" i="261"/>
  <c r="D62" i="261"/>
  <c r="D98" i="261" s="1"/>
  <c r="K97" i="261"/>
  <c r="E97" i="261"/>
  <c r="D61" i="261"/>
  <c r="D97" i="261" s="1"/>
  <c r="L96" i="261"/>
  <c r="J96" i="261"/>
  <c r="H96" i="261"/>
  <c r="F96" i="261"/>
  <c r="D60" i="261"/>
  <c r="D96" i="261"/>
  <c r="D59" i="261"/>
  <c r="D95" i="261" s="1"/>
  <c r="L94" i="261"/>
  <c r="H94" i="261"/>
  <c r="D58" i="261"/>
  <c r="D94" i="261" s="1"/>
  <c r="M93" i="261"/>
  <c r="K93" i="261"/>
  <c r="I93" i="261"/>
  <c r="H93" i="261"/>
  <c r="G93" i="261"/>
  <c r="D57" i="261"/>
  <c r="D93" i="261"/>
  <c r="J92" i="261"/>
  <c r="H92" i="261"/>
  <c r="F92" i="261"/>
  <c r="D56" i="261"/>
  <c r="D92" i="261" s="1"/>
  <c r="M91" i="261"/>
  <c r="J91" i="261"/>
  <c r="I91" i="261"/>
  <c r="H91" i="261"/>
  <c r="E91" i="261"/>
  <c r="D55" i="261"/>
  <c r="D91" i="261"/>
  <c r="L90" i="261"/>
  <c r="D54" i="261"/>
  <c r="D90" i="261" s="1"/>
  <c r="M89" i="261"/>
  <c r="L89" i="261"/>
  <c r="K89" i="261"/>
  <c r="I89" i="261"/>
  <c r="D53" i="261"/>
  <c r="D89" i="261" s="1"/>
  <c r="J88" i="261"/>
  <c r="F88" i="261"/>
  <c r="D52" i="261"/>
  <c r="D88" i="261" s="1"/>
  <c r="L51" i="261"/>
  <c r="L87" i="261"/>
  <c r="J51" i="261"/>
  <c r="J87" i="261" s="1"/>
  <c r="F51" i="261"/>
  <c r="F87" i="261"/>
  <c r="D51" i="261"/>
  <c r="D87" i="261" s="1"/>
  <c r="G43" i="261"/>
  <c r="E43" i="261"/>
  <c r="A43" i="261"/>
  <c r="E41" i="261"/>
  <c r="B41" i="261"/>
  <c r="A41" i="261"/>
  <c r="P34" i="261"/>
  <c r="M32" i="261"/>
  <c r="K32" i="261"/>
  <c r="I32" i="261"/>
  <c r="H32" i="261"/>
  <c r="G32" i="261"/>
  <c r="E32" i="261"/>
  <c r="P3" i="261"/>
  <c r="C98" i="260"/>
  <c r="L97" i="260"/>
  <c r="C97" i="260"/>
  <c r="C96" i="260"/>
  <c r="C95" i="260"/>
  <c r="C94" i="260"/>
  <c r="C93" i="260"/>
  <c r="C92" i="260"/>
  <c r="C91" i="260"/>
  <c r="C90" i="260"/>
  <c r="C89" i="260"/>
  <c r="C88" i="260"/>
  <c r="C87" i="260"/>
  <c r="G79" i="260"/>
  <c r="E79" i="260"/>
  <c r="A79" i="260"/>
  <c r="E77" i="260"/>
  <c r="B77" i="260"/>
  <c r="A77" i="260"/>
  <c r="N65" i="260"/>
  <c r="N101" i="260"/>
  <c r="M98" i="260"/>
  <c r="K98" i="260"/>
  <c r="J98" i="260"/>
  <c r="I98" i="260"/>
  <c r="G98" i="260"/>
  <c r="E98" i="260"/>
  <c r="D62" i="260"/>
  <c r="D98" i="260"/>
  <c r="H97" i="260"/>
  <c r="E97" i="260"/>
  <c r="D61" i="260"/>
  <c r="D97" i="260"/>
  <c r="L96" i="260"/>
  <c r="K96" i="260"/>
  <c r="H96" i="260"/>
  <c r="G96" i="260"/>
  <c r="E96" i="260"/>
  <c r="D60" i="260"/>
  <c r="D96" i="260" s="1"/>
  <c r="K95" i="260"/>
  <c r="J95" i="260"/>
  <c r="F95" i="260"/>
  <c r="D59" i="260"/>
  <c r="D95" i="260"/>
  <c r="M94" i="260"/>
  <c r="K94" i="260"/>
  <c r="J94" i="260"/>
  <c r="E94" i="260"/>
  <c r="D58" i="260"/>
  <c r="D94" i="260"/>
  <c r="L93" i="260"/>
  <c r="D57" i="260"/>
  <c r="D93" i="260" s="1"/>
  <c r="M92" i="260"/>
  <c r="K92" i="260"/>
  <c r="I92" i="260"/>
  <c r="H92" i="260"/>
  <c r="G92" i="260"/>
  <c r="E92" i="260"/>
  <c r="D56" i="260"/>
  <c r="D92" i="260" s="1"/>
  <c r="K91" i="260"/>
  <c r="J91" i="260"/>
  <c r="G91" i="260"/>
  <c r="F91" i="260"/>
  <c r="D55" i="260"/>
  <c r="D91" i="260" s="1"/>
  <c r="M90" i="260"/>
  <c r="J90" i="260"/>
  <c r="I90" i="260"/>
  <c r="F90" i="260"/>
  <c r="D54" i="260"/>
  <c r="D90" i="260" s="1"/>
  <c r="M89" i="260"/>
  <c r="L89" i="260"/>
  <c r="J89" i="260"/>
  <c r="H89" i="260"/>
  <c r="F89" i="260"/>
  <c r="D53" i="260"/>
  <c r="D89" i="260" s="1"/>
  <c r="K88" i="260"/>
  <c r="D52" i="260"/>
  <c r="D88" i="260"/>
  <c r="M87" i="260"/>
  <c r="L51" i="260"/>
  <c r="L87" i="260"/>
  <c r="J51" i="260"/>
  <c r="J87" i="260" s="1"/>
  <c r="F51" i="260"/>
  <c r="F87" i="260" s="1"/>
  <c r="D51" i="260"/>
  <c r="D87" i="260" s="1"/>
  <c r="G43" i="260"/>
  <c r="E43" i="260"/>
  <c r="A43" i="260"/>
  <c r="E41" i="260"/>
  <c r="B41" i="260"/>
  <c r="A41" i="260"/>
  <c r="P34" i="260"/>
  <c r="M32" i="260"/>
  <c r="K32" i="260"/>
  <c r="I32" i="260"/>
  <c r="H32" i="260"/>
  <c r="G32" i="260"/>
  <c r="E32" i="260"/>
  <c r="P3" i="260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G79" i="259"/>
  <c r="E79" i="259"/>
  <c r="A79" i="259"/>
  <c r="E77" i="259"/>
  <c r="B77" i="259"/>
  <c r="A77" i="259"/>
  <c r="N65" i="259"/>
  <c r="N101" i="259"/>
  <c r="J98" i="259"/>
  <c r="F98" i="259"/>
  <c r="D62" i="259"/>
  <c r="D98" i="259"/>
  <c r="I97" i="259"/>
  <c r="G97" i="259"/>
  <c r="F97" i="259"/>
  <c r="D61" i="259"/>
  <c r="D97" i="259" s="1"/>
  <c r="L96" i="259"/>
  <c r="H96" i="259"/>
  <c r="F96" i="259"/>
  <c r="D60" i="259"/>
  <c r="D96" i="259"/>
  <c r="K95" i="259"/>
  <c r="E95" i="259"/>
  <c r="D59" i="259"/>
  <c r="D95" i="259"/>
  <c r="J94" i="259"/>
  <c r="F94" i="259"/>
  <c r="D58" i="259"/>
  <c r="D94" i="259"/>
  <c r="M93" i="259"/>
  <c r="K93" i="259"/>
  <c r="I93" i="259"/>
  <c r="E93" i="259"/>
  <c r="D57" i="259"/>
  <c r="D93" i="259"/>
  <c r="L92" i="259"/>
  <c r="J92" i="259"/>
  <c r="H92" i="259"/>
  <c r="F92" i="259"/>
  <c r="D56" i="259"/>
  <c r="D92" i="259"/>
  <c r="K91" i="259"/>
  <c r="G91" i="259"/>
  <c r="D55" i="259"/>
  <c r="D91" i="259"/>
  <c r="L90" i="259"/>
  <c r="J90" i="259"/>
  <c r="F90" i="259"/>
  <c r="D54" i="259"/>
  <c r="D90" i="259" s="1"/>
  <c r="M89" i="259"/>
  <c r="M99" i="259" s="1"/>
  <c r="I89" i="259"/>
  <c r="E89" i="259"/>
  <c r="D53" i="259"/>
  <c r="D89" i="259"/>
  <c r="L88" i="259"/>
  <c r="J88" i="259"/>
  <c r="H88" i="259"/>
  <c r="F88" i="259"/>
  <c r="E88" i="259"/>
  <c r="D52" i="259"/>
  <c r="D88" i="259" s="1"/>
  <c r="L51" i="259"/>
  <c r="L87" i="259" s="1"/>
  <c r="J51" i="259"/>
  <c r="J87" i="259"/>
  <c r="F51" i="259"/>
  <c r="F87" i="259" s="1"/>
  <c r="D51" i="259"/>
  <c r="D87" i="259" s="1"/>
  <c r="G43" i="259"/>
  <c r="E43" i="259"/>
  <c r="A43" i="259"/>
  <c r="E41" i="259"/>
  <c r="B41" i="259"/>
  <c r="A41" i="259"/>
  <c r="P34" i="259"/>
  <c r="M32" i="259"/>
  <c r="K32" i="259"/>
  <c r="I32" i="259"/>
  <c r="H32" i="259"/>
  <c r="G32" i="259"/>
  <c r="E32" i="259"/>
  <c r="P3" i="259"/>
  <c r="C98" i="258"/>
  <c r="C97" i="258"/>
  <c r="C96" i="258"/>
  <c r="C95" i="258"/>
  <c r="C94" i="258"/>
  <c r="C93" i="258"/>
  <c r="C92" i="258"/>
  <c r="C91" i="258"/>
  <c r="C90" i="258"/>
  <c r="C89" i="258"/>
  <c r="C88" i="258"/>
  <c r="C87" i="258"/>
  <c r="G79" i="258"/>
  <c r="E79" i="258"/>
  <c r="A79" i="258"/>
  <c r="E77" i="258"/>
  <c r="B77" i="258"/>
  <c r="A77" i="258"/>
  <c r="N65" i="258"/>
  <c r="N101" i="258" s="1"/>
  <c r="K98" i="258"/>
  <c r="I98" i="258"/>
  <c r="G98" i="258"/>
  <c r="E98" i="258"/>
  <c r="D62" i="258"/>
  <c r="D98" i="258"/>
  <c r="J97" i="258"/>
  <c r="F97" i="258"/>
  <c r="D61" i="258"/>
  <c r="D97" i="258"/>
  <c r="M96" i="258"/>
  <c r="K96" i="258"/>
  <c r="I96" i="258"/>
  <c r="E96" i="258"/>
  <c r="D60" i="258"/>
  <c r="D96" i="258" s="1"/>
  <c r="L95" i="258"/>
  <c r="J95" i="258"/>
  <c r="H95" i="258"/>
  <c r="D59" i="258"/>
  <c r="D95" i="258"/>
  <c r="K94" i="258"/>
  <c r="I94" i="258"/>
  <c r="G94" i="258"/>
  <c r="E94" i="258"/>
  <c r="D58" i="258"/>
  <c r="D94" i="258"/>
  <c r="J93" i="258"/>
  <c r="G93" i="258"/>
  <c r="F93" i="258"/>
  <c r="D57" i="258"/>
  <c r="D93" i="258" s="1"/>
  <c r="M92" i="258"/>
  <c r="K92" i="258"/>
  <c r="I92" i="258"/>
  <c r="F92" i="258"/>
  <c r="E92" i="258"/>
  <c r="D56" i="258"/>
  <c r="D92" i="258" s="1"/>
  <c r="L91" i="258"/>
  <c r="J91" i="258"/>
  <c r="H91" i="258"/>
  <c r="D55" i="258"/>
  <c r="D91" i="258" s="1"/>
  <c r="K90" i="258"/>
  <c r="P90" i="258" s="1"/>
  <c r="G90" i="258"/>
  <c r="D54" i="258"/>
  <c r="D90" i="258" s="1"/>
  <c r="J89" i="258"/>
  <c r="H89" i="258"/>
  <c r="F89" i="258"/>
  <c r="D53" i="258"/>
  <c r="D89" i="258"/>
  <c r="M88" i="258"/>
  <c r="I88" i="258"/>
  <c r="E88" i="258"/>
  <c r="D52" i="258"/>
  <c r="D88" i="258"/>
  <c r="L51" i="258"/>
  <c r="L87" i="258"/>
  <c r="K87" i="258"/>
  <c r="J51" i="258"/>
  <c r="J87" i="258" s="1"/>
  <c r="I87" i="258"/>
  <c r="H87" i="258"/>
  <c r="F51" i="258"/>
  <c r="F87" i="258" s="1"/>
  <c r="D51" i="258"/>
  <c r="D87" i="258"/>
  <c r="G43" i="258"/>
  <c r="E43" i="258"/>
  <c r="A43" i="258"/>
  <c r="E41" i="258"/>
  <c r="B41" i="258"/>
  <c r="A41" i="258"/>
  <c r="P34" i="258"/>
  <c r="M32" i="258"/>
  <c r="K32" i="258"/>
  <c r="I32" i="258"/>
  <c r="H32" i="258"/>
  <c r="G32" i="258"/>
  <c r="E32" i="258"/>
  <c r="P3" i="258"/>
  <c r="C98" i="257"/>
  <c r="C97" i="257"/>
  <c r="C96" i="257"/>
  <c r="C95" i="257"/>
  <c r="C94" i="257"/>
  <c r="C93" i="257"/>
  <c r="C92" i="257"/>
  <c r="C91" i="257"/>
  <c r="C90" i="257"/>
  <c r="C89" i="257"/>
  <c r="C88" i="257"/>
  <c r="C87" i="257"/>
  <c r="G79" i="257"/>
  <c r="E79" i="257"/>
  <c r="A79" i="257"/>
  <c r="E77" i="257"/>
  <c r="B77" i="257"/>
  <c r="A77" i="257"/>
  <c r="N65" i="257"/>
  <c r="N101" i="257" s="1"/>
  <c r="L98" i="257"/>
  <c r="H98" i="257"/>
  <c r="D62" i="257"/>
  <c r="D98" i="257" s="1"/>
  <c r="K97" i="257"/>
  <c r="G97" i="257"/>
  <c r="D61" i="257"/>
  <c r="D97" i="257" s="1"/>
  <c r="J96" i="257"/>
  <c r="H96" i="257"/>
  <c r="F96" i="257"/>
  <c r="D60" i="257"/>
  <c r="D96" i="257"/>
  <c r="M95" i="257"/>
  <c r="I95" i="257"/>
  <c r="E95" i="257"/>
  <c r="D59" i="257"/>
  <c r="D95" i="257" s="1"/>
  <c r="L94" i="257"/>
  <c r="H94" i="257"/>
  <c r="F94" i="257"/>
  <c r="D58" i="257"/>
  <c r="D94" i="257"/>
  <c r="K93" i="257"/>
  <c r="G93" i="257"/>
  <c r="E93" i="257"/>
  <c r="D57" i="257"/>
  <c r="D93" i="257" s="1"/>
  <c r="K92" i="257"/>
  <c r="J92" i="257"/>
  <c r="G92" i="257"/>
  <c r="F92" i="257"/>
  <c r="E92" i="257"/>
  <c r="D56" i="257"/>
  <c r="D92" i="257" s="1"/>
  <c r="M91" i="257"/>
  <c r="K91" i="257"/>
  <c r="I91" i="257"/>
  <c r="G91" i="257"/>
  <c r="E91" i="257"/>
  <c r="D55" i="257"/>
  <c r="D91" i="257"/>
  <c r="M90" i="257"/>
  <c r="L90" i="257"/>
  <c r="K90" i="257"/>
  <c r="H90" i="257"/>
  <c r="F90" i="257"/>
  <c r="D54" i="257"/>
  <c r="D90" i="257"/>
  <c r="K89" i="257"/>
  <c r="G89" i="257"/>
  <c r="D53" i="257"/>
  <c r="D89" i="257"/>
  <c r="L88" i="257"/>
  <c r="J88" i="257"/>
  <c r="F88" i="257"/>
  <c r="D52" i="257"/>
  <c r="D88" i="257"/>
  <c r="L51" i="257"/>
  <c r="L87" i="257" s="1"/>
  <c r="J51" i="257"/>
  <c r="J87" i="257" s="1"/>
  <c r="F51" i="257"/>
  <c r="F87" i="257" s="1"/>
  <c r="D51" i="257"/>
  <c r="D87" i="257"/>
  <c r="G43" i="257"/>
  <c r="E43" i="257"/>
  <c r="A43" i="257"/>
  <c r="E41" i="257"/>
  <c r="B41" i="257"/>
  <c r="A41" i="257"/>
  <c r="P34" i="257"/>
  <c r="M32" i="257"/>
  <c r="K32" i="257"/>
  <c r="I32" i="257"/>
  <c r="H32" i="257"/>
  <c r="G32" i="257"/>
  <c r="E32" i="257"/>
  <c r="P3" i="257"/>
  <c r="C98" i="256"/>
  <c r="C97" i="256"/>
  <c r="C96" i="256"/>
  <c r="C95" i="256"/>
  <c r="C94" i="256"/>
  <c r="C93" i="256"/>
  <c r="C92" i="256"/>
  <c r="C91" i="256"/>
  <c r="C90" i="256"/>
  <c r="C89" i="256"/>
  <c r="C88" i="256"/>
  <c r="C87" i="256"/>
  <c r="G79" i="256"/>
  <c r="E79" i="256"/>
  <c r="A79" i="256"/>
  <c r="E77" i="256"/>
  <c r="B77" i="256"/>
  <c r="A77" i="256"/>
  <c r="N65" i="256"/>
  <c r="N101" i="256" s="1"/>
  <c r="M98" i="256"/>
  <c r="J98" i="256"/>
  <c r="I98" i="256"/>
  <c r="E98" i="256"/>
  <c r="D62" i="256"/>
  <c r="D98" i="256" s="1"/>
  <c r="M97" i="256"/>
  <c r="L97" i="256"/>
  <c r="J97" i="256"/>
  <c r="H97" i="256"/>
  <c r="F97" i="256"/>
  <c r="D61" i="256"/>
  <c r="D97" i="256"/>
  <c r="K96" i="256"/>
  <c r="G96" i="256"/>
  <c r="D60" i="256"/>
  <c r="D96" i="256"/>
  <c r="J95" i="256"/>
  <c r="F95" i="256"/>
  <c r="D59" i="256"/>
  <c r="D95" i="256"/>
  <c r="M94" i="256"/>
  <c r="K94" i="256"/>
  <c r="I94" i="256"/>
  <c r="E94" i="256"/>
  <c r="D58" i="256"/>
  <c r="D94" i="256"/>
  <c r="L93" i="256"/>
  <c r="H93" i="256"/>
  <c r="D57" i="256"/>
  <c r="D93" i="256"/>
  <c r="K92" i="256"/>
  <c r="G92" i="256"/>
  <c r="E92" i="256"/>
  <c r="D56" i="256"/>
  <c r="D92" i="256" s="1"/>
  <c r="J91" i="256"/>
  <c r="F91" i="256"/>
  <c r="D55" i="256"/>
  <c r="D91" i="256" s="1"/>
  <c r="M90" i="256"/>
  <c r="K90" i="256"/>
  <c r="I90" i="256"/>
  <c r="E90" i="256"/>
  <c r="D54" i="256"/>
  <c r="D90" i="256" s="1"/>
  <c r="L89" i="256"/>
  <c r="H89" i="256"/>
  <c r="F89" i="256"/>
  <c r="E89" i="256"/>
  <c r="D53" i="256"/>
  <c r="D89" i="256"/>
  <c r="M88" i="256"/>
  <c r="M99" i="256" s="1"/>
  <c r="G88" i="256"/>
  <c r="D52" i="256"/>
  <c r="D88" i="256"/>
  <c r="M87" i="256"/>
  <c r="L51" i="256"/>
  <c r="L87" i="256"/>
  <c r="K87" i="256"/>
  <c r="J51" i="256"/>
  <c r="J87" i="256" s="1"/>
  <c r="I87" i="256"/>
  <c r="H87" i="256"/>
  <c r="G87" i="256"/>
  <c r="P87" i="256" s="1"/>
  <c r="F51" i="256"/>
  <c r="F87" i="256"/>
  <c r="E87" i="256"/>
  <c r="D51" i="256"/>
  <c r="D87" i="256" s="1"/>
  <c r="G43" i="256"/>
  <c r="E43" i="256"/>
  <c r="A43" i="256"/>
  <c r="E41" i="256"/>
  <c r="B41" i="256"/>
  <c r="A41" i="256"/>
  <c r="P34" i="256"/>
  <c r="M32" i="256"/>
  <c r="K32" i="256"/>
  <c r="I32" i="256"/>
  <c r="H32" i="256"/>
  <c r="G32" i="256"/>
  <c r="E32" i="256"/>
  <c r="P3" i="256"/>
  <c r="C98" i="255"/>
  <c r="C97" i="255"/>
  <c r="C96" i="255"/>
  <c r="C95" i="255"/>
  <c r="C94" i="255"/>
  <c r="C93" i="255"/>
  <c r="C92" i="255"/>
  <c r="C91" i="255"/>
  <c r="C90" i="255"/>
  <c r="C89" i="255"/>
  <c r="C88" i="255"/>
  <c r="C87" i="255"/>
  <c r="G79" i="255"/>
  <c r="E79" i="255"/>
  <c r="A79" i="255"/>
  <c r="E77" i="255"/>
  <c r="B77" i="255"/>
  <c r="A77" i="255"/>
  <c r="N65" i="255"/>
  <c r="N101" i="255"/>
  <c r="J98" i="255"/>
  <c r="F98" i="255"/>
  <c r="D62" i="255"/>
  <c r="D98" i="255"/>
  <c r="M97" i="255"/>
  <c r="K97" i="255"/>
  <c r="J97" i="255"/>
  <c r="I97" i="255"/>
  <c r="G97" i="255"/>
  <c r="D61" i="255"/>
  <c r="D97" i="255"/>
  <c r="L96" i="255"/>
  <c r="J96" i="255"/>
  <c r="H96" i="255"/>
  <c r="F96" i="255"/>
  <c r="D60" i="255"/>
  <c r="D96" i="255" s="1"/>
  <c r="K95" i="255"/>
  <c r="D59" i="255"/>
  <c r="D95" i="255" s="1"/>
  <c r="J94" i="255"/>
  <c r="F94" i="255"/>
  <c r="D58" i="255"/>
  <c r="D94" i="255" s="1"/>
  <c r="M93" i="255"/>
  <c r="K93" i="255"/>
  <c r="I93" i="255"/>
  <c r="G93" i="255"/>
  <c r="E93" i="255"/>
  <c r="D57" i="255"/>
  <c r="D93" i="255"/>
  <c r="L92" i="255"/>
  <c r="I92" i="255"/>
  <c r="H92" i="255"/>
  <c r="F92" i="255"/>
  <c r="D56" i="255"/>
  <c r="D92" i="255" s="1"/>
  <c r="K91" i="255"/>
  <c r="G91" i="255"/>
  <c r="D55" i="255"/>
  <c r="D91" i="255" s="1"/>
  <c r="L90" i="255"/>
  <c r="K90" i="255"/>
  <c r="J90" i="255"/>
  <c r="G90" i="255"/>
  <c r="F90" i="255"/>
  <c r="D54" i="255"/>
  <c r="D90" i="255" s="1"/>
  <c r="K89" i="255"/>
  <c r="G89" i="255"/>
  <c r="E89" i="255"/>
  <c r="D53" i="255"/>
  <c r="D89" i="255" s="1"/>
  <c r="L88" i="255"/>
  <c r="H88" i="255"/>
  <c r="D52" i="255"/>
  <c r="D88" i="255" s="1"/>
  <c r="L51" i="255"/>
  <c r="L87" i="255"/>
  <c r="J51" i="255"/>
  <c r="J87" i="255" s="1"/>
  <c r="F51" i="255"/>
  <c r="F87" i="255" s="1"/>
  <c r="D51" i="255"/>
  <c r="D87" i="255" s="1"/>
  <c r="G43" i="255"/>
  <c r="E43" i="255"/>
  <c r="A43" i="255"/>
  <c r="E41" i="255"/>
  <c r="B41" i="255"/>
  <c r="A41" i="255"/>
  <c r="P34" i="255"/>
  <c r="M32" i="255"/>
  <c r="K32" i="255"/>
  <c r="I32" i="255"/>
  <c r="H32" i="255"/>
  <c r="G32" i="255"/>
  <c r="E32" i="255"/>
  <c r="P3" i="255"/>
  <c r="C98" i="254"/>
  <c r="C97" i="254"/>
  <c r="C96" i="254"/>
  <c r="C95" i="254"/>
  <c r="C94" i="254"/>
  <c r="C93" i="254"/>
  <c r="C92" i="254"/>
  <c r="C91" i="254"/>
  <c r="C90" i="254"/>
  <c r="C89" i="254"/>
  <c r="C88" i="254"/>
  <c r="C87" i="254"/>
  <c r="G79" i="254"/>
  <c r="E79" i="254"/>
  <c r="A79" i="254"/>
  <c r="E77" i="254"/>
  <c r="B77" i="254"/>
  <c r="A77" i="254"/>
  <c r="N65" i="254"/>
  <c r="N101" i="254"/>
  <c r="K98" i="254"/>
  <c r="D62" i="254"/>
  <c r="D98" i="254"/>
  <c r="K97" i="254"/>
  <c r="I97" i="254"/>
  <c r="F97" i="254"/>
  <c r="D61" i="254"/>
  <c r="D97" i="254" s="1"/>
  <c r="M96" i="254"/>
  <c r="I96" i="254"/>
  <c r="E96" i="254"/>
  <c r="D60" i="254"/>
  <c r="D96" i="254" s="1"/>
  <c r="M95" i="254"/>
  <c r="L95" i="254"/>
  <c r="I95" i="254"/>
  <c r="E95" i="254"/>
  <c r="D59" i="254"/>
  <c r="D95" i="254" s="1"/>
  <c r="L94" i="254"/>
  <c r="K94" i="254"/>
  <c r="I94" i="254"/>
  <c r="G94" i="254"/>
  <c r="D58" i="254"/>
  <c r="D94" i="254"/>
  <c r="J93" i="254"/>
  <c r="H93" i="254"/>
  <c r="G93" i="254"/>
  <c r="F93" i="254"/>
  <c r="D57" i="254"/>
  <c r="D93" i="254" s="1"/>
  <c r="M92" i="254"/>
  <c r="J92" i="254"/>
  <c r="I92" i="254"/>
  <c r="G92" i="254"/>
  <c r="D56" i="254"/>
  <c r="D92" i="254"/>
  <c r="L91" i="254"/>
  <c r="K91" i="254"/>
  <c r="F91" i="254"/>
  <c r="D55" i="254"/>
  <c r="D91" i="254"/>
  <c r="L90" i="254"/>
  <c r="K90" i="254"/>
  <c r="H90" i="254"/>
  <c r="G90" i="254"/>
  <c r="D54" i="254"/>
  <c r="D90" i="254"/>
  <c r="L89" i="254"/>
  <c r="K89" i="254"/>
  <c r="J89" i="254"/>
  <c r="H89" i="254"/>
  <c r="F89" i="254"/>
  <c r="D53" i="254"/>
  <c r="D89" i="254" s="1"/>
  <c r="M88" i="254"/>
  <c r="J88" i="254"/>
  <c r="I88" i="254"/>
  <c r="G88" i="254"/>
  <c r="E88" i="254"/>
  <c r="D52" i="254"/>
  <c r="D88" i="254" s="1"/>
  <c r="L51" i="254"/>
  <c r="L87" i="254"/>
  <c r="K87" i="254"/>
  <c r="J51" i="254"/>
  <c r="J87" i="254" s="1"/>
  <c r="G87" i="254"/>
  <c r="F51" i="254"/>
  <c r="F87" i="254"/>
  <c r="D51" i="254"/>
  <c r="D87" i="254"/>
  <c r="G43" i="254"/>
  <c r="E43" i="254"/>
  <c r="A43" i="254"/>
  <c r="E41" i="254"/>
  <c r="B41" i="254"/>
  <c r="A41" i="254"/>
  <c r="P34" i="254"/>
  <c r="M32" i="254"/>
  <c r="K32" i="254"/>
  <c r="I32" i="254"/>
  <c r="H32" i="254"/>
  <c r="G32" i="254"/>
  <c r="E32" i="254"/>
  <c r="P3" i="254"/>
  <c r="C98" i="253"/>
  <c r="C97" i="253"/>
  <c r="C96" i="253"/>
  <c r="C95" i="253"/>
  <c r="C94" i="253"/>
  <c r="C93" i="253"/>
  <c r="C92" i="253"/>
  <c r="C91" i="253"/>
  <c r="C90" i="253"/>
  <c r="C89" i="253"/>
  <c r="C88" i="253"/>
  <c r="C87" i="253"/>
  <c r="G79" i="253"/>
  <c r="E79" i="253"/>
  <c r="A79" i="253"/>
  <c r="E77" i="253"/>
  <c r="B77" i="253"/>
  <c r="A77" i="253"/>
  <c r="N65" i="253"/>
  <c r="N101" i="253"/>
  <c r="M98" i="253"/>
  <c r="L98" i="253"/>
  <c r="J98" i="253"/>
  <c r="H98" i="253"/>
  <c r="P98" i="253" s="1"/>
  <c r="D62" i="253"/>
  <c r="D98" i="253"/>
  <c r="K97" i="253"/>
  <c r="G97" i="253"/>
  <c r="D61" i="253"/>
  <c r="D97" i="253"/>
  <c r="K96" i="253"/>
  <c r="J96" i="253"/>
  <c r="I96" i="253"/>
  <c r="F96" i="253"/>
  <c r="D60" i="253"/>
  <c r="D96" i="253"/>
  <c r="I95" i="253"/>
  <c r="E95" i="253"/>
  <c r="D59" i="253"/>
  <c r="D95" i="253"/>
  <c r="J94" i="253"/>
  <c r="I94" i="253"/>
  <c r="H94" i="253"/>
  <c r="F94" i="253"/>
  <c r="D58" i="253"/>
  <c r="D94" i="253"/>
  <c r="L93" i="253"/>
  <c r="K93" i="253"/>
  <c r="H93" i="253"/>
  <c r="G93" i="253"/>
  <c r="D57" i="253"/>
  <c r="D93" i="253" s="1"/>
  <c r="J92" i="253"/>
  <c r="H92" i="253"/>
  <c r="G92" i="253"/>
  <c r="F92" i="253"/>
  <c r="D56" i="253"/>
  <c r="D92" i="253" s="1"/>
  <c r="M91" i="253"/>
  <c r="J91" i="253"/>
  <c r="I91" i="253"/>
  <c r="G91" i="253"/>
  <c r="E91" i="253"/>
  <c r="D55" i="253"/>
  <c r="D91" i="253"/>
  <c r="M90" i="253"/>
  <c r="L90" i="253"/>
  <c r="I90" i="253"/>
  <c r="H90" i="253"/>
  <c r="D54" i="253"/>
  <c r="D90" i="253"/>
  <c r="M89" i="253"/>
  <c r="L89" i="253"/>
  <c r="K89" i="253"/>
  <c r="I89" i="253"/>
  <c r="G89" i="253"/>
  <c r="E89" i="253"/>
  <c r="D53" i="253"/>
  <c r="D89" i="253"/>
  <c r="J88" i="253"/>
  <c r="H88" i="253"/>
  <c r="F88" i="253"/>
  <c r="D52" i="253"/>
  <c r="D88" i="253" s="1"/>
  <c r="M87" i="253"/>
  <c r="L51" i="253"/>
  <c r="L87" i="253" s="1"/>
  <c r="J51" i="253"/>
  <c r="J87" i="253"/>
  <c r="H87" i="253"/>
  <c r="F51" i="253"/>
  <c r="F87" i="253" s="1"/>
  <c r="D51" i="253"/>
  <c r="D87" i="253" s="1"/>
  <c r="G43" i="253"/>
  <c r="E43" i="253"/>
  <c r="A43" i="253"/>
  <c r="E41" i="253"/>
  <c r="B41" i="253"/>
  <c r="A41" i="253"/>
  <c r="P34" i="253"/>
  <c r="M32" i="253"/>
  <c r="K32" i="253"/>
  <c r="I32" i="253"/>
  <c r="H32" i="253"/>
  <c r="G32" i="253"/>
  <c r="E32" i="253"/>
  <c r="P3" i="253"/>
  <c r="C98" i="252"/>
  <c r="C97" i="252"/>
  <c r="C96" i="252"/>
  <c r="C95" i="252"/>
  <c r="C94" i="252"/>
  <c r="C93" i="252"/>
  <c r="C92" i="252"/>
  <c r="C91" i="252"/>
  <c r="C90" i="252"/>
  <c r="C89" i="252"/>
  <c r="C88" i="252"/>
  <c r="C87" i="252"/>
  <c r="G79" i="252"/>
  <c r="E79" i="252"/>
  <c r="A79" i="252"/>
  <c r="E77" i="252"/>
  <c r="B77" i="252"/>
  <c r="A77" i="252"/>
  <c r="N65" i="252"/>
  <c r="N101" i="252" s="1"/>
  <c r="M98" i="252"/>
  <c r="J98" i="252"/>
  <c r="I98" i="252"/>
  <c r="E98" i="252"/>
  <c r="D62" i="252"/>
  <c r="D98" i="252"/>
  <c r="M97" i="252"/>
  <c r="J97" i="252"/>
  <c r="H97" i="252"/>
  <c r="F97" i="252"/>
  <c r="D61" i="252"/>
  <c r="D97" i="252"/>
  <c r="L96" i="252"/>
  <c r="K96" i="252"/>
  <c r="H96" i="252"/>
  <c r="D60" i="252"/>
  <c r="D96" i="252" s="1"/>
  <c r="J95" i="252"/>
  <c r="F95" i="252"/>
  <c r="D59" i="252"/>
  <c r="D95" i="252" s="1"/>
  <c r="M94" i="252"/>
  <c r="K94" i="252"/>
  <c r="J94" i="252"/>
  <c r="I94" i="252"/>
  <c r="G94" i="252"/>
  <c r="E94" i="252"/>
  <c r="D58" i="252"/>
  <c r="D94" i="252" s="1"/>
  <c r="M93" i="252"/>
  <c r="L93" i="252"/>
  <c r="I93" i="252"/>
  <c r="H93" i="252"/>
  <c r="E93" i="252"/>
  <c r="D57" i="252"/>
  <c r="D93" i="252"/>
  <c r="K92" i="252"/>
  <c r="G92" i="252"/>
  <c r="E92" i="252"/>
  <c r="D56" i="252"/>
  <c r="D92" i="252" s="1"/>
  <c r="L91" i="252"/>
  <c r="K91" i="252"/>
  <c r="J91" i="252"/>
  <c r="H91" i="252"/>
  <c r="F91" i="252"/>
  <c r="D55" i="252"/>
  <c r="D91" i="252"/>
  <c r="M90" i="252"/>
  <c r="G90" i="252"/>
  <c r="F90" i="252"/>
  <c r="E90" i="252"/>
  <c r="P90" i="252" s="1"/>
  <c r="D54" i="252"/>
  <c r="D90" i="252"/>
  <c r="L89" i="252"/>
  <c r="H89" i="252"/>
  <c r="D53" i="252"/>
  <c r="D89" i="252"/>
  <c r="M88" i="252"/>
  <c r="K88" i="252"/>
  <c r="G88" i="252"/>
  <c r="D52" i="252"/>
  <c r="D88" i="252" s="1"/>
  <c r="L51" i="252"/>
  <c r="L87" i="252"/>
  <c r="J51" i="252"/>
  <c r="J87" i="252" s="1"/>
  <c r="G87" i="252"/>
  <c r="F51" i="252"/>
  <c r="F87" i="252"/>
  <c r="D51" i="252"/>
  <c r="D87" i="252"/>
  <c r="G43" i="252"/>
  <c r="E43" i="252"/>
  <c r="A43" i="252"/>
  <c r="E41" i="252"/>
  <c r="B41" i="252"/>
  <c r="A41" i="252"/>
  <c r="P34" i="252"/>
  <c r="M32" i="252"/>
  <c r="K32" i="252"/>
  <c r="I32" i="252"/>
  <c r="H32" i="252"/>
  <c r="G32" i="252"/>
  <c r="E32" i="252"/>
  <c r="P3" i="252"/>
  <c r="C98" i="251"/>
  <c r="C97" i="251"/>
  <c r="C96" i="251"/>
  <c r="C95" i="251"/>
  <c r="C94" i="251"/>
  <c r="C93" i="251"/>
  <c r="C92" i="251"/>
  <c r="C91" i="251"/>
  <c r="C90" i="251"/>
  <c r="C89" i="251"/>
  <c r="C88" i="251"/>
  <c r="C87" i="251"/>
  <c r="G79" i="251"/>
  <c r="E79" i="251"/>
  <c r="A79" i="251"/>
  <c r="E77" i="251"/>
  <c r="B77" i="251"/>
  <c r="A77" i="251"/>
  <c r="N65" i="251"/>
  <c r="N101" i="251"/>
  <c r="L98" i="251"/>
  <c r="J98" i="251"/>
  <c r="F98" i="251"/>
  <c r="D62" i="251"/>
  <c r="D98" i="251" s="1"/>
  <c r="M97" i="251"/>
  <c r="I97" i="251"/>
  <c r="E97" i="251"/>
  <c r="D61" i="251"/>
  <c r="D97" i="251"/>
  <c r="L96" i="251"/>
  <c r="H96" i="251"/>
  <c r="F96" i="251"/>
  <c r="D60" i="251"/>
  <c r="D96" i="251" s="1"/>
  <c r="K95" i="251"/>
  <c r="I95" i="251"/>
  <c r="H95" i="251"/>
  <c r="P95" i="251" s="1"/>
  <c r="G95" i="251"/>
  <c r="E95" i="251"/>
  <c r="D59" i="251"/>
  <c r="D95" i="251"/>
  <c r="K94" i="251"/>
  <c r="I94" i="251"/>
  <c r="F94" i="251"/>
  <c r="D58" i="251"/>
  <c r="D94" i="251" s="1"/>
  <c r="M93" i="251"/>
  <c r="K93" i="251"/>
  <c r="H93" i="251"/>
  <c r="E93" i="251"/>
  <c r="D57" i="251"/>
  <c r="D93" i="251"/>
  <c r="M92" i="251"/>
  <c r="L92" i="251"/>
  <c r="J92" i="251"/>
  <c r="E92" i="251"/>
  <c r="D56" i="251"/>
  <c r="D92" i="251" s="1"/>
  <c r="M91" i="251"/>
  <c r="K91" i="251"/>
  <c r="I91" i="251"/>
  <c r="E91" i="251"/>
  <c r="D55" i="251"/>
  <c r="D91" i="251" s="1"/>
  <c r="J90" i="251"/>
  <c r="F90" i="251"/>
  <c r="D54" i="251"/>
  <c r="D90" i="251" s="1"/>
  <c r="K89" i="251"/>
  <c r="J89" i="251"/>
  <c r="I89" i="251"/>
  <c r="F89" i="251"/>
  <c r="E89" i="251"/>
  <c r="D53" i="251"/>
  <c r="D89" i="251"/>
  <c r="L88" i="251"/>
  <c r="I88" i="251"/>
  <c r="H88" i="251"/>
  <c r="E88" i="251"/>
  <c r="P88" i="251" s="1"/>
  <c r="D52" i="251"/>
  <c r="D88" i="251"/>
  <c r="L51" i="251"/>
  <c r="L87" i="251"/>
  <c r="J51" i="251"/>
  <c r="J87" i="251"/>
  <c r="F51" i="251"/>
  <c r="F87" i="251" s="1"/>
  <c r="D51" i="251"/>
  <c r="D87" i="251"/>
  <c r="G43" i="251"/>
  <c r="E43" i="251"/>
  <c r="A43" i="251"/>
  <c r="E41" i="251"/>
  <c r="B41" i="251"/>
  <c r="A41" i="251"/>
  <c r="P34" i="251"/>
  <c r="M32" i="251"/>
  <c r="K32" i="251"/>
  <c r="I32" i="251"/>
  <c r="H32" i="251"/>
  <c r="G32" i="251"/>
  <c r="E32" i="251"/>
  <c r="P3" i="251"/>
  <c r="C98" i="250"/>
  <c r="C97" i="250"/>
  <c r="C96" i="250"/>
  <c r="C95" i="250"/>
  <c r="C94" i="250"/>
  <c r="C93" i="250"/>
  <c r="C92" i="250"/>
  <c r="C91" i="250"/>
  <c r="C90" i="250"/>
  <c r="C89" i="250"/>
  <c r="C88" i="250"/>
  <c r="C87" i="250"/>
  <c r="G79" i="250"/>
  <c r="E79" i="250"/>
  <c r="A79" i="250"/>
  <c r="E77" i="250"/>
  <c r="B77" i="250"/>
  <c r="A77" i="250"/>
  <c r="N65" i="250"/>
  <c r="N101" i="250" s="1"/>
  <c r="K98" i="250"/>
  <c r="H98" i="250"/>
  <c r="G98" i="250"/>
  <c r="F98" i="250"/>
  <c r="D62" i="250"/>
  <c r="D98" i="250"/>
  <c r="L97" i="250"/>
  <c r="J97" i="250"/>
  <c r="F97" i="250"/>
  <c r="D61" i="250"/>
  <c r="D97" i="250"/>
  <c r="M96" i="250"/>
  <c r="I96" i="250"/>
  <c r="D60" i="250"/>
  <c r="D96" i="250"/>
  <c r="L95" i="250"/>
  <c r="J95" i="250"/>
  <c r="I95" i="250"/>
  <c r="H95" i="250"/>
  <c r="F95" i="250"/>
  <c r="D59" i="250"/>
  <c r="D95" i="250"/>
  <c r="M94" i="250"/>
  <c r="L94" i="250"/>
  <c r="K94" i="250"/>
  <c r="G94" i="250"/>
  <c r="D58" i="250"/>
  <c r="D94" i="250" s="1"/>
  <c r="L93" i="250"/>
  <c r="J93" i="250"/>
  <c r="F93" i="250"/>
  <c r="D57" i="250"/>
  <c r="D93" i="250" s="1"/>
  <c r="M92" i="250"/>
  <c r="J92" i="250"/>
  <c r="I92" i="250"/>
  <c r="F92" i="250"/>
  <c r="E92" i="250"/>
  <c r="D56" i="250"/>
  <c r="D92" i="250"/>
  <c r="L91" i="250"/>
  <c r="H91" i="250"/>
  <c r="D55" i="250"/>
  <c r="D91" i="250"/>
  <c r="M90" i="250"/>
  <c r="L90" i="250"/>
  <c r="K90" i="250"/>
  <c r="H90" i="250"/>
  <c r="G90" i="250"/>
  <c r="D54" i="250"/>
  <c r="D90" i="250" s="1"/>
  <c r="L89" i="250"/>
  <c r="J89" i="250"/>
  <c r="F89" i="250"/>
  <c r="D53" i="250"/>
  <c r="D89" i="250"/>
  <c r="M88" i="250"/>
  <c r="K88" i="250"/>
  <c r="I88" i="250"/>
  <c r="E88" i="250"/>
  <c r="D52" i="250"/>
  <c r="D88" i="250"/>
  <c r="L51" i="250"/>
  <c r="L87" i="250"/>
  <c r="K87" i="250"/>
  <c r="J51" i="250"/>
  <c r="J87" i="250" s="1"/>
  <c r="G87" i="250"/>
  <c r="F51" i="250"/>
  <c r="F87" i="250"/>
  <c r="D51" i="250"/>
  <c r="D87" i="250"/>
  <c r="G43" i="250"/>
  <c r="E43" i="250"/>
  <c r="A43" i="250"/>
  <c r="E41" i="250"/>
  <c r="B41" i="250"/>
  <c r="A41" i="250"/>
  <c r="P34" i="250"/>
  <c r="M32" i="250"/>
  <c r="K32" i="250"/>
  <c r="I32" i="250"/>
  <c r="H32" i="250"/>
  <c r="G32" i="250"/>
  <c r="E32" i="250"/>
  <c r="P3" i="250"/>
  <c r="C98" i="249"/>
  <c r="C97" i="249"/>
  <c r="C96" i="249"/>
  <c r="C95" i="249"/>
  <c r="C94" i="249"/>
  <c r="C93" i="249"/>
  <c r="C92" i="249"/>
  <c r="C91" i="249"/>
  <c r="C90" i="249"/>
  <c r="C89" i="249"/>
  <c r="C88" i="249"/>
  <c r="C87" i="249"/>
  <c r="G79" i="249"/>
  <c r="E79" i="249"/>
  <c r="A79" i="249"/>
  <c r="E77" i="249"/>
  <c r="B77" i="249"/>
  <c r="A77" i="249"/>
  <c r="N65" i="249"/>
  <c r="N101" i="249"/>
  <c r="L98" i="249"/>
  <c r="J98" i="249"/>
  <c r="I98" i="249"/>
  <c r="H98" i="249"/>
  <c r="F98" i="249"/>
  <c r="D62" i="249"/>
  <c r="D98" i="249" s="1"/>
  <c r="K97" i="249"/>
  <c r="G97" i="249"/>
  <c r="D61" i="249"/>
  <c r="D97" i="249" s="1"/>
  <c r="J96" i="249"/>
  <c r="I96" i="249"/>
  <c r="F96" i="249"/>
  <c r="D60" i="249"/>
  <c r="D96" i="249"/>
  <c r="J95" i="249"/>
  <c r="I95" i="249"/>
  <c r="F95" i="249"/>
  <c r="E95" i="249"/>
  <c r="D59" i="249"/>
  <c r="D95" i="249" s="1"/>
  <c r="L94" i="249"/>
  <c r="K94" i="249"/>
  <c r="P94" i="249" s="1"/>
  <c r="H94" i="249"/>
  <c r="F94" i="249"/>
  <c r="D58" i="249"/>
  <c r="D94" i="249"/>
  <c r="L93" i="249"/>
  <c r="K93" i="249"/>
  <c r="H93" i="249"/>
  <c r="G93" i="249"/>
  <c r="D57" i="249"/>
  <c r="D93" i="249" s="1"/>
  <c r="L92" i="249"/>
  <c r="K92" i="249"/>
  <c r="J92" i="249"/>
  <c r="H92" i="249"/>
  <c r="F92" i="249"/>
  <c r="D56" i="249"/>
  <c r="D92" i="249"/>
  <c r="M91" i="249"/>
  <c r="L91" i="249"/>
  <c r="I91" i="249"/>
  <c r="G91" i="249"/>
  <c r="E91" i="249"/>
  <c r="D55" i="249"/>
  <c r="D91" i="249" s="1"/>
  <c r="M90" i="249"/>
  <c r="L90" i="249"/>
  <c r="I90" i="249"/>
  <c r="H90" i="249"/>
  <c r="F90" i="249"/>
  <c r="D54" i="249"/>
  <c r="D90" i="249"/>
  <c r="K89" i="249"/>
  <c r="G89" i="249"/>
  <c r="E89" i="249"/>
  <c r="D53" i="249"/>
  <c r="D89" i="249" s="1"/>
  <c r="L88" i="249"/>
  <c r="J88" i="249"/>
  <c r="H88" i="249"/>
  <c r="G88" i="249"/>
  <c r="F88" i="249"/>
  <c r="D52" i="249"/>
  <c r="D88" i="249"/>
  <c r="L51" i="249"/>
  <c r="L87" i="249"/>
  <c r="J51" i="249"/>
  <c r="J87" i="249"/>
  <c r="F51" i="249"/>
  <c r="F87" i="249"/>
  <c r="D51" i="249"/>
  <c r="D87" i="249"/>
  <c r="G43" i="249"/>
  <c r="E43" i="249"/>
  <c r="A43" i="249"/>
  <c r="E41" i="249"/>
  <c r="B41" i="249"/>
  <c r="A41" i="249"/>
  <c r="P34" i="249"/>
  <c r="M32" i="249"/>
  <c r="K32" i="249"/>
  <c r="I32" i="249"/>
  <c r="H32" i="249"/>
  <c r="G32" i="249"/>
  <c r="E32" i="249"/>
  <c r="P3" i="249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G79" i="248"/>
  <c r="E79" i="248"/>
  <c r="A79" i="248"/>
  <c r="E77" i="248"/>
  <c r="B77" i="248"/>
  <c r="A77" i="248"/>
  <c r="N65" i="248"/>
  <c r="N101" i="248"/>
  <c r="M98" i="248"/>
  <c r="K98" i="248"/>
  <c r="I98" i="248"/>
  <c r="G98" i="248"/>
  <c r="E98" i="248"/>
  <c r="D62" i="248"/>
  <c r="D98" i="248" s="1"/>
  <c r="L97" i="248"/>
  <c r="K97" i="248"/>
  <c r="I97" i="248"/>
  <c r="H97" i="248"/>
  <c r="G97" i="248"/>
  <c r="D61" i="248"/>
  <c r="D97" i="248"/>
  <c r="M96" i="248"/>
  <c r="L96" i="248"/>
  <c r="K96" i="248"/>
  <c r="I96" i="248"/>
  <c r="G96" i="248"/>
  <c r="D60" i="248"/>
  <c r="D96" i="248" s="1"/>
  <c r="M95" i="248"/>
  <c r="J95" i="248"/>
  <c r="H95" i="248"/>
  <c r="F95" i="248"/>
  <c r="D59" i="248"/>
  <c r="D95" i="248"/>
  <c r="M94" i="248"/>
  <c r="L94" i="248"/>
  <c r="I94" i="248"/>
  <c r="H94" i="248"/>
  <c r="F94" i="248"/>
  <c r="E94" i="248"/>
  <c r="D58" i="248"/>
  <c r="D94" i="248"/>
  <c r="L93" i="248"/>
  <c r="J93" i="248"/>
  <c r="I93" i="248"/>
  <c r="H93" i="248"/>
  <c r="E93" i="248"/>
  <c r="D57" i="248"/>
  <c r="D93" i="248"/>
  <c r="L92" i="248"/>
  <c r="K92" i="248"/>
  <c r="H92" i="248"/>
  <c r="G92" i="248"/>
  <c r="D56" i="248"/>
  <c r="D92" i="248" s="1"/>
  <c r="J91" i="248"/>
  <c r="H91" i="248"/>
  <c r="F91" i="248"/>
  <c r="D55" i="248"/>
  <c r="D91" i="248"/>
  <c r="M90" i="248"/>
  <c r="K90" i="248"/>
  <c r="J90" i="248"/>
  <c r="I90" i="248"/>
  <c r="F90" i="248"/>
  <c r="D54" i="248"/>
  <c r="D90" i="248" s="1"/>
  <c r="M89" i="248"/>
  <c r="L89" i="248"/>
  <c r="H89" i="248"/>
  <c r="F89" i="248"/>
  <c r="E89" i="248"/>
  <c r="D53" i="248"/>
  <c r="D89" i="248"/>
  <c r="M88" i="248"/>
  <c r="H88" i="248"/>
  <c r="G88" i="248"/>
  <c r="F88" i="248"/>
  <c r="D52" i="248"/>
  <c r="D88" i="248"/>
  <c r="L51" i="248"/>
  <c r="L87" i="248"/>
  <c r="K87" i="248"/>
  <c r="J51" i="248"/>
  <c r="J87" i="248" s="1"/>
  <c r="I87" i="248"/>
  <c r="G87" i="248"/>
  <c r="F51" i="248"/>
  <c r="F87" i="248" s="1"/>
  <c r="E87" i="248"/>
  <c r="D51" i="248"/>
  <c r="D87" i="248"/>
  <c r="G43" i="248"/>
  <c r="E43" i="248"/>
  <c r="A43" i="248"/>
  <c r="E41" i="248"/>
  <c r="B41" i="248"/>
  <c r="A41" i="248"/>
  <c r="P34" i="248"/>
  <c r="M32" i="248"/>
  <c r="K32" i="248"/>
  <c r="I32" i="248"/>
  <c r="H32" i="248"/>
  <c r="G32" i="248"/>
  <c r="E32" i="248"/>
  <c r="P3" i="248"/>
  <c r="M32" i="247"/>
  <c r="K32" i="247"/>
  <c r="I32" i="247"/>
  <c r="H32" i="247"/>
  <c r="G32" i="247"/>
  <c r="E32" i="247"/>
  <c r="P34" i="247"/>
  <c r="N65" i="247"/>
  <c r="N101" i="247" s="1"/>
  <c r="L98" i="247"/>
  <c r="L96" i="247"/>
  <c r="M95" i="247"/>
  <c r="L94" i="247"/>
  <c r="M93" i="247"/>
  <c r="M91" i="247"/>
  <c r="L90" i="247"/>
  <c r="L88" i="247"/>
  <c r="L51" i="247"/>
  <c r="L87" i="247"/>
  <c r="B41" i="247"/>
  <c r="A41" i="247"/>
  <c r="A77" i="247"/>
  <c r="A79" i="247"/>
  <c r="B77" i="247"/>
  <c r="A43" i="247"/>
  <c r="B6" i="239"/>
  <c r="B13" i="239"/>
  <c r="C88" i="247"/>
  <c r="C89" i="247"/>
  <c r="C90" i="247"/>
  <c r="C91" i="247"/>
  <c r="C92" i="247"/>
  <c r="C93" i="247"/>
  <c r="C94" i="247"/>
  <c r="C95" i="247"/>
  <c r="C96" i="247"/>
  <c r="C97" i="247"/>
  <c r="C98" i="247"/>
  <c r="C87" i="247"/>
  <c r="G79" i="247"/>
  <c r="E79" i="247"/>
  <c r="E77" i="247"/>
  <c r="G43" i="247"/>
  <c r="E43" i="247"/>
  <c r="E41" i="247"/>
  <c r="K97" i="247"/>
  <c r="K93" i="247"/>
  <c r="K89" i="247"/>
  <c r="H89" i="247"/>
  <c r="H90" i="247"/>
  <c r="I91" i="247"/>
  <c r="H94" i="247"/>
  <c r="I95" i="247"/>
  <c r="I97" i="247"/>
  <c r="H98" i="247"/>
  <c r="G97" i="247"/>
  <c r="G96" i="247"/>
  <c r="G93" i="247"/>
  <c r="G92" i="247"/>
  <c r="G88" i="247"/>
  <c r="E89" i="247"/>
  <c r="E96" i="247"/>
  <c r="J96" i="247"/>
  <c r="J92" i="247"/>
  <c r="J88" i="247"/>
  <c r="J51" i="247"/>
  <c r="J87" i="247" s="1"/>
  <c r="F88" i="247"/>
  <c r="F51" i="247"/>
  <c r="F87" i="247"/>
  <c r="D52" i="247"/>
  <c r="D88" i="247"/>
  <c r="D53" i="247"/>
  <c r="D89" i="247" s="1"/>
  <c r="D54" i="247"/>
  <c r="D90" i="247"/>
  <c r="D55" i="247"/>
  <c r="D91" i="247"/>
  <c r="D56" i="247"/>
  <c r="D92" i="247"/>
  <c r="D57" i="247"/>
  <c r="D93" i="247" s="1"/>
  <c r="D58" i="247"/>
  <c r="D94" i="247"/>
  <c r="D59" i="247"/>
  <c r="D95" i="247"/>
  <c r="D60" i="247"/>
  <c r="D96" i="247"/>
  <c r="D61" i="247"/>
  <c r="D97" i="247" s="1"/>
  <c r="D62" i="247"/>
  <c r="D98" i="247"/>
  <c r="D51" i="247"/>
  <c r="D87" i="247"/>
  <c r="P3" i="247"/>
  <c r="H30" i="196"/>
  <c r="H35" i="196"/>
  <c r="A6" i="239"/>
  <c r="F6" i="246"/>
  <c r="D10" i="246"/>
  <c r="P17" i="133"/>
  <c r="W2" i="288" s="1"/>
  <c r="D6" i="239"/>
  <c r="A3" i="239"/>
  <c r="P5" i="261"/>
  <c r="R32" i="133"/>
  <c r="R31" i="133"/>
  <c r="R30" i="133"/>
  <c r="O1" i="204"/>
  <c r="G88" i="265"/>
  <c r="I87" i="264"/>
  <c r="E87" i="262"/>
  <c r="I87" i="261"/>
  <c r="I99" i="261" s="1"/>
  <c r="K88" i="255"/>
  <c r="I87" i="254"/>
  <c r="E87" i="252"/>
  <c r="M87" i="252"/>
  <c r="E90" i="248"/>
  <c r="M87" i="248"/>
  <c r="M99" i="248" s="1"/>
  <c r="P51" i="265"/>
  <c r="P63" i="265" s="1"/>
  <c r="E87" i="265"/>
  <c r="P58" i="258"/>
  <c r="H94" i="258"/>
  <c r="P94" i="258" s="1"/>
  <c r="P61" i="256"/>
  <c r="P60" i="251"/>
  <c r="P53" i="248"/>
  <c r="E94" i="247"/>
  <c r="H95" i="263"/>
  <c r="P95" i="263" s="1"/>
  <c r="P53" i="262"/>
  <c r="P53" i="266"/>
  <c r="P59" i="262"/>
  <c r="P60" i="261"/>
  <c r="K63" i="261"/>
  <c r="P52" i="261"/>
  <c r="E91" i="260"/>
  <c r="P55" i="260"/>
  <c r="P60" i="257"/>
  <c r="P58" i="257"/>
  <c r="P59" i="256"/>
  <c r="P60" i="255"/>
  <c r="P55" i="254"/>
  <c r="E92" i="253"/>
  <c r="P56" i="253"/>
  <c r="P57" i="252"/>
  <c r="G90" i="247"/>
  <c r="E87" i="247"/>
  <c r="E98" i="249"/>
  <c r="H98" i="254"/>
  <c r="E97" i="256"/>
  <c r="P97" i="256" s="1"/>
  <c r="P51" i="256"/>
  <c r="P51" i="264"/>
  <c r="P61" i="248"/>
  <c r="P32" i="254"/>
  <c r="P35" i="254"/>
  <c r="P56" i="264"/>
  <c r="P56" i="252"/>
  <c r="P53" i="249"/>
  <c r="E92" i="247"/>
  <c r="E88" i="247"/>
  <c r="P61" i="266"/>
  <c r="P57" i="266"/>
  <c r="P62" i="265"/>
  <c r="P60" i="265"/>
  <c r="E88" i="265"/>
  <c r="P52" i="265"/>
  <c r="P55" i="264"/>
  <c r="P53" i="264"/>
  <c r="P62" i="263"/>
  <c r="E98" i="263"/>
  <c r="P98" i="263" s="1"/>
  <c r="P56" i="263"/>
  <c r="P54" i="263"/>
  <c r="P61" i="262"/>
  <c r="P57" i="262"/>
  <c r="P58" i="261"/>
  <c r="P56" i="261"/>
  <c r="P59" i="260"/>
  <c r="P62" i="259"/>
  <c r="P60" i="259"/>
  <c r="P52" i="259"/>
  <c r="P61" i="258"/>
  <c r="P57" i="258"/>
  <c r="P53" i="258"/>
  <c r="P56" i="257"/>
  <c r="P54" i="257"/>
  <c r="P52" i="257"/>
  <c r="P55" i="256"/>
  <c r="P58" i="255"/>
  <c r="P61" i="254"/>
  <c r="E97" i="254"/>
  <c r="P97" i="254" s="1"/>
  <c r="P59" i="254"/>
  <c r="P57" i="254"/>
  <c r="P53" i="254"/>
  <c r="E89" i="254"/>
  <c r="P60" i="253"/>
  <c r="P52" i="253"/>
  <c r="P59" i="252"/>
  <c r="P55" i="252"/>
  <c r="P62" i="251"/>
  <c r="E98" i="251"/>
  <c r="P98" i="251" s="1"/>
  <c r="P58" i="251"/>
  <c r="P54" i="251"/>
  <c r="P57" i="250"/>
  <c r="P53" i="250"/>
  <c r="P60" i="249"/>
  <c r="P56" i="249"/>
  <c r="P52" i="249"/>
  <c r="P59" i="248"/>
  <c r="P55" i="248"/>
  <c r="E94" i="251"/>
  <c r="P94" i="251" s="1"/>
  <c r="E95" i="252"/>
  <c r="P95" i="252"/>
  <c r="G91" i="254"/>
  <c r="E91" i="256"/>
  <c r="P91" i="256" s="1"/>
  <c r="E95" i="256"/>
  <c r="P95" i="256"/>
  <c r="G94" i="257"/>
  <c r="P94" i="257"/>
  <c r="E93" i="258"/>
  <c r="G88" i="259"/>
  <c r="P88" i="259" s="1"/>
  <c r="E95" i="260"/>
  <c r="E91" i="264"/>
  <c r="E89" i="266"/>
  <c r="P56" i="265"/>
  <c r="P58" i="263"/>
  <c r="P53" i="260"/>
  <c r="P55" i="258"/>
  <c r="P54" i="253"/>
  <c r="P56" i="251"/>
  <c r="E97" i="247"/>
  <c r="G95" i="247"/>
  <c r="G91" i="247"/>
  <c r="P60" i="266"/>
  <c r="G96" i="266"/>
  <c r="E94" i="266"/>
  <c r="P94" i="266" s="1"/>
  <c r="P58" i="266"/>
  <c r="P56" i="266"/>
  <c r="P54" i="266"/>
  <c r="E90" i="266"/>
  <c r="P52" i="266"/>
  <c r="P63" i="266" s="1"/>
  <c r="G88" i="266"/>
  <c r="P61" i="265"/>
  <c r="E97" i="265"/>
  <c r="P59" i="265"/>
  <c r="G95" i="265"/>
  <c r="P55" i="265"/>
  <c r="G91" i="265"/>
  <c r="P53" i="265"/>
  <c r="E89" i="265"/>
  <c r="P62" i="264"/>
  <c r="P60" i="264"/>
  <c r="E96" i="264"/>
  <c r="P96" i="264" s="1"/>
  <c r="P58" i="264"/>
  <c r="P54" i="264"/>
  <c r="P52" i="264"/>
  <c r="P61" i="263"/>
  <c r="G97" i="263"/>
  <c r="P97" i="263"/>
  <c r="P57" i="263"/>
  <c r="G93" i="263"/>
  <c r="P55" i="263"/>
  <c r="P53" i="263"/>
  <c r="P60" i="262"/>
  <c r="P58" i="262"/>
  <c r="P56" i="262"/>
  <c r="G92" i="262"/>
  <c r="P92" i="262" s="1"/>
  <c r="P54" i="262"/>
  <c r="P63" i="262" s="1"/>
  <c r="P66" i="262" s="1"/>
  <c r="E90" i="262"/>
  <c r="P52" i="262"/>
  <c r="P61" i="261"/>
  <c r="P59" i="261"/>
  <c r="G95" i="261"/>
  <c r="P57" i="261"/>
  <c r="P55" i="261"/>
  <c r="P62" i="260"/>
  <c r="P60" i="260"/>
  <c r="P58" i="260"/>
  <c r="P56" i="260"/>
  <c r="P54" i="260"/>
  <c r="G90" i="260"/>
  <c r="P52" i="260"/>
  <c r="E88" i="260"/>
  <c r="P61" i="259"/>
  <c r="P59" i="259"/>
  <c r="P57" i="259"/>
  <c r="G93" i="259"/>
  <c r="P55" i="259"/>
  <c r="P53" i="259"/>
  <c r="P62" i="258"/>
  <c r="P60" i="258"/>
  <c r="G96" i="258"/>
  <c r="P56" i="258"/>
  <c r="E90" i="258"/>
  <c r="P54" i="258"/>
  <c r="P52" i="258"/>
  <c r="P61" i="257"/>
  <c r="E97" i="257"/>
  <c r="P59" i="257"/>
  <c r="G95" i="257"/>
  <c r="P57" i="257"/>
  <c r="P55" i="257"/>
  <c r="P53" i="257"/>
  <c r="E89" i="257"/>
  <c r="P62" i="256"/>
  <c r="P60" i="256"/>
  <c r="P58" i="256"/>
  <c r="P56" i="256"/>
  <c r="P54" i="256"/>
  <c r="P52" i="256"/>
  <c r="P61" i="255"/>
  <c r="E95" i="255"/>
  <c r="P95" i="255"/>
  <c r="P59" i="255"/>
  <c r="P57" i="255"/>
  <c r="P55" i="255"/>
  <c r="P53" i="255"/>
  <c r="P60" i="254"/>
  <c r="P58" i="254"/>
  <c r="E94" i="254"/>
  <c r="P56" i="254"/>
  <c r="P54" i="254"/>
  <c r="P52" i="254"/>
  <c r="P61" i="253"/>
  <c r="P59" i="253"/>
  <c r="P57" i="253"/>
  <c r="E93" i="253"/>
  <c r="P55" i="253"/>
  <c r="P53" i="253"/>
  <c r="P62" i="252"/>
  <c r="P60" i="252"/>
  <c r="E96" i="252"/>
  <c r="P58" i="252"/>
  <c r="P54" i="252"/>
  <c r="P52" i="252"/>
  <c r="P61" i="251"/>
  <c r="G97" i="251"/>
  <c r="P97" i="251" s="1"/>
  <c r="P59" i="251"/>
  <c r="P57" i="251"/>
  <c r="P55" i="251"/>
  <c r="P53" i="251"/>
  <c r="P62" i="250"/>
  <c r="P60" i="250"/>
  <c r="G96" i="250"/>
  <c r="P56" i="250"/>
  <c r="P54" i="250"/>
  <c r="P52" i="250"/>
  <c r="P59" i="249"/>
  <c r="G95" i="249"/>
  <c r="P57" i="249"/>
  <c r="P55" i="249"/>
  <c r="P62" i="248"/>
  <c r="P60" i="248"/>
  <c r="P58" i="248"/>
  <c r="P56" i="248"/>
  <c r="E92" i="248"/>
  <c r="P92" i="248" s="1"/>
  <c r="P54" i="248"/>
  <c r="E91" i="255"/>
  <c r="E93" i="247"/>
  <c r="G98" i="247"/>
  <c r="E96" i="248"/>
  <c r="E88" i="249"/>
  <c r="E93" i="249"/>
  <c r="E91" i="252"/>
  <c r="P91" i="252"/>
  <c r="E88" i="253"/>
  <c r="E97" i="253"/>
  <c r="P97" i="253" s="1"/>
  <c r="E90" i="254"/>
  <c r="E93" i="254"/>
  <c r="G96" i="255"/>
  <c r="G90" i="256"/>
  <c r="P90" i="256" s="1"/>
  <c r="G94" i="256"/>
  <c r="E96" i="257"/>
  <c r="G88" i="258"/>
  <c r="E89" i="258"/>
  <c r="E99" i="258" s="1"/>
  <c r="K90" i="261"/>
  <c r="K99" i="261"/>
  <c r="E93" i="261"/>
  <c r="P93" i="261"/>
  <c r="E93" i="262"/>
  <c r="E90" i="263"/>
  <c r="P90" i="263" s="1"/>
  <c r="E91" i="263"/>
  <c r="P91" i="263" s="1"/>
  <c r="G89" i="264"/>
  <c r="P89" i="264"/>
  <c r="E93" i="266"/>
  <c r="P55" i="266"/>
  <c r="P59" i="264"/>
  <c r="P62" i="262"/>
  <c r="P53" i="261"/>
  <c r="P58" i="259"/>
  <c r="P62" i="255"/>
  <c r="P61" i="250"/>
  <c r="P58" i="265"/>
  <c r="P61" i="264"/>
  <c r="P52" i="263"/>
  <c r="P57" i="260"/>
  <c r="P52" i="251"/>
  <c r="P57" i="248"/>
  <c r="G94" i="248"/>
  <c r="E95" i="248"/>
  <c r="P95" i="248" s="1"/>
  <c r="E92" i="249"/>
  <c r="E98" i="250"/>
  <c r="P98" i="250" s="1"/>
  <c r="G93" i="251"/>
  <c r="G95" i="254"/>
  <c r="P95" i="254" s="1"/>
  <c r="G98" i="256"/>
  <c r="P98" i="256" s="1"/>
  <c r="G92" i="258"/>
  <c r="E97" i="258"/>
  <c r="E91" i="259"/>
  <c r="G94" i="260"/>
  <c r="E92" i="261"/>
  <c r="G88" i="262"/>
  <c r="G90" i="264"/>
  <c r="P90" i="264"/>
  <c r="E96" i="265"/>
  <c r="G92" i="266"/>
  <c r="E97" i="266"/>
  <c r="P54" i="259"/>
  <c r="P62" i="253"/>
  <c r="P58" i="250"/>
  <c r="P59" i="266"/>
  <c r="P54" i="265"/>
  <c r="P57" i="264"/>
  <c r="P60" i="263"/>
  <c r="P55" i="262"/>
  <c r="P62" i="261"/>
  <c r="P54" i="261"/>
  <c r="P61" i="260"/>
  <c r="P56" i="259"/>
  <c r="P59" i="258"/>
  <c r="P62" i="257"/>
  <c r="P57" i="256"/>
  <c r="P53" i="256"/>
  <c r="P56" i="255"/>
  <c r="P52" i="255"/>
  <c r="P58" i="253"/>
  <c r="P61" i="252"/>
  <c r="P53" i="252"/>
  <c r="P59" i="250"/>
  <c r="P55" i="250"/>
  <c r="P58" i="249"/>
  <c r="P54" i="249"/>
  <c r="E94" i="265"/>
  <c r="P94" i="265" s="1"/>
  <c r="E94" i="249"/>
  <c r="E88" i="255"/>
  <c r="P88" i="255" s="1"/>
  <c r="E92" i="259"/>
  <c r="P92" i="259" s="1"/>
  <c r="E93" i="260"/>
  <c r="P93" i="260" s="1"/>
  <c r="E90" i="261"/>
  <c r="P90" i="261" s="1"/>
  <c r="E88" i="263"/>
  <c r="E96" i="263"/>
  <c r="P96" i="263"/>
  <c r="E90" i="265"/>
  <c r="E95" i="266"/>
  <c r="O63" i="253"/>
  <c r="O63" i="248"/>
  <c r="P51" i="260"/>
  <c r="P93" i="263"/>
  <c r="P89" i="266"/>
  <c r="P92" i="257"/>
  <c r="P91" i="258"/>
  <c r="P51" i="263"/>
  <c r="P51" i="262"/>
  <c r="P94" i="255"/>
  <c r="P96" i="255"/>
  <c r="P98" i="255"/>
  <c r="P89" i="256"/>
  <c r="P96" i="248"/>
  <c r="P88" i="249"/>
  <c r="P93" i="249"/>
  <c r="P97" i="258"/>
  <c r="P96" i="260"/>
  <c r="P92" i="252"/>
  <c r="P90" i="259"/>
  <c r="P51" i="258"/>
  <c r="P63" i="258" s="1"/>
  <c r="P91" i="255"/>
  <c r="P93" i="248"/>
  <c r="P94" i="261"/>
  <c r="P89" i="262"/>
  <c r="P94" i="263"/>
  <c r="P93" i="264"/>
  <c r="P89" i="248"/>
  <c r="P90" i="251"/>
  <c r="P89" i="252"/>
  <c r="P97" i="252"/>
  <c r="P89" i="253"/>
  <c r="P91" i="253"/>
  <c r="P93" i="253"/>
  <c r="P89" i="254"/>
  <c r="P91" i="254"/>
  <c r="P91" i="259"/>
  <c r="P89" i="260"/>
  <c r="P91" i="260"/>
  <c r="P51" i="259"/>
  <c r="P51" i="255"/>
  <c r="P98" i="249"/>
  <c r="P91" i="265"/>
  <c r="P93" i="266"/>
  <c r="P51" i="266"/>
  <c r="P51" i="254"/>
  <c r="P51" i="250"/>
  <c r="P90" i="249"/>
  <c r="P95" i="250"/>
  <c r="P97" i="250"/>
  <c r="P93" i="256"/>
  <c r="P98" i="257"/>
  <c r="P88" i="258"/>
  <c r="P98" i="258"/>
  <c r="P93" i="262"/>
  <c r="P91" i="266"/>
  <c r="P51" i="251"/>
  <c r="P63" i="251" s="1"/>
  <c r="E87" i="259"/>
  <c r="P97" i="248"/>
  <c r="P94" i="252"/>
  <c r="P96" i="253"/>
  <c r="P90" i="254"/>
  <c r="E87" i="255"/>
  <c r="P93" i="255"/>
  <c r="P89" i="257"/>
  <c r="P91" i="257"/>
  <c r="P94" i="259"/>
  <c r="P92" i="260"/>
  <c r="P90" i="265"/>
  <c r="P96" i="265"/>
  <c r="P94" i="248"/>
  <c r="P93" i="258"/>
  <c r="E87" i="253"/>
  <c r="E99" i="253" s="1"/>
  <c r="P87" i="253"/>
  <c r="E87" i="257"/>
  <c r="P87" i="257"/>
  <c r="E87" i="261"/>
  <c r="E87" i="249"/>
  <c r="P87" i="249" s="1"/>
  <c r="O99" i="256"/>
  <c r="E97" i="255"/>
  <c r="O87" i="247"/>
  <c r="O63" i="264"/>
  <c r="O87" i="264"/>
  <c r="O99" i="264" s="1"/>
  <c r="O63" i="263"/>
  <c r="O87" i="263"/>
  <c r="O99" i="263"/>
  <c r="O87" i="261"/>
  <c r="O99" i="261"/>
  <c r="O63" i="261"/>
  <c r="O99" i="265"/>
  <c r="O88" i="248"/>
  <c r="O99" i="248"/>
  <c r="M87" i="247"/>
  <c r="E97" i="259"/>
  <c r="P97" i="259" s="1"/>
  <c r="H94" i="256"/>
  <c r="O99" i="262"/>
  <c r="O99" i="259"/>
  <c r="O63" i="255"/>
  <c r="O87" i="255"/>
  <c r="O99" i="255" s="1"/>
  <c r="O63" i="254"/>
  <c r="O87" i="254"/>
  <c r="O99" i="254"/>
  <c r="O99" i="252"/>
  <c r="O63" i="251"/>
  <c r="O63" i="250"/>
  <c r="O87" i="250"/>
  <c r="O99" i="250"/>
  <c r="O63" i="249"/>
  <c r="O87" i="249"/>
  <c r="O99" i="249" s="1"/>
  <c r="O99" i="253"/>
  <c r="G63" i="254"/>
  <c r="O63" i="260"/>
  <c r="O88" i="260"/>
  <c r="O99" i="258"/>
  <c r="O99" i="257"/>
  <c r="M63" i="266"/>
  <c r="O63" i="259"/>
  <c r="O63" i="258"/>
  <c r="O63" i="257"/>
  <c r="K63" i="266"/>
  <c r="K63" i="263"/>
  <c r="K63" i="265"/>
  <c r="O63" i="266"/>
  <c r="O63" i="265"/>
  <c r="O63" i="252"/>
  <c r="O63" i="262"/>
  <c r="O63" i="256"/>
  <c r="M63" i="251"/>
  <c r="M63" i="256"/>
  <c r="M63" i="262"/>
  <c r="K63" i="264"/>
  <c r="E63" i="265"/>
  <c r="P32" i="250"/>
  <c r="O65" i="250" s="1"/>
  <c r="P65" i="250" s="1"/>
  <c r="P66" i="250" s="1"/>
  <c r="E93" i="250"/>
  <c r="P93" i="250" s="1"/>
  <c r="E92" i="264"/>
  <c r="E63" i="258"/>
  <c r="K99" i="263"/>
  <c r="P32" i="261"/>
  <c r="K63" i="255"/>
  <c r="E63" i="260"/>
  <c r="I63" i="265"/>
  <c r="E96" i="249"/>
  <c r="I96" i="257"/>
  <c r="P96" i="257" s="1"/>
  <c r="G95" i="258"/>
  <c r="P95" i="258"/>
  <c r="K63" i="251"/>
  <c r="O65" i="254"/>
  <c r="P65" i="254" s="1"/>
  <c r="E63" i="255"/>
  <c r="K63" i="256"/>
  <c r="E87" i="258"/>
  <c r="P87" i="258" s="1"/>
  <c r="E87" i="260"/>
  <c r="P32" i="248"/>
  <c r="P35" i="248"/>
  <c r="E63" i="250"/>
  <c r="G96" i="254"/>
  <c r="K87" i="255"/>
  <c r="K99" i="255" s="1"/>
  <c r="P32" i="258"/>
  <c r="K63" i="249"/>
  <c r="E87" i="250"/>
  <c r="K63" i="254"/>
  <c r="K63" i="260"/>
  <c r="M63" i="260"/>
  <c r="M63" i="263"/>
  <c r="P32" i="247"/>
  <c r="P35" i="247" s="1"/>
  <c r="P32" i="249"/>
  <c r="P35" i="249" s="1"/>
  <c r="I63" i="251"/>
  <c r="P32" i="253"/>
  <c r="E63" i="253"/>
  <c r="H96" i="258"/>
  <c r="E95" i="261"/>
  <c r="P95" i="261" s="1"/>
  <c r="M99" i="262"/>
  <c r="H88" i="263"/>
  <c r="G95" i="266"/>
  <c r="K63" i="250"/>
  <c r="P35" i="250"/>
  <c r="K63" i="252"/>
  <c r="G63" i="253"/>
  <c r="M63" i="255"/>
  <c r="K63" i="257"/>
  <c r="M63" i="258"/>
  <c r="K63" i="259"/>
  <c r="M63" i="259"/>
  <c r="M63" i="261"/>
  <c r="I97" i="253"/>
  <c r="H88" i="257"/>
  <c r="P88" i="257"/>
  <c r="H90" i="261"/>
  <c r="K87" i="262"/>
  <c r="K63" i="262"/>
  <c r="M95" i="264"/>
  <c r="M63" i="264"/>
  <c r="P32" i="255"/>
  <c r="O65" i="255" s="1"/>
  <c r="E63" i="256"/>
  <c r="K99" i="259"/>
  <c r="P32" i="262"/>
  <c r="H94" i="266"/>
  <c r="I99" i="259"/>
  <c r="E63" i="262"/>
  <c r="I63" i="262"/>
  <c r="H97" i="247"/>
  <c r="I89" i="249"/>
  <c r="P89" i="249" s="1"/>
  <c r="I63" i="249"/>
  <c r="I93" i="251"/>
  <c r="P93" i="251"/>
  <c r="I92" i="253"/>
  <c r="P92" i="253"/>
  <c r="G95" i="253"/>
  <c r="I63" i="255"/>
  <c r="I89" i="255"/>
  <c r="H98" i="256"/>
  <c r="G87" i="260"/>
  <c r="G99" i="260" s="1"/>
  <c r="G63" i="260"/>
  <c r="H93" i="260"/>
  <c r="G95" i="260"/>
  <c r="P95" i="260" s="1"/>
  <c r="G97" i="260"/>
  <c r="G87" i="261"/>
  <c r="P87" i="261" s="1"/>
  <c r="P99" i="261" s="1"/>
  <c r="P102" i="261" s="1"/>
  <c r="D35" i="239" s="1"/>
  <c r="A35" i="239" s="1"/>
  <c r="G63" i="261"/>
  <c r="G92" i="263"/>
  <c r="P92" i="263" s="1"/>
  <c r="I91" i="264"/>
  <c r="I97" i="265"/>
  <c r="P97" i="265"/>
  <c r="G98" i="265"/>
  <c r="P98" i="265"/>
  <c r="H98" i="266"/>
  <c r="P98" i="266"/>
  <c r="I99" i="248"/>
  <c r="I63" i="253"/>
  <c r="G63" i="247"/>
  <c r="G87" i="249"/>
  <c r="G99" i="249" s="1"/>
  <c r="G63" i="249"/>
  <c r="H88" i="254"/>
  <c r="P88" i="254" s="1"/>
  <c r="G63" i="257"/>
  <c r="G95" i="259"/>
  <c r="P95" i="259"/>
  <c r="H98" i="261"/>
  <c r="P98" i="261"/>
  <c r="G63" i="262"/>
  <c r="I87" i="263"/>
  <c r="I99" i="263" s="1"/>
  <c r="I63" i="263"/>
  <c r="H93" i="265"/>
  <c r="P93" i="265"/>
  <c r="I99" i="258"/>
  <c r="G63" i="266"/>
  <c r="G92" i="250"/>
  <c r="P92" i="250"/>
  <c r="K99" i="253"/>
  <c r="H87" i="254"/>
  <c r="I63" i="256"/>
  <c r="K99" i="256"/>
  <c r="H93" i="257"/>
  <c r="P93" i="257"/>
  <c r="H95" i="257"/>
  <c r="H87" i="259"/>
  <c r="H90" i="262"/>
  <c r="P90" i="262"/>
  <c r="H91" i="262"/>
  <c r="P91" i="262"/>
  <c r="G89" i="263"/>
  <c r="G63" i="263"/>
  <c r="G98" i="263"/>
  <c r="K99" i="265"/>
  <c r="H88" i="265"/>
  <c r="P88" i="265"/>
  <c r="H89" i="265"/>
  <c r="G94" i="265"/>
  <c r="H90" i="266"/>
  <c r="G63" i="250"/>
  <c r="I87" i="251"/>
  <c r="G90" i="248"/>
  <c r="G63" i="248"/>
  <c r="I87" i="250"/>
  <c r="I63" i="250"/>
  <c r="M99" i="250"/>
  <c r="G88" i="250"/>
  <c r="G89" i="251"/>
  <c r="G63" i="251"/>
  <c r="G96" i="252"/>
  <c r="G98" i="252"/>
  <c r="P98" i="252" s="1"/>
  <c r="G98" i="254"/>
  <c r="P98" i="254" s="1"/>
  <c r="I90" i="255"/>
  <c r="P90" i="255" s="1"/>
  <c r="I99" i="256"/>
  <c r="G63" i="256"/>
  <c r="G90" i="257"/>
  <c r="P90" i="257"/>
  <c r="G87" i="258"/>
  <c r="G63" i="258"/>
  <c r="G89" i="259"/>
  <c r="P89" i="259"/>
  <c r="G88" i="260"/>
  <c r="M99" i="261"/>
  <c r="G88" i="261"/>
  <c r="P88" i="261"/>
  <c r="G91" i="261"/>
  <c r="P91" i="261"/>
  <c r="G97" i="261"/>
  <c r="P97" i="261"/>
  <c r="G95" i="262"/>
  <c r="P95" i="262"/>
  <c r="G97" i="262"/>
  <c r="P97" i="262"/>
  <c r="H98" i="262"/>
  <c r="P98" i="262"/>
  <c r="G63" i="264"/>
  <c r="G94" i="264"/>
  <c r="P94" i="264" s="1"/>
  <c r="G97" i="264"/>
  <c r="P97" i="264" s="1"/>
  <c r="H98" i="264"/>
  <c r="H87" i="265"/>
  <c r="H99" i="265" s="1"/>
  <c r="H63" i="265"/>
  <c r="I99" i="252"/>
  <c r="M99" i="249"/>
  <c r="I63" i="252"/>
  <c r="H63" i="253"/>
  <c r="G94" i="262"/>
  <c r="P94" i="262"/>
  <c r="G92" i="249"/>
  <c r="K99" i="257"/>
  <c r="G87" i="259"/>
  <c r="G63" i="259"/>
  <c r="H93" i="259"/>
  <c r="G95" i="264"/>
  <c r="K99" i="251"/>
  <c r="M99" i="260"/>
  <c r="K88" i="247"/>
  <c r="H63" i="248"/>
  <c r="E91" i="248"/>
  <c r="P91" i="248"/>
  <c r="E63" i="248"/>
  <c r="H87" i="248"/>
  <c r="H99" i="248" s="1"/>
  <c r="K95" i="249"/>
  <c r="P95" i="249" s="1"/>
  <c r="K99" i="250"/>
  <c r="I89" i="250"/>
  <c r="P89" i="250" s="1"/>
  <c r="E91" i="250"/>
  <c r="P91" i="250" s="1"/>
  <c r="H94" i="250"/>
  <c r="P94" i="250" s="1"/>
  <c r="E88" i="252"/>
  <c r="P88" i="252" s="1"/>
  <c r="E63" i="252"/>
  <c r="M95" i="253"/>
  <c r="M63" i="253"/>
  <c r="E63" i="254"/>
  <c r="E87" i="254"/>
  <c r="H63" i="254"/>
  <c r="K99" i="254"/>
  <c r="I93" i="254"/>
  <c r="P93" i="254"/>
  <c r="I63" i="254"/>
  <c r="H87" i="255"/>
  <c r="H99" i="255" s="1"/>
  <c r="H63" i="255"/>
  <c r="M89" i="255"/>
  <c r="M99" i="255"/>
  <c r="I94" i="260"/>
  <c r="I99" i="260"/>
  <c r="H98" i="260"/>
  <c r="P98" i="260"/>
  <c r="H89" i="261"/>
  <c r="P89" i="261"/>
  <c r="H63" i="261"/>
  <c r="E63" i="249"/>
  <c r="H99" i="253"/>
  <c r="M63" i="250"/>
  <c r="H63" i="262"/>
  <c r="G89" i="247"/>
  <c r="I63" i="248"/>
  <c r="M63" i="248"/>
  <c r="K88" i="248"/>
  <c r="K99" i="248" s="1"/>
  <c r="K63" i="248"/>
  <c r="K95" i="248"/>
  <c r="H63" i="249"/>
  <c r="H91" i="249"/>
  <c r="P91" i="249"/>
  <c r="H97" i="249"/>
  <c r="H87" i="250"/>
  <c r="H63" i="250"/>
  <c r="P32" i="251"/>
  <c r="M89" i="251"/>
  <c r="M99" i="251" s="1"/>
  <c r="G91" i="251"/>
  <c r="P91" i="251" s="1"/>
  <c r="E96" i="251"/>
  <c r="P96" i="251" s="1"/>
  <c r="G88" i="253"/>
  <c r="H94" i="254"/>
  <c r="P94" i="254"/>
  <c r="H97" i="254"/>
  <c r="H91" i="256"/>
  <c r="M97" i="257"/>
  <c r="P97" i="257" s="1"/>
  <c r="M63" i="257"/>
  <c r="M97" i="266"/>
  <c r="P97" i="266"/>
  <c r="H63" i="247"/>
  <c r="H87" i="247"/>
  <c r="O65" i="248"/>
  <c r="E90" i="250"/>
  <c r="P90" i="250" s="1"/>
  <c r="G93" i="252"/>
  <c r="P93" i="252" s="1"/>
  <c r="G63" i="252"/>
  <c r="M87" i="254"/>
  <c r="M99" i="254"/>
  <c r="M63" i="254"/>
  <c r="E96" i="256"/>
  <c r="P96" i="256" s="1"/>
  <c r="M99" i="252"/>
  <c r="K63" i="253"/>
  <c r="K63" i="258"/>
  <c r="I92" i="247"/>
  <c r="M63" i="249"/>
  <c r="E96" i="250"/>
  <c r="P96" i="250" s="1"/>
  <c r="E63" i="251"/>
  <c r="H92" i="251"/>
  <c r="H99" i="251"/>
  <c r="P32" i="252"/>
  <c r="E92" i="254"/>
  <c r="P92" i="254" s="1"/>
  <c r="G92" i="255"/>
  <c r="P92" i="255" s="1"/>
  <c r="G96" i="259"/>
  <c r="P96" i="259" s="1"/>
  <c r="E98" i="259"/>
  <c r="P98" i="259" s="1"/>
  <c r="E63" i="259"/>
  <c r="I92" i="261"/>
  <c r="E96" i="261"/>
  <c r="P96" i="261" s="1"/>
  <c r="M63" i="252"/>
  <c r="H63" i="256"/>
  <c r="E63" i="257"/>
  <c r="H63" i="257"/>
  <c r="H92" i="258"/>
  <c r="P92" i="258" s="1"/>
  <c r="H63" i="258"/>
  <c r="H63" i="251"/>
  <c r="H63" i="252"/>
  <c r="E94" i="253"/>
  <c r="P94" i="253"/>
  <c r="P32" i="256"/>
  <c r="E88" i="256"/>
  <c r="I63" i="257"/>
  <c r="E63" i="261"/>
  <c r="I63" i="261"/>
  <c r="G63" i="265"/>
  <c r="G87" i="265"/>
  <c r="H87" i="266"/>
  <c r="H63" i="266"/>
  <c r="H87" i="252"/>
  <c r="P87" i="252"/>
  <c r="E90" i="253"/>
  <c r="P90" i="253"/>
  <c r="G63" i="255"/>
  <c r="H92" i="256"/>
  <c r="P92" i="256" s="1"/>
  <c r="P32" i="257"/>
  <c r="P35" i="257" s="1"/>
  <c r="I63" i="259"/>
  <c r="I63" i="260"/>
  <c r="E89" i="263"/>
  <c r="E63" i="263"/>
  <c r="M89" i="265"/>
  <c r="M99" i="265"/>
  <c r="M63" i="265"/>
  <c r="G87" i="255"/>
  <c r="P32" i="259"/>
  <c r="E88" i="262"/>
  <c r="P88" i="262" s="1"/>
  <c r="I88" i="262"/>
  <c r="I99" i="262"/>
  <c r="H92" i="262"/>
  <c r="P32" i="264"/>
  <c r="P35" i="264" s="1"/>
  <c r="K99" i="258"/>
  <c r="H87" i="260"/>
  <c r="H99" i="260" s="1"/>
  <c r="H63" i="260"/>
  <c r="K99" i="264"/>
  <c r="I88" i="266"/>
  <c r="I99" i="266" s="1"/>
  <c r="I63" i="266"/>
  <c r="I63" i="258"/>
  <c r="H63" i="259"/>
  <c r="P32" i="260"/>
  <c r="P32" i="263"/>
  <c r="O65" i="263" s="1"/>
  <c r="P65" i="263" s="1"/>
  <c r="I63" i="264"/>
  <c r="E90" i="260"/>
  <c r="M99" i="263"/>
  <c r="H87" i="264"/>
  <c r="H99" i="264" s="1"/>
  <c r="H63" i="264"/>
  <c r="E95" i="265"/>
  <c r="H63" i="263"/>
  <c r="H87" i="263"/>
  <c r="E63" i="264"/>
  <c r="P32" i="265"/>
  <c r="P32" i="266"/>
  <c r="O65" i="266" s="1"/>
  <c r="E88" i="266"/>
  <c r="E63" i="266"/>
  <c r="E96" i="266"/>
  <c r="G99" i="256"/>
  <c r="P95" i="257"/>
  <c r="E99" i="257"/>
  <c r="P96" i="258"/>
  <c r="P96" i="266"/>
  <c r="P95" i="265"/>
  <c r="P89" i="263"/>
  <c r="P92" i="261"/>
  <c r="P88" i="263"/>
  <c r="P93" i="259"/>
  <c r="P92" i="249"/>
  <c r="P94" i="256"/>
  <c r="P95" i="264"/>
  <c r="P88" i="260"/>
  <c r="P89" i="255"/>
  <c r="P95" i="266"/>
  <c r="P89" i="265"/>
  <c r="P87" i="264"/>
  <c r="P87" i="265"/>
  <c r="P99" i="265" s="1"/>
  <c r="P102" i="265" s="1"/>
  <c r="D39" i="239" s="1"/>
  <c r="A39" i="239" s="1"/>
  <c r="P95" i="253"/>
  <c r="E99" i="255"/>
  <c r="P97" i="255"/>
  <c r="P89" i="251"/>
  <c r="P94" i="260"/>
  <c r="P87" i="260"/>
  <c r="P96" i="249"/>
  <c r="G99" i="253"/>
  <c r="P88" i="253"/>
  <c r="P88" i="266"/>
  <c r="E99" i="262"/>
  <c r="P87" i="250"/>
  <c r="P92" i="264"/>
  <c r="P92" i="251"/>
  <c r="K99" i="262"/>
  <c r="G99" i="258"/>
  <c r="M99" i="264"/>
  <c r="G99" i="250"/>
  <c r="H99" i="262"/>
  <c r="G99" i="254"/>
  <c r="I99" i="251"/>
  <c r="M99" i="266"/>
  <c r="I99" i="250"/>
  <c r="O65" i="261"/>
  <c r="P35" i="261"/>
  <c r="O101" i="250"/>
  <c r="P101" i="250" s="1"/>
  <c r="H99" i="259"/>
  <c r="I99" i="253"/>
  <c r="P35" i="255"/>
  <c r="E99" i="252"/>
  <c r="I99" i="264"/>
  <c r="O101" i="254"/>
  <c r="P101" i="254" s="1"/>
  <c r="P35" i="262"/>
  <c r="O65" i="262"/>
  <c r="P65" i="262" s="1"/>
  <c r="O65" i="249"/>
  <c r="P65" i="249" s="1"/>
  <c r="I99" i="265"/>
  <c r="P35" i="253"/>
  <c r="O65" i="253"/>
  <c r="O101" i="253" s="1"/>
  <c r="P35" i="258"/>
  <c r="O65" i="258"/>
  <c r="O101" i="258" s="1"/>
  <c r="G99" i="257"/>
  <c r="I99" i="249"/>
  <c r="I99" i="255"/>
  <c r="H99" i="257"/>
  <c r="P63" i="264"/>
  <c r="P66" i="264" s="1"/>
  <c r="P63" i="260"/>
  <c r="P63" i="259"/>
  <c r="G99" i="259"/>
  <c r="G99" i="261"/>
  <c r="P63" i="252"/>
  <c r="O65" i="259"/>
  <c r="P65" i="259" s="1"/>
  <c r="P35" i="259"/>
  <c r="P35" i="263"/>
  <c r="O65" i="260"/>
  <c r="P65" i="260" s="1"/>
  <c r="P35" i="260"/>
  <c r="P35" i="252"/>
  <c r="O65" i="252"/>
  <c r="O65" i="251"/>
  <c r="O101" i="251" s="1"/>
  <c r="P35" i="251"/>
  <c r="M99" i="253"/>
  <c r="H99" i="249"/>
  <c r="H99" i="261"/>
  <c r="I99" i="254"/>
  <c r="P35" i="266"/>
  <c r="E99" i="265"/>
  <c r="H99" i="252"/>
  <c r="P35" i="256"/>
  <c r="O65" i="256"/>
  <c r="P65" i="256" s="1"/>
  <c r="E99" i="251"/>
  <c r="H99" i="254"/>
  <c r="P63" i="250"/>
  <c r="P63" i="256"/>
  <c r="O65" i="265"/>
  <c r="P35" i="265"/>
  <c r="O65" i="264"/>
  <c r="P65" i="264" s="1"/>
  <c r="O65" i="257"/>
  <c r="O101" i="257" s="1"/>
  <c r="P101" i="257" s="1"/>
  <c r="G99" i="265"/>
  <c r="E99" i="261"/>
  <c r="E99" i="263"/>
  <c r="P63" i="253"/>
  <c r="P66" i="253" s="1"/>
  <c r="P65" i="248"/>
  <c r="O101" i="248"/>
  <c r="P101" i="248"/>
  <c r="P63" i="261"/>
  <c r="P66" i="261" s="1"/>
  <c r="E99" i="250"/>
  <c r="O101" i="261"/>
  <c r="P101" i="261" s="1"/>
  <c r="P65" i="261"/>
  <c r="P101" i="258"/>
  <c r="P65" i="253"/>
  <c r="P101" i="253"/>
  <c r="O101" i="260"/>
  <c r="P101" i="260" s="1"/>
  <c r="O101" i="265"/>
  <c r="P101" i="265" s="1"/>
  <c r="P65" i="265"/>
  <c r="P66" i="265"/>
  <c r="T84" i="265" s="1"/>
  <c r="P101" i="251"/>
  <c r="P65" i="251"/>
  <c r="P66" i="251" s="1"/>
  <c r="P65" i="257"/>
  <c r="O101" i="256"/>
  <c r="P101" i="256" s="1"/>
  <c r="P66" i="256"/>
  <c r="S87" i="256" s="1"/>
  <c r="P65" i="252"/>
  <c r="O101" i="252"/>
  <c r="P101" i="252" s="1"/>
  <c r="J79" i="256"/>
  <c r="P88" i="247" l="1"/>
  <c r="O65" i="247"/>
  <c r="I63" i="247"/>
  <c r="P57" i="247"/>
  <c r="E91" i="247"/>
  <c r="E99" i="247" s="1"/>
  <c r="P95" i="247"/>
  <c r="O92" i="247"/>
  <c r="M89" i="247"/>
  <c r="M99" i="247" s="1"/>
  <c r="P59" i="247"/>
  <c r="P87" i="247"/>
  <c r="K63" i="247"/>
  <c r="P52" i="247"/>
  <c r="P63" i="247" s="1"/>
  <c r="H92" i="247"/>
  <c r="P92" i="247" s="1"/>
  <c r="P54" i="247"/>
  <c r="P97" i="247"/>
  <c r="P58" i="247"/>
  <c r="E63" i="247"/>
  <c r="P98" i="247"/>
  <c r="P60" i="247"/>
  <c r="K99" i="247"/>
  <c r="O99" i="247"/>
  <c r="P93" i="247"/>
  <c r="P62" i="247"/>
  <c r="F13" i="246"/>
  <c r="J33" i="196" s="1"/>
  <c r="F14" i="246"/>
  <c r="J36" i="196" s="1"/>
  <c r="F15" i="246"/>
  <c r="J37" i="196" s="1"/>
  <c r="A5" i="246"/>
  <c r="H44" i="196"/>
  <c r="J39" i="196"/>
  <c r="P5" i="266"/>
  <c r="P5" i="249"/>
  <c r="F8" i="246"/>
  <c r="P5" i="254"/>
  <c r="A64" i="196"/>
  <c r="P5" i="265"/>
  <c r="P5" i="263"/>
  <c r="P5" i="247"/>
  <c r="P5" i="252"/>
  <c r="A74" i="13"/>
  <c r="P5" i="264"/>
  <c r="P5" i="262"/>
  <c r="P5" i="256"/>
  <c r="P5" i="248"/>
  <c r="P5" i="255"/>
  <c r="A70" i="204"/>
  <c r="Y3" i="287"/>
  <c r="A64" i="235"/>
  <c r="Y3" i="288"/>
  <c r="P5" i="258"/>
  <c r="P5" i="257"/>
  <c r="P5" i="260"/>
  <c r="D8" i="239"/>
  <c r="U11" i="288"/>
  <c r="U19" i="288"/>
  <c r="S16" i="287"/>
  <c r="P4" i="252"/>
  <c r="P4" i="248"/>
  <c r="P4" i="264"/>
  <c r="P4" i="259"/>
  <c r="P4" i="256"/>
  <c r="P4" i="251"/>
  <c r="W2" i="287"/>
  <c r="P4" i="260"/>
  <c r="D7" i="239"/>
  <c r="A15" i="239" s="1"/>
  <c r="P4" i="247"/>
  <c r="P4" i="258"/>
  <c r="P4" i="253"/>
  <c r="J2" i="196"/>
  <c r="O2" i="204"/>
  <c r="P4" i="249"/>
  <c r="P4" i="257"/>
  <c r="P4" i="254"/>
  <c r="P4" i="266"/>
  <c r="G52" i="204"/>
  <c r="H2" i="13"/>
  <c r="P4" i="262"/>
  <c r="T81" i="261"/>
  <c r="J79" i="261"/>
  <c r="T84" i="261"/>
  <c r="S87" i="261"/>
  <c r="T87" i="261" s="1"/>
  <c r="T81" i="253"/>
  <c r="J79" i="253"/>
  <c r="T84" i="253"/>
  <c r="S87" i="253"/>
  <c r="T87" i="253" s="1"/>
  <c r="P66" i="260"/>
  <c r="J79" i="250"/>
  <c r="T81" i="250"/>
  <c r="S87" i="250"/>
  <c r="T84" i="250"/>
  <c r="S87" i="262"/>
  <c r="T87" i="262" s="1"/>
  <c r="J79" i="262"/>
  <c r="T84" i="262"/>
  <c r="T81" i="262"/>
  <c r="T81" i="264"/>
  <c r="T84" i="264"/>
  <c r="J79" i="264"/>
  <c r="S87" i="264"/>
  <c r="T87" i="264" s="1"/>
  <c r="T84" i="251"/>
  <c r="J79" i="251"/>
  <c r="T81" i="251"/>
  <c r="S87" i="251"/>
  <c r="T87" i="251" s="1"/>
  <c r="P65" i="266"/>
  <c r="O101" i="266"/>
  <c r="P101" i="266" s="1"/>
  <c r="P99" i="257"/>
  <c r="P102" i="257" s="1"/>
  <c r="D31" i="239" s="1"/>
  <c r="A31" i="239" s="1"/>
  <c r="P65" i="255"/>
  <c r="O101" i="255"/>
  <c r="P101" i="255" s="1"/>
  <c r="P66" i="266"/>
  <c r="S87" i="265"/>
  <c r="O101" i="264"/>
  <c r="P101" i="264" s="1"/>
  <c r="O101" i="263"/>
  <c r="P101" i="263" s="1"/>
  <c r="O101" i="249"/>
  <c r="P101" i="249" s="1"/>
  <c r="O101" i="262"/>
  <c r="P101" i="262" s="1"/>
  <c r="E99" i="259"/>
  <c r="G99" i="251"/>
  <c r="P87" i="254"/>
  <c r="E99" i="260"/>
  <c r="P89" i="258"/>
  <c r="P88" i="250"/>
  <c r="P99" i="250" s="1"/>
  <c r="P102" i="250" s="1"/>
  <c r="D24" i="239" s="1"/>
  <c r="A24" i="239" s="1"/>
  <c r="H99" i="258"/>
  <c r="G99" i="262"/>
  <c r="J32" i="196"/>
  <c r="P87" i="262"/>
  <c r="P99" i="262" s="1"/>
  <c r="P102" i="262" s="1"/>
  <c r="D36" i="239" s="1"/>
  <c r="A36" i="239" s="1"/>
  <c r="J79" i="265"/>
  <c r="T84" i="256"/>
  <c r="O101" i="259"/>
  <c r="P101" i="259" s="1"/>
  <c r="P65" i="258"/>
  <c r="P66" i="258" s="1"/>
  <c r="E99" i="254"/>
  <c r="E99" i="248"/>
  <c r="M99" i="257"/>
  <c r="H99" i="256"/>
  <c r="H99" i="250"/>
  <c r="G99" i="263"/>
  <c r="P87" i="248"/>
  <c r="P90" i="260"/>
  <c r="P87" i="255"/>
  <c r="P99" i="255" s="1"/>
  <c r="P102" i="255" s="1"/>
  <c r="D29" i="239" s="1"/>
  <c r="A29" i="239" s="1"/>
  <c r="G99" i="255"/>
  <c r="H99" i="266"/>
  <c r="P99" i="258"/>
  <c r="P102" i="258" s="1"/>
  <c r="D32" i="239" s="1"/>
  <c r="A32" i="239" s="1"/>
  <c r="P87" i="259"/>
  <c r="P99" i="259" s="1"/>
  <c r="P92" i="266"/>
  <c r="G99" i="266"/>
  <c r="P87" i="266"/>
  <c r="P87" i="251"/>
  <c r="P99" i="251" s="1"/>
  <c r="P102" i="251" s="1"/>
  <c r="D25" i="239" s="1"/>
  <c r="A25" i="239" s="1"/>
  <c r="I99" i="257"/>
  <c r="P90" i="247"/>
  <c r="P98" i="264"/>
  <c r="P63" i="248"/>
  <c r="P66" i="248" s="1"/>
  <c r="T81" i="265"/>
  <c r="T81" i="256"/>
  <c r="T87" i="256" s="1"/>
  <c r="P90" i="248"/>
  <c r="G99" i="248"/>
  <c r="P99" i="253"/>
  <c r="P102" i="253" s="1"/>
  <c r="D27" i="239" s="1"/>
  <c r="A27" i="239" s="1"/>
  <c r="P91" i="264"/>
  <c r="P99" i="264" s="1"/>
  <c r="P102" i="264" s="1"/>
  <c r="D38" i="239" s="1"/>
  <c r="A38" i="239" s="1"/>
  <c r="P97" i="260"/>
  <c r="E99" i="264"/>
  <c r="K99" i="249"/>
  <c r="O99" i="260"/>
  <c r="P66" i="252"/>
  <c r="P66" i="259"/>
  <c r="P87" i="263"/>
  <c r="P99" i="263" s="1"/>
  <c r="H99" i="263"/>
  <c r="P88" i="256"/>
  <c r="P99" i="256" s="1"/>
  <c r="P102" i="256" s="1"/>
  <c r="D30" i="239" s="1"/>
  <c r="A30" i="239" s="1"/>
  <c r="E99" i="256"/>
  <c r="G99" i="264"/>
  <c r="P96" i="252"/>
  <c r="P99" i="252" s="1"/>
  <c r="P102" i="252" s="1"/>
  <c r="D26" i="239" s="1"/>
  <c r="A26" i="239" s="1"/>
  <c r="P90" i="266"/>
  <c r="P88" i="248"/>
  <c r="G99" i="252"/>
  <c r="P96" i="254"/>
  <c r="E99" i="266"/>
  <c r="P5" i="259"/>
  <c r="P5" i="253"/>
  <c r="P5" i="251"/>
  <c r="P5" i="250"/>
  <c r="P51" i="249"/>
  <c r="P63" i="249" s="1"/>
  <c r="P66" i="249" s="1"/>
  <c r="P54" i="255"/>
  <c r="P63" i="255" s="1"/>
  <c r="P66" i="255" s="1"/>
  <c r="P51" i="257"/>
  <c r="P63" i="257" s="1"/>
  <c r="P66" i="257" s="1"/>
  <c r="P62" i="254"/>
  <c r="P63" i="254" s="1"/>
  <c r="P66" i="254" s="1"/>
  <c r="P59" i="263"/>
  <c r="P63" i="263" s="1"/>
  <c r="P66" i="263" s="1"/>
  <c r="P61" i="249"/>
  <c r="E97" i="249"/>
  <c r="P97" i="249" s="1"/>
  <c r="P99" i="249" s="1"/>
  <c r="P102" i="249" s="1"/>
  <c r="D23" i="239" s="1"/>
  <c r="A23" i="239" s="1"/>
  <c r="P4" i="261"/>
  <c r="P4" i="255"/>
  <c r="P4" i="250"/>
  <c r="P4" i="265"/>
  <c r="F7" i="246"/>
  <c r="A20" i="246" s="1"/>
  <c r="P4" i="263"/>
  <c r="P91" i="247" l="1"/>
  <c r="O101" i="247"/>
  <c r="P101" i="247" s="1"/>
  <c r="P65" i="247"/>
  <c r="P66" i="247" s="1"/>
  <c r="P89" i="247"/>
  <c r="P99" i="247"/>
  <c r="P102" i="247" s="1"/>
  <c r="D21" i="239" s="1"/>
  <c r="A21" i="239" s="1"/>
  <c r="H99" i="247"/>
  <c r="J35" i="196"/>
  <c r="J44" i="196" s="1"/>
  <c r="J30" i="196"/>
  <c r="F10" i="246"/>
  <c r="S87" i="254"/>
  <c r="T87" i="254" s="1"/>
  <c r="T84" i="254"/>
  <c r="J79" i="254"/>
  <c r="T81" i="254"/>
  <c r="T81" i="263"/>
  <c r="J79" i="263"/>
  <c r="T84" i="263"/>
  <c r="S87" i="263"/>
  <c r="T87" i="263" s="1"/>
  <c r="J79" i="248"/>
  <c r="T81" i="248"/>
  <c r="T84" i="248"/>
  <c r="S87" i="248"/>
  <c r="T87" i="248" s="1"/>
  <c r="P99" i="248"/>
  <c r="P102" i="248" s="1"/>
  <c r="D22" i="239" s="1"/>
  <c r="A22" i="239" s="1"/>
  <c r="P99" i="254"/>
  <c r="P102" i="254" s="1"/>
  <c r="D28" i="239" s="1"/>
  <c r="A28" i="239" s="1"/>
  <c r="T81" i="255"/>
  <c r="T84" i="255"/>
  <c r="S87" i="255"/>
  <c r="T87" i="255" s="1"/>
  <c r="J79" i="255"/>
  <c r="J79" i="257"/>
  <c r="T81" i="257"/>
  <c r="T84" i="257"/>
  <c r="S87" i="257"/>
  <c r="T87" i="257" s="1"/>
  <c r="J79" i="259"/>
  <c r="S87" i="259"/>
  <c r="T84" i="259"/>
  <c r="T81" i="259"/>
  <c r="P99" i="266"/>
  <c r="P102" i="266" s="1"/>
  <c r="D40" i="239" s="1"/>
  <c r="A40" i="239" s="1"/>
  <c r="P102" i="259"/>
  <c r="D33" i="239" s="1"/>
  <c r="A33" i="239" s="1"/>
  <c r="P99" i="260"/>
  <c r="P102" i="260" s="1"/>
  <c r="D34" i="239" s="1"/>
  <c r="A34" i="239" s="1"/>
  <c r="T81" i="258"/>
  <c r="T84" i="258"/>
  <c r="J79" i="258"/>
  <c r="S87" i="258"/>
  <c r="T87" i="258" s="1"/>
  <c r="T87" i="265"/>
  <c r="E99" i="249"/>
  <c r="J79" i="249"/>
  <c r="T84" i="249"/>
  <c r="T81" i="249"/>
  <c r="S87" i="249"/>
  <c r="T87" i="249" s="1"/>
  <c r="P102" i="263"/>
  <c r="D37" i="239" s="1"/>
  <c r="A37" i="239" s="1"/>
  <c r="T81" i="252"/>
  <c r="T84" i="252"/>
  <c r="J79" i="252"/>
  <c r="S87" i="252"/>
  <c r="T87" i="252" s="1"/>
  <c r="T81" i="266"/>
  <c r="T84" i="266"/>
  <c r="S87" i="266"/>
  <c r="J79" i="266"/>
  <c r="T87" i="250"/>
  <c r="J79" i="260"/>
  <c r="T81" i="260"/>
  <c r="T84" i="260"/>
  <c r="S87" i="260"/>
  <c r="T87" i="260" s="1"/>
  <c r="S87" i="247" l="1"/>
  <c r="T87" i="247" s="1"/>
  <c r="T81" i="247"/>
  <c r="T84" i="247"/>
  <c r="J79" i="247"/>
  <c r="T87" i="266"/>
  <c r="D13" i="239"/>
  <c r="J12" i="196" s="1"/>
  <c r="T87" i="259"/>
  <c r="J21" i="196" l="1"/>
  <c r="A4" i="236" s="1"/>
  <c r="A66" i="133" s="1"/>
  <c r="A5" i="239"/>
  <c r="J47" i="196" l="1"/>
  <c r="A47" i="196" s="1"/>
  <c r="A49" i="196" s="1"/>
  <c r="P6" i="264"/>
  <c r="P6" i="255"/>
  <c r="P6" i="252"/>
  <c r="F9" i="246"/>
  <c r="A65" i="235"/>
  <c r="P6" i="259"/>
  <c r="P6" i="260"/>
  <c r="P6" i="263"/>
  <c r="P6" i="258"/>
  <c r="D9" i="239"/>
  <c r="P6" i="256"/>
  <c r="A65" i="196"/>
  <c r="Y4" i="287"/>
  <c r="A71" i="204"/>
  <c r="P6" i="266"/>
  <c r="P6" i="261"/>
  <c r="Y4" i="288"/>
  <c r="P6" i="265"/>
  <c r="P6" i="248"/>
  <c r="P6" i="251"/>
  <c r="P6" i="249"/>
  <c r="P6" i="257"/>
  <c r="P6" i="253"/>
  <c r="P6" i="254"/>
  <c r="P6" i="250"/>
  <c r="P6" i="247"/>
  <c r="P6" i="262"/>
  <c r="A75" i="13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<sst xmlns="http://schemas.openxmlformats.org/spreadsheetml/2006/main" count="3030" uniqueCount="296">
  <si>
    <t></t>
  </si>
  <si>
    <t>bis:</t>
  </si>
  <si>
    <t>1.</t>
  </si>
  <si>
    <t>2.</t>
  </si>
  <si>
    <t>4.</t>
  </si>
  <si>
    <t>5.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</si>
  <si>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</si>
  <si>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</si>
  <si>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</si>
  <si>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</si>
  <si>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</si>
  <si>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Ausgaben für Personal</t>
  </si>
  <si>
    <t>Private Mittel</t>
  </si>
  <si>
    <t>4.1</t>
  </si>
  <si>
    <t>Eigenmittel des Antragstellers</t>
  </si>
  <si>
    <t>4.2</t>
  </si>
  <si>
    <t>Gesamtsumme der Finanzierung</t>
  </si>
  <si>
    <t>Betrag in €</t>
  </si>
  <si>
    <t>Ansprechpartner/in:</t>
  </si>
  <si>
    <t>Weitere Ausführungen bitte als Anlage beifügen!</t>
  </si>
  <si>
    <t>3.</t>
  </si>
  <si>
    <t>Öffentliche Mittel</t>
  </si>
  <si>
    <t>die Angaben in diesem Verwendungsnachweis richtig und vollständig sind.</t>
  </si>
  <si>
    <t>die Ausgaben notwendig waren, wirtschaftlich und sparsam verwendet wurden.</t>
  </si>
  <si>
    <t>die Angaben mit den Büchern und Belegen übereinstimmen.</t>
  </si>
  <si>
    <t>die Zuwendung zweckentsprechend verwendet wurde.</t>
  </si>
  <si>
    <t>keine Einschränkungen hinsichtlich der steuerlichen Unbedenklichkeit bestehen.</t>
  </si>
  <si>
    <t>1. Grundsätzliches</t>
  </si>
  <si>
    <t>2. Hinweise zum Ausfüllen der Formblätter</t>
  </si>
  <si>
    <t>Gesamtsumme der zuwendungsfähigen Ausgaben</t>
  </si>
  <si>
    <t>lfd.
Nr.</t>
  </si>
  <si>
    <t xml:space="preserve">Aktenzeichen: </t>
  </si>
  <si>
    <t xml:space="preserve">Verwendungsnachweis vom: </t>
  </si>
  <si>
    <t>Bescheid vom</t>
  </si>
  <si>
    <t>Datum</t>
  </si>
  <si>
    <t>Einnahmen</t>
  </si>
  <si>
    <t>Änderungsdokumentation</t>
  </si>
  <si>
    <t>Version</t>
  </si>
  <si>
    <t>Beschreibung der Änderung</t>
  </si>
  <si>
    <t>V 1.0</t>
  </si>
  <si>
    <t>Ersterstellung</t>
  </si>
  <si>
    <t>Druckbereich</t>
  </si>
  <si>
    <t>Tag der
Zahlung</t>
  </si>
  <si>
    <t>davon für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</si>
  <si>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</si>
  <si>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</si>
  <si>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</si>
  <si>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</si>
  <si>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</si>
  <si>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</si>
  <si>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</si>
  <si>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</si>
  <si>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</si>
  <si>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</si>
  <si>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</si>
  <si>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V 1.1</t>
  </si>
  <si>
    <t>V 1.2</t>
  </si>
  <si>
    <t>V 1.3</t>
  </si>
  <si>
    <t>V 1.4</t>
  </si>
  <si>
    <t>1. Änderung</t>
  </si>
  <si>
    <t>2. Änderung</t>
  </si>
  <si>
    <t>3. Änderung</t>
  </si>
  <si>
    <t>SV-Beiträge
(Überweisung an KK)</t>
  </si>
  <si>
    <t>Lohnsteuer
(Überweisung an Finanzamt)</t>
  </si>
  <si>
    <t>Gesamtbetrag
in €</t>
  </si>
  <si>
    <t>Betrag
in €</t>
  </si>
  <si>
    <t>AG-Betrag
in €</t>
  </si>
  <si>
    <t>AN-Betrag
in €</t>
  </si>
  <si>
    <t>U1, U2, U3
in €</t>
  </si>
  <si>
    <t>Beschäftigungszeitraum im Projekt vom: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</si>
  <si>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</si>
  <si>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</si>
  <si>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</si>
  <si>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</si>
  <si>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</si>
  <si>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</si>
  <si>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</si>
  <si>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</si>
  <si>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</si>
  <si>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</si>
  <si>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</si>
  <si>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</si>
  <si>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</si>
  <si>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Erfolgt laut Zuwendungs-/Änderungsbescheid eine Begrenzung der zuwendungsfähigen Personalausgaben für o. g. Mitarbeiter/in aufgrund der Überschreitung der TV-L-Höchstgrenze?</t>
  </si>
  <si>
    <t>Bitte auswählen!</t>
  </si>
  <si>
    <t>Summe</t>
  </si>
  <si>
    <t>wöchentliche
Arbeitszeit
gemäß
Arbeitsvertrag
(in h):</t>
  </si>
  <si>
    <t>wöchentliche
Arbeitszeit
im Projekt
(in h):</t>
  </si>
  <si>
    <t>Hier sind keine Eintragungen vorzunehmen!</t>
  </si>
  <si>
    <t>Name des Mitarbeiters</t>
  </si>
  <si>
    <t>anteilige Projektausgaben
für Fachkraft
in €</t>
  </si>
  <si>
    <t>I. Abrechnung der Personalausgaben gemäß Lohn-/Gehaltsabrechnung</t>
  </si>
  <si>
    <t>II. Berechnung der anteiligen Personalausgaben gemäß Arbeitszeit im Projekt</t>
  </si>
  <si>
    <t>III. Berechnung der anteiligen zuwendungsfähigen Personalausgaben gemäß Vergleichsentgelt nach TV-L</t>
  </si>
  <si>
    <t>Name, Vorname Mitarbeiter/in:</t>
  </si>
  <si>
    <t>Bitte beachten Sie, dass hier die Angaben zur wöchentlichen Arbeitszeit im Projekt einzutragen sind!</t>
  </si>
  <si>
    <t>Zwischensumme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</si>
  <si>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</si>
  <si>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Beitrag Berufsgenossenschaft</t>
  </si>
  <si>
    <t>Bedingung ist erfüllt für:</t>
  </si>
  <si>
    <t>Berechnung:</t>
  </si>
  <si>
    <t>bewilligte Personalausgaben</t>
  </si>
  <si>
    <t>beantragte Personalausgaben</t>
  </si>
  <si>
    <t>bewilligte Personalausgaben / beantragte Personalausgaben</t>
  </si>
  <si>
    <t>abgerechnete projektbezogene Personalausgaben</t>
  </si>
  <si>
    <t>bewilligte Personalausgaben / abgerechnete projektbezogene Personalausgaben</t>
  </si>
  <si>
    <r>
      <rPr>
        <b/>
        <u/>
        <sz val="9"/>
        <rFont val="Arial"/>
        <family val="2"/>
      </rPr>
      <t>beantragte</t>
    </r>
    <r>
      <rPr>
        <sz val="9"/>
        <rFont val="Arial"/>
        <family val="2"/>
      </rPr>
      <t xml:space="preserve">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</si>
  <si>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r>
      <rPr>
        <b/>
        <u/>
        <sz val="9"/>
        <rFont val="Arial"/>
        <family val="2"/>
      </rPr>
      <t>bewilligte</t>
    </r>
    <r>
      <rPr>
        <sz val="9"/>
        <rFont val="Arial"/>
        <family val="2"/>
      </rPr>
      <t xml:space="preserve"> zuwendungsfähige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</si>
  <si>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Fall 1</t>
  </si>
  <si>
    <t>Fall 2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</si>
  <si>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</si>
  <si>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</si>
  <si>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Beschäftigungszeitraum vom/bis</t>
  </si>
  <si>
    <t>Abrechnung vornehmen zu können. Bei Fragen setzen Sie sich bitte mit uns in Verbindung.</t>
  </si>
  <si>
    <t>- Zur Beachtung und zum Verbleib beim Zuwendungsempfänger -</t>
  </si>
  <si>
    <t/>
  </si>
  <si>
    <t>Hinweise zum Ausfüllen des Verwendungsnachweises</t>
  </si>
  <si>
    <t>3. Zahlenmäßiger Nachweis der Ausgaben und Finanzierung (Zusammenfassung der Beleglisten)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</si>
  <si>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</si>
  <si>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</si>
  <si>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</si>
  <si>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Anlagen:</t>
  </si>
  <si>
    <t>Bitte den Namen zusätzlich in Druckbuchstaben angeben!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</si>
  <si>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</si>
  <si>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</si>
  <si>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</si>
  <si>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</si>
  <si>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</si>
  <si>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</si>
  <si>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</si>
  <si>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</si>
  <si>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</si>
  <si>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</si>
  <si>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</si>
  <si>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</si>
  <si>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</si>
  <si>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</si>
  <si>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</si>
  <si>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Zuwendungsfähige Ausgaben (in €)¹</t>
  </si>
  <si>
    <t>Finanzierung des Projektes - bezogen auf die zuwendungsfähigen Ausgaben (in €)¹</t>
  </si>
  <si>
    <t>4. Änderung</t>
  </si>
  <si>
    <t>V 1.5</t>
  </si>
  <si>
    <t>V 1.6</t>
  </si>
  <si>
    <r>
      <t xml:space="preserve">Standort:
</t>
    </r>
    <r>
      <rPr>
        <sz val="8"/>
        <rFont val="Arial"/>
        <family val="2"/>
      </rPr>
      <t>(Anschrift)</t>
    </r>
  </si>
  <si>
    <t>Einnahmen von Dritten</t>
  </si>
  <si>
    <t>Spenden</t>
  </si>
  <si>
    <r>
      <t>Landesmittel</t>
    </r>
    <r>
      <rPr>
        <sz val="9"/>
        <rFont val="Arial"/>
        <family val="2"/>
      </rPr>
      <t xml:space="preserve"> (bewilligte und ausgezahlte Zuwendung)</t>
    </r>
  </si>
  <si>
    <t>Anpassung des Layouts und der Beleglisten</t>
  </si>
  <si>
    <t>5. Änderung</t>
  </si>
  <si>
    <t>Förderung von Verbraucherinsolvenzberatungsstellen</t>
  </si>
  <si>
    <t>F-INS</t>
  </si>
  <si>
    <t>Berichtsraster für Sachberichte</t>
  </si>
  <si>
    <t>1. Kurze Darstellung</t>
  </si>
  <si>
    <t>Ø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</si>
  <si>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</si>
  <si>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</si>
  <si>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</si>
  <si>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</si>
  <si>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2. Erläuterungen</t>
  </si>
  <si>
    <t>zu etwaigen Abweichungen zum genehmigten Ausgaben- und Finanzierungsplan</t>
  </si>
  <si>
    <t>3. Ergebnisbilanz</t>
  </si>
  <si>
    <t>Eingehende Darstellung der erzielten Ergebnisse, des Erfolges und der</t>
  </si>
  <si>
    <t>Auswirkungen des Projektes</t>
  </si>
  <si>
    <t>kommunale Mittel</t>
  </si>
  <si>
    <t>Mittel anderer Stellen</t>
  </si>
  <si>
    <t>Sach- und Verwaltungsausgaben</t>
  </si>
  <si>
    <t>mit der Landesfinanzierung keine Überfinanzierung der Ausgaben erfolgt ist.</t>
  </si>
  <si>
    <t>5.1</t>
  </si>
  <si>
    <t>5.2</t>
  </si>
  <si>
    <r>
      <t>Beratungsfachkräfte</t>
    </r>
    <r>
      <rPr>
        <sz val="9"/>
        <rFont val="Arial"/>
        <family val="2"/>
      </rPr>
      <t xml:space="preserve"> (Punkt 1.1 des Ausgaben- und Finanzierungsplanes)</t>
    </r>
  </si>
  <si>
    <t>Name, Vorname</t>
  </si>
  <si>
    <t>Funktion in der
Beratungsstelle</t>
  </si>
  <si>
    <t>Beschäftigungszeitraum</t>
  </si>
  <si>
    <t>wöchentliche
Arbeitszeit</t>
  </si>
  <si>
    <t>VbE-Zahl
pro Monat</t>
  </si>
  <si>
    <t>VbE-Zahl
pro Jahr</t>
  </si>
  <si>
    <t>Personal-
ausgaben
VIB
in €</t>
  </si>
  <si>
    <t>bis</t>
  </si>
  <si>
    <t>VIB</t>
  </si>
  <si>
    <t>Schuld.
berat.</t>
  </si>
  <si>
    <t>Schuldner-
beratung</t>
  </si>
  <si>
    <t>Gesamtsumme</t>
  </si>
  <si>
    <r>
      <t xml:space="preserve">Anlage: Übersicht zu den Fachkräften der </t>
    </r>
    <r>
      <rPr>
        <b/>
        <sz val="9"/>
        <color indexed="10"/>
        <rFont val="Arial"/>
        <family val="2"/>
      </rPr>
      <t>Fachberatungsstelle (FB)</t>
    </r>
    <r>
      <rPr>
        <b/>
        <sz val="9"/>
        <rFont val="Arial"/>
        <family val="2"/>
      </rPr>
      <t xml:space="preserve"> im Haushaltsjahr</t>
    </r>
  </si>
  <si>
    <t>Name, Vorname
(juristische Fachkraft)</t>
  </si>
  <si>
    <t>Qualifikation</t>
  </si>
  <si>
    <t>wöchentliche
Projekt-
arbeitszeit</t>
  </si>
  <si>
    <t>projektbezogene
Personalausgaben
in €</t>
  </si>
  <si>
    <t>Name, Vorname
(sozialpädagogische Fachkraft)</t>
  </si>
  <si>
    <r>
      <t xml:space="preserve">Anlage: Übersicht zu den Fachkräften der </t>
    </r>
    <r>
      <rPr>
        <b/>
        <sz val="9"/>
        <color indexed="10"/>
        <rFont val="Arial"/>
        <family val="2"/>
      </rPr>
      <t>Verbraucherinsolvenzberatungsstelle (VIB)</t>
    </r>
    <r>
      <rPr>
        <b/>
        <sz val="9"/>
        <rFont val="Arial"/>
        <family val="2"/>
      </rPr>
      <t xml:space="preserve"> im Haushaltsjahr</t>
    </r>
  </si>
  <si>
    <t>vom</t>
  </si>
  <si>
    <t>V 1.7</t>
  </si>
  <si>
    <t>Nettozahlung inkl. vermögens-
wirksame Leistungen VWL
(Überweisung an Mitarbeiter)</t>
  </si>
  <si>
    <t>Altersvorsorge, Sonstiges</t>
  </si>
  <si>
    <t>Umlageerstattung Krankenkasse</t>
  </si>
  <si>
    <t>Umstellung auf Office-Version ab 2007 (Format .xlsx),
Ergänzung der Spalte "Umlagenerstattung Krankenkasse" in den Anlagen zur Berechnung der Personalausgaben, Löschen der Plausiprüfung beim »Tag der Zahlung«</t>
  </si>
  <si>
    <t>V 1.8</t>
  </si>
  <si>
    <t>entsprechenden Feld richtig anzukreuzen (Seite 4).</t>
  </si>
  <si>
    <t>das Thüringer Reisekostengesetz beachtet wurde.</t>
  </si>
  <si>
    <t>alle angeschafften Gegenstände mit einem Wert ab 800,00 € inventarisiert wurden.</t>
  </si>
  <si>
    <t>(Vergütung für Beratungsfachkräfte inkl. Sozialabgaben)</t>
  </si>
  <si>
    <t>Anlage zur Ausgabenposition 1. Ausgaben für Personal (Vergütung für Beratungsfachkräfte inkl. Sozialabgaben)</t>
  </si>
  <si>
    <t>Belegliste Einnahmen</t>
  </si>
  <si>
    <t>Die Art der Einnahmen ist über die Dropdown-List auszufüllen.</t>
  </si>
  <si>
    <t>Anpassung der Hinweise, des zahlenmäßigen Nachweises der Ausgaben und Finanzierung, Bestätigungen und Erklärung im Sinne ANBest-P und der Übersichten zu den Fachkräften
Löschen Beleglisten 2.1 bis 2.10 inkl. Anlagen</t>
  </si>
  <si>
    <t xml:space="preserve">mir bekannt ist, dass ich mich wegen unrichtigen, unvollständigen oder unterlassenen Angaben über 
subventionserhebliche Tatsachen gemäß § 264 des Strafgesetzbuches wegen Subventionsbetruges 
strafbar machen kann. </t>
  </si>
  <si>
    <t xml:space="preserve">mir ferner bekannt ist, dass ich verpflichtet bin, der Bewilligungsbehörde mitzuteilen, sobald sich 
Umstände ändern, die subventionserhebliche Tatsachen betreffen. </t>
  </si>
  <si>
    <t>mir der Gesetzestext des § 264 StGB sowie der §§ 3 - 5 des Subventionsgesetzes (SubvG) mit den
Antragsunterlagen übergeben wurde und ich den Inhalt zur Kenntnis genommen habe.</t>
  </si>
  <si>
    <t>Belegliste Ausgaben für Personal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</si>
  <si>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Bitte füllen Sie die Anlage zu den Personalausgaben aus. Die Beträge ziehen sich automatisch in die Belegliste.
</t>
    </r>
    <r>
      <rPr>
        <i/>
        <sz val="8"/>
        <color rgb="FF0070C0"/>
        <rFont val="Arial"/>
        <family val="2"/>
      </rPr>
      <t>Weitere Anlagen zu den Personalausgaben können mit der rechten Maustaste (»Einblenden«) geöffnet werden.</t>
    </r>
    <r>
      <rPr>
        <b/>
        <i/>
        <sz val="8"/>
        <color rgb="FFFF0000"/>
        <rFont val="Arial"/>
        <family val="2"/>
      </rPr>
      <t xml:space="preserve">
</t>
    </r>
  </si>
  <si>
    <r>
      <t>Hinweis:</t>
    </r>
    <r>
      <rPr>
        <i/>
        <sz val="8"/>
        <color rgb="FF0070C0"/>
        <rFont val="Arial"/>
        <family val="2"/>
      </rPr>
      <t xml:space="preserve"> In die nachfolgenden Aufstellungen sind alle in der Beratungsstelle vom TMMJV anerkannten hauptamtlich tätigen Beratungsfachkräfte aufzunehmen.</t>
    </r>
  </si>
  <si>
    <r>
      <t xml:space="preserve">VbE-Zahl
pro Jahr
</t>
    </r>
    <r>
      <rPr>
        <sz val="7"/>
        <rFont val="Arial"/>
        <family val="2"/>
      </rPr>
      <t>(max. 2,0 VbE)</t>
    </r>
  </si>
  <si>
    <t>V 1.9</t>
  </si>
  <si>
    <t>Ergänzung der Erklärung zum Datenschutz</t>
  </si>
  <si>
    <t>Ergänzung Tätigkeitsbericht unter Pkt. 2</t>
  </si>
  <si>
    <t>V 1.10</t>
  </si>
  <si>
    <t>Übersicht zu den Fachkräften der VIB</t>
  </si>
  <si>
    <t>Übersicht zu den Fachkräften der FB</t>
  </si>
  <si>
    <t>V 1.11</t>
  </si>
  <si>
    <t>Anpassung Fußnote 1 und Anpassung Begrenzung Bewilligungszeitraum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</si>
  <si>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</si>
  <si>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</si>
  <si>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>Rückforderung, Weitergewährung oder das Belassen einer Subvention oder eines Subventionsvorteils gesetzlich oder nach Subventionsvertrag abhängig ist.</t>
  </si>
  <si>
    <t>Weimarische Straße 45/46</t>
  </si>
  <si>
    <t>99099 Erfurt</t>
  </si>
  <si>
    <t>V 1.12</t>
  </si>
  <si>
    <t>Adressänderung</t>
  </si>
  <si>
    <t>VWN</t>
  </si>
  <si>
    <t>Förderung einer Verbraucherinsolvenzberatungsstelle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</si>
  <si>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</si>
  <si>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</si>
  <si>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</si>
  <si>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</si>
  <si>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</si>
  <si>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</si>
  <si>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</si>
  <si>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</si>
  <si>
    <t xml:space="preserve">zusätzliche Pauschale für erhöhte Personal-, Sach- und </t>
  </si>
  <si>
    <t>4.3</t>
  </si>
  <si>
    <t>6.</t>
  </si>
  <si>
    <t>6.1</t>
  </si>
  <si>
    <t>6.2</t>
  </si>
  <si>
    <t>6.3</t>
  </si>
  <si>
    <t>V 2.1</t>
  </si>
  <si>
    <t xml:space="preserve">Bitte füllen Sie alle gelb unterlegten Felder vollständig aus! </t>
  </si>
  <si>
    <t>3. Formblatt „Sachbericht" (Seite 2)</t>
  </si>
  <si>
    <t>4. Formblatt „Zahlenmäßiger Nachweis der Ausgaben und der Finanzierung“ (Seite 3)</t>
  </si>
  <si>
    <r>
      <rPr>
        <b/>
        <sz val="9"/>
        <color indexed="9"/>
        <rFont val="Arial"/>
        <family val="2"/>
      </rPr>
      <t xml:space="preserve">4. </t>
    </r>
    <r>
      <rPr>
        <b/>
        <sz val="9"/>
        <rFont val="Arial"/>
        <family val="2"/>
      </rPr>
      <t>sowie "Bestätigungen und Erklärung im Sinne ANBest-P" (Seite 4)</t>
    </r>
  </si>
  <si>
    <t>5. Formblatt „Ausgaben für Personal" (Tabellenblatt »Belegliste Personalausgaben«)</t>
  </si>
  <si>
    <t>6. Formblatt "Belegliste Einnahmen“</t>
  </si>
  <si>
    <t>Der Verwendungsnachweis zu Ihrem geförderten Projekt ist rechtsverbindlich unterschrieben mit Firmenstempel bei dem TLVwA bis</t>
  </si>
  <si>
    <t>spätestens 30.04. des folgenden Jahres einzureichen. Es ist ausschließlich das aktuelle Formular des TLVwA zu verwenden. Außerdem</t>
  </si>
  <si>
    <t>senden Sie bitte den Verwendungsnachweis als ausgefüllte Excel-Datei an das TLVwA. Die E-Mail-Adresse entnehmen Sie bitte dem</t>
  </si>
  <si>
    <t>Briefkopf des Zuwendungs- bzw. letzten Änderungsbescheides.</t>
  </si>
  <si>
    <t>Gemäß Nr. 6.4 der Richtlinie zur Förderung der Verbraucherinsolvenzberatung im Freistaat Thüringen ist dem Verwendungsnachweis</t>
  </si>
  <si>
    <t>ein Sachbericht beizufügen. Darin ist die Verwendung der Zuwendung und das erzielte Ergebnis im Einzelnen darzustellen (Nr. 6.3</t>
  </si>
  <si>
    <t>ANBest-P). Hierbei kann auf frühere Sachberichte und die Inhalte des Tätigkeitsberichts nach Nr. 7.4 der Förderrichtlinie Bezug</t>
  </si>
  <si>
    <t>genommen werden. Sofern das Textfeld des Formblatts nicht ausreicht, kann der Sachbericht dem Verwendungsnachweisformular als</t>
  </si>
  <si>
    <t xml:space="preserve">separate Anlage beigefügt werden. </t>
  </si>
  <si>
    <t>Bitte tragen Sie in die Felder der linken Spalte von Seite 3 die mit dem Zuwendungs-/letzten Änderungsbescheid bewilligten Ausgaben-</t>
  </si>
  <si>
    <t>und Einnahmenpositionen (Ausgaben- und Finanzierungsplan) und die entsprechenden Summen ein. Vervollständigen Sie unter</t>
  </si>
  <si>
    <t>"Zuwendungsfähige Ausgaben", 2. die Angaben in der rechten Spalte mit der Summe der Sach- und Verwaltungsausgaben, die 2023</t>
  </si>
  <si>
    <t>bei der Beratung insolvenzbedrohter Personen angefallen sind. Vervollständigen Sie die Angaben unter 3. durch die Gesamtsumme der</t>
  </si>
  <si>
    <t>zusätzlichen Ausgaben, die einmalig 2023 bei der Beratung von Antragstellern auf Leistungen aus dem Härtefallfonds "Energienothilfen"</t>
  </si>
  <si>
    <t>entstanden sind. Die Vorsteuerabzugsberechtigung (vorsteuerabzugsberechtigt bzw. nicht vorsteuerabzugsberechtigt) ist unbedingt im</t>
  </si>
  <si>
    <t>Die Ausgaben für Personal sind nicht direkt in die Belegliste einzugeben. Bitte füllen Sie hierzu die entsprechenden Arbeitsblätter</t>
  </si>
  <si>
    <t>"Anlage Personalausgaben" aus. Es sind für jede/n geförderte/n Mitarbeiter/in bzw. Beratungsfachkraft die Anlage „1. Ausgaben für</t>
  </si>
  <si>
    <t>können Sie mit der rechten Maustaste weitere Anlagen einblenden.</t>
  </si>
  <si>
    <t>Unter „I. Abrechnung der Personalausgaben gemäß Lohn-/Gehaltsabrechnung“ der o. g. Anlage sind alle gelb unterlegten Felder</t>
  </si>
  <si>
    <t>auszufüllen. Bitte beachten Sie, dass hier alle im Rahmen des Arbeitsvertrages tatsächlich angefallenen Personalausgaben (abzüglich</t>
  </si>
  <si>
    <t>evtl. Sanierungsgelder) laut Lohn-/Gehaltsabrechnung einzutragen sind.</t>
  </si>
  <si>
    <t>Unter „II. Berechnung der anteiligen Personalausgaben gemäß Arbeitszeit im Projekt“ sind in der Spalte „wöchentliche Arbeitszeit im</t>
  </si>
  <si>
    <t>Projekt (in h)“ die tatsächlich angefallenen Stunden im Projekt einzutragen. Außerdem sind hier noch weitere Eintragungen in Bezug</t>
  </si>
  <si>
    <t>auf die Überschreitung der TV-L Höchstgrenze vorzunehmen. Diese Angaben entnehmen Sie bitte aus dem Zuwendungsbescheid</t>
  </si>
  <si>
    <t>bzw. dem letzten Änderungsbescheid. Danach werden alle erforderlichen Daten errechnet.</t>
  </si>
  <si>
    <t>Die privaten Mittel (Eigenmittel, Einnahmen von Dritten bzw. Spenden) sind jeweils in die entsprechenden Zeilen der Belegliste</t>
  </si>
  <si>
    <t>„Einnahmen“ kumulativ, d. h. in einer Summe ohne Wertstellungsdatum, einzutragen.</t>
  </si>
  <si>
    <t>vorgelegen haben.</t>
  </si>
  <si>
    <t>Die Landesmittel sind entsprechend Ihren bei dem TLVwA eingereichten Mittelanforderungen getrennt für die Personalausgaben</t>
  </si>
  <si>
    <t>Beratungsfachkräfte und für die Sach- und Verwaltungsausgaben einzutragen.</t>
  </si>
  <si>
    <t>Die sich ergebenden Summen der einzelnen Finanzierungsquellen werden ebenfalls wie die Ausgaben automatisch in die</t>
  </si>
  <si>
    <t>entsprechenden Felder des zahlenmäßigen Nachweises übernommen.</t>
  </si>
  <si>
    <r>
      <rPr>
        <b/>
        <u/>
        <sz val="9"/>
        <rFont val="Arial"/>
        <family val="2"/>
      </rPr>
      <t>Hinweis:</t>
    </r>
    <r>
      <rPr>
        <sz val="9"/>
        <rFont val="Arial"/>
        <family val="2"/>
      </rPr>
      <t xml:space="preserve"> Bei Veränderungen der Projektstunden innerhalb eines Monats ist eine weitere Anlage zu nutzen um eine korrekte</t>
    </r>
  </si>
  <si>
    <t>Die überwiesenen Zuwendungen aus öffentlichen Mitteln sind mit dem jeweiligen Wertstellungsdatum einzutragen. Bitte legen Sie</t>
  </si>
  <si>
    <t>die betreffenden Bescheide (ggf. Änderungsbescheide) dem Verwendungsnachweis bei, falls diese bisher dem TLVwA noch nicht</t>
  </si>
  <si>
    <t xml:space="preserve">Personal (Vergütung für Beratungsfachkräfte inkl. Sozialabgaben) des Verwendungsnachweises auszufüllen. Bei der Anlage </t>
  </si>
  <si>
    <t>"1. Ausgaben für Personal (Vergütung für Beratungsfachkräfte inkl. Sozialabgaben)" (Tabellenblatt »Anlage Personalausgaben«)</t>
  </si>
  <si>
    <t>1. Allgemeine Angaben¹</t>
  </si>
  <si>
    <r>
      <t>Der Tätigkeitsbericht der Verbraucherinsolvenzberatungsstelle ist elektronisch (per E-Mail) an das TLVwA übermittelt worden.</t>
    </r>
    <r>
      <rPr>
        <i/>
        <sz val="8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 xml:space="preserve">(Formular abrufbar über den Downloadbereich des Förderprogramms auf https://tlvwa.thueringen.de unter Arbeits- und Wirtschaftsförderung.de) </t>
    </r>
  </si>
  <si>
    <r>
      <t>Verwaltungsausgaben</t>
    </r>
    <r>
      <rPr>
        <sz val="8"/>
        <rFont val="Arial"/>
        <family val="2"/>
      </rPr>
      <t/>
    </r>
  </si>
  <si>
    <t>(Beratungen/Prüfung der Voraussetzungen der Energie-Notfallfonds)</t>
  </si>
  <si>
    <t>für Personalausgaben Beratungsfachkraft</t>
  </si>
  <si>
    <t>für Sach- und Verwaltungsausgaben</t>
  </si>
  <si>
    <t>für zusätzliche Personal-, Sach- und Verwaltungsausgaben</t>
  </si>
  <si>
    <t>Abrechnung mit</t>
  </si>
  <si>
    <t>diesem Nachweis</t>
  </si>
  <si>
    <t>Anpassung der Hinweise und des zahlenmäßigen Nachweises der Ausgaben und Finanzierung, 
Löschen der »Hinweise zum Sachbericht« [AT-24000057]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</si>
</sst>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-1]_-;\-* #,##0.00\ [$€-1]_-;_-* &quot;-&quot;??\ [$€-1]_-"/>
    <numFmt numFmtId="165" formatCode="dd/mm/yy;@"/>
    <numFmt numFmtId="166" formatCode="00000"/>
    <numFmt numFmtId="167" formatCode="0.0"/>
    <numFmt numFmtId="168" formatCode="#,##0.00_ ;\-#,##0.00\ "/>
    <numFmt numFmtId="169" formatCode="#,##0.00;#,##0.00;"/>
    <numFmt numFmtId="170" formatCode="General;;"/>
    <numFmt numFmtId="171" formatCode="#,##0.00;\-#,##0.00;"/>
    <numFmt numFmtId="172" formatCode="#,##0.00\ &quot;€&quot;"/>
    <numFmt numFmtId="173" formatCode="#,##0.000;\-#,##0.000;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sz val="7"/>
      <color indexed="30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i/>
      <sz val="9"/>
      <color indexed="10"/>
      <name val="Arial"/>
      <family val="2"/>
    </font>
    <font>
      <b/>
      <i/>
      <sz val="9"/>
      <color indexed="10"/>
      <name val="Arial"/>
      <family val="2"/>
    </font>
    <font>
      <u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b/>
      <i/>
      <sz val="8"/>
      <color rgb="FFFF0000"/>
      <name val="Arial"/>
      <family val="2"/>
    </font>
    <font>
      <i/>
      <u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775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21" fillId="0" borderId="0" xfId="0" applyNumberFormat="1" applyFont="1" applyFill="1" applyBorder="1" applyAlignment="1" applyProtection="1">
      <alignment horizontal="left" vertical="center"/>
      <protection hidden="1"/>
    </xf>
    <xf numFmtId="4" fontId="21" fillId="0" borderId="0" xfId="0" applyNumberFormat="1" applyFont="1" applyFill="1" applyBorder="1" applyAlignment="1" applyProtection="1">
      <alignment horizontal="right" vertical="center" indent="2"/>
      <protection hidden="1"/>
    </xf>
    <xf numFmtId="49" fontId="4" fillId="0" borderId="3" xfId="0" applyNumberFormat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NumberFormat="1" applyFont="1" applyFill="1" applyBorder="1" applyAlignment="1" applyProtection="1">
      <alignment horizontal="left" vertical="center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2" fontId="25" fillId="13" borderId="6" xfId="27" applyNumberFormat="1" applyFont="1" applyFill="1" applyBorder="1" applyAlignment="1" applyProtection="1">
      <alignment wrapText="1"/>
      <protection hidden="1"/>
    </xf>
    <xf numFmtId="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41" fillId="0" borderId="0" xfId="27" applyNumberFormat="1" applyFont="1" applyFill="1" applyBorder="1" applyAlignment="1" applyProtection="1">
      <alignment vertical="center"/>
      <protection hidden="1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0" fontId="26" fillId="0" borderId="0" xfId="27" applyFont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6" borderId="6" xfId="0" applyNumberFormat="1" applyFont="1" applyFill="1" applyBorder="1" applyAlignment="1" applyProtection="1">
      <alignment horizontal="left" vertical="center" indent="1"/>
      <protection hidden="1"/>
    </xf>
    <xf numFmtId="49" fontId="5" fillId="16" borderId="7" xfId="0" applyNumberFormat="1" applyFont="1" applyFill="1" applyBorder="1" applyAlignment="1" applyProtection="1">
      <alignment vertical="center" wrapText="1"/>
      <protection hidden="1"/>
    </xf>
    <xf numFmtId="49" fontId="5" fillId="16" borderId="8" xfId="0" applyNumberFormat="1" applyFont="1" applyFill="1" applyBorder="1" applyAlignment="1" applyProtection="1">
      <alignment vertical="center" wrapText="1"/>
      <protection hidden="1"/>
    </xf>
    <xf numFmtId="0" fontId="1" fillId="0" borderId="0" xfId="24"/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41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18" fillId="0" borderId="12" xfId="24" applyNumberFormat="1" applyFont="1" applyFill="1" applyBorder="1" applyAlignment="1" applyProtection="1">
      <alignment horizontal="lef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8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6" fillId="0" borderId="0" xfId="24" applyFont="1"/>
    <xf numFmtId="1" fontId="5" fillId="0" borderId="13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3" xfId="24" applyNumberFormat="1" applyFont="1" applyFill="1" applyBorder="1" applyAlignment="1" applyProtection="1">
      <alignment horizontal="left" vertical="center" indent="1"/>
      <protection hidden="1"/>
    </xf>
    <xf numFmtId="0" fontId="42" fillId="0" borderId="0" xfId="27" applyFont="1" applyAlignment="1">
      <alignment wrapText="1"/>
    </xf>
    <xf numFmtId="1" fontId="5" fillId="0" borderId="13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3" xfId="27" applyNumberFormat="1" applyFont="1" applyFill="1" applyBorder="1" applyAlignment="1" applyProtection="1">
      <alignment horizontal="left" vertical="center" indent="1"/>
      <protection hidden="1"/>
    </xf>
    <xf numFmtId="0" fontId="18" fillId="0" borderId="0" xfId="30" applyFont="1" applyAlignment="1" applyProtection="1">
      <alignment vertical="center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1" fontId="4" fillId="17" borderId="4" xfId="0" applyNumberFormat="1" applyFont="1" applyFill="1" applyBorder="1" applyAlignment="1" applyProtection="1">
      <alignment vertical="center"/>
      <protection hidden="1"/>
    </xf>
    <xf numFmtId="1" fontId="4" fillId="17" borderId="16" xfId="0" applyNumberFormat="1" applyFont="1" applyFill="1" applyBorder="1" applyAlignment="1" applyProtection="1">
      <alignment vertical="center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top" wrapText="1" indent="1"/>
      <protection hidden="1"/>
    </xf>
    <xf numFmtId="0" fontId="4" fillId="17" borderId="2" xfId="0" applyFont="1" applyFill="1" applyBorder="1" applyAlignment="1" applyProtection="1">
      <alignment horizontal="left" vertical="top" wrapText="1" indent="1"/>
      <protection hidden="1"/>
    </xf>
    <xf numFmtId="0" fontId="4" fillId="17" borderId="17" xfId="0" applyFont="1" applyFill="1" applyBorder="1" applyAlignment="1" applyProtection="1">
      <alignment horizontal="left" vertical="center" indent="1"/>
      <protection hidden="1"/>
    </xf>
    <xf numFmtId="0" fontId="4" fillId="17" borderId="3" xfId="0" applyFont="1" applyFill="1" applyBorder="1" applyAlignment="1" applyProtection="1">
      <alignment horizontal="left" vertical="center" indent="1"/>
      <protection hidden="1"/>
    </xf>
    <xf numFmtId="0" fontId="4" fillId="17" borderId="18" xfId="0" applyFont="1" applyFill="1" applyBorder="1" applyAlignment="1" applyProtection="1">
      <alignment horizontal="left" vertical="center" indent="1"/>
      <protection hidden="1"/>
    </xf>
    <xf numFmtId="0" fontId="4" fillId="17" borderId="15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6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8" xfId="0" applyFont="1" applyFill="1" applyBorder="1" applyAlignment="1" applyProtection="1">
      <alignment vertical="center"/>
      <protection hidden="1"/>
    </xf>
    <xf numFmtId="0" fontId="11" fillId="0" borderId="14" xfId="0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8" xfId="0" applyNumberFormat="1" applyFont="1" applyFill="1" applyBorder="1" applyAlignment="1" applyProtection="1">
      <alignment vertical="center" wrapText="1"/>
      <protection hidden="1"/>
    </xf>
    <xf numFmtId="0" fontId="4" fillId="18" borderId="7" xfId="31" applyFont="1" applyFill="1" applyBorder="1" applyAlignment="1" applyProtection="1">
      <alignment horizontal="left" vertical="center"/>
      <protection hidden="1"/>
    </xf>
    <xf numFmtId="0" fontId="4" fillId="18" borderId="6" xfId="31" applyFont="1" applyFill="1" applyBorder="1" applyAlignment="1" applyProtection="1">
      <alignment horizontal="left" vertical="center" indent="3"/>
      <protection hidden="1"/>
    </xf>
    <xf numFmtId="0" fontId="4" fillId="18" borderId="8" xfId="31" applyFont="1" applyFill="1" applyBorder="1" applyAlignment="1" applyProtection="1">
      <alignment horizontal="left" vertical="center"/>
      <protection hidden="1"/>
    </xf>
    <xf numFmtId="1" fontId="5" fillId="0" borderId="13" xfId="0" applyNumberFormat="1" applyFont="1" applyFill="1" applyBorder="1" applyAlignment="1" applyProtection="1">
      <alignment horizontal="left" vertical="center" indent="1"/>
      <protection hidden="1"/>
    </xf>
    <xf numFmtId="14" fontId="5" fillId="0" borderId="13" xfId="0" applyNumberFormat="1" applyFont="1" applyFill="1" applyBorder="1" applyAlignment="1" applyProtection="1">
      <alignment horizontal="left" vertical="center" indent="1"/>
      <protection hidden="1"/>
    </xf>
    <xf numFmtId="0" fontId="42" fillId="0" borderId="0" xfId="27" applyFont="1" applyAlignment="1">
      <alignment wrapText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19" fillId="0" borderId="0" xfId="24" applyFont="1" applyFill="1" applyBorder="1" applyAlignment="1" applyProtection="1">
      <alignment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33" fillId="0" borderId="0" xfId="24" applyNumberFormat="1" applyFont="1" applyFill="1" applyBorder="1" applyAlignment="1" applyProtection="1">
      <alignment vertical="top" wrapText="1"/>
      <protection hidden="1"/>
    </xf>
    <xf numFmtId="0" fontId="4" fillId="0" borderId="0" xfId="24" applyFont="1" applyFill="1" applyAlignment="1" applyProtection="1">
      <alignment vertical="center"/>
      <protection hidden="1"/>
    </xf>
    <xf numFmtId="0" fontId="39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0" xfId="24" applyNumberFormat="1" applyFont="1" applyFill="1" applyBorder="1" applyAlignment="1" applyProtection="1">
      <alignment vertical="top" wrapText="1"/>
      <protection hidden="1"/>
    </xf>
    <xf numFmtId="165" fontId="4" fillId="0" borderId="19" xfId="24" applyNumberFormat="1" applyFont="1" applyFill="1" applyBorder="1" applyAlignment="1" applyProtection="1">
      <alignment horizontal="center" vertical="center"/>
      <protection hidden="1"/>
    </xf>
    <xf numFmtId="0" fontId="39" fillId="0" borderId="12" xfId="24" applyFont="1" applyFill="1" applyBorder="1" applyAlignment="1" applyProtection="1">
      <alignment vertical="center"/>
      <protection hidden="1"/>
    </xf>
    <xf numFmtId="165" fontId="4" fillId="11" borderId="20" xfId="24" applyNumberFormat="1" applyFont="1" applyFill="1" applyBorder="1" applyAlignment="1" applyProtection="1">
      <alignment horizontal="center" vertical="center"/>
      <protection locked="0"/>
    </xf>
    <xf numFmtId="165" fontId="4" fillId="0" borderId="20" xfId="24" applyNumberFormat="1" applyFont="1" applyFill="1" applyBorder="1" applyAlignment="1" applyProtection="1">
      <alignment horizontal="center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0" fontId="4" fillId="0" borderId="21" xfId="24" applyNumberFormat="1" applyFont="1" applyFill="1" applyBorder="1" applyAlignment="1" applyProtection="1">
      <alignment horizontal="left" vertical="center" indent="1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2" xfId="24" applyNumberFormat="1" applyFont="1" applyFill="1" applyBorder="1" applyAlignment="1" applyProtection="1">
      <alignment vertical="center"/>
      <protection hidden="1"/>
    </xf>
    <xf numFmtId="0" fontId="18" fillId="0" borderId="22" xfId="24" applyNumberFormat="1" applyFont="1" applyFill="1" applyBorder="1" applyAlignment="1" applyProtection="1">
      <alignment vertical="center" wrapTex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12" xfId="24" applyNumberFormat="1" applyFont="1" applyFill="1" applyBorder="1" applyAlignment="1" applyProtection="1">
      <alignment vertical="center" wrapText="1"/>
      <protection hidden="1"/>
    </xf>
    <xf numFmtId="0" fontId="4" fillId="0" borderId="12" xfId="24" applyNumberFormat="1" applyFont="1" applyFill="1" applyBorder="1" applyAlignment="1" applyProtection="1">
      <alignment horizontal="center" vertical="center" wrapTex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3" fillId="16" borderId="7" xfId="24" applyNumberFormat="1" applyFont="1" applyFill="1" applyBorder="1" applyAlignment="1" applyProtection="1">
      <alignment vertical="top" wrapText="1"/>
      <protection hidden="1"/>
    </xf>
    <xf numFmtId="0" fontId="33" fillId="16" borderId="7" xfId="24" applyNumberFormat="1" applyFont="1" applyFill="1" applyBorder="1" applyAlignment="1" applyProtection="1">
      <alignment vertical="top" wrapText="1"/>
      <protection hidden="1"/>
    </xf>
    <xf numFmtId="0" fontId="18" fillId="16" borderId="8" xfId="0" applyNumberFormat="1" applyFont="1" applyFill="1" applyBorder="1" applyAlignment="1" applyProtection="1">
      <alignment horizontal="right" vertical="top"/>
      <protection hidden="1"/>
    </xf>
    <xf numFmtId="0" fontId="43" fillId="0" borderId="4" xfId="24" applyNumberFormat="1" applyFont="1" applyFill="1" applyBorder="1" applyAlignment="1" applyProtection="1">
      <alignment horizontal="left" vertical="top" indent="1"/>
      <protection hidden="1"/>
    </xf>
    <xf numFmtId="0" fontId="43" fillId="0" borderId="0" xfId="24" applyNumberFormat="1" applyFont="1" applyFill="1" applyBorder="1" applyAlignment="1" applyProtection="1">
      <alignment horizontal="left" vertical="top" indent="1"/>
      <protection hidden="1"/>
    </xf>
    <xf numFmtId="0" fontId="43" fillId="0" borderId="4" xfId="24" applyNumberFormat="1" applyFont="1" applyFill="1" applyBorder="1" applyAlignment="1" applyProtection="1">
      <alignment horizontal="left" vertical="center" indent="1"/>
      <protection hidden="1"/>
    </xf>
    <xf numFmtId="0" fontId="43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3" fillId="0" borderId="0" xfId="24" applyNumberFormat="1" applyFont="1" applyFill="1" applyBorder="1" applyAlignment="1" applyProtection="1">
      <alignment horizontal="left" vertical="center" indent="1"/>
      <protection hidden="1"/>
    </xf>
    <xf numFmtId="0" fontId="5" fillId="17" borderId="23" xfId="24" applyNumberFormat="1" applyFont="1" applyFill="1" applyBorder="1" applyAlignment="1" applyProtection="1">
      <alignment horizontal="left" vertical="center" indent="1"/>
      <protection hidden="1"/>
    </xf>
    <xf numFmtId="0" fontId="4" fillId="0" borderId="12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24" xfId="24" applyNumberFormat="1" applyFont="1" applyFill="1" applyBorder="1" applyAlignment="1" applyProtection="1">
      <alignment vertical="center"/>
      <protection hidden="1"/>
    </xf>
    <xf numFmtId="4" fontId="4" fillId="11" borderId="25" xfId="24" applyNumberFormat="1" applyFont="1" applyFill="1" applyBorder="1" applyAlignment="1" applyProtection="1">
      <alignment horizontal="right" vertical="center" indent="1"/>
      <protection locked="0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2" fontId="4" fillId="11" borderId="26" xfId="24" applyNumberFormat="1" applyFont="1" applyFill="1" applyBorder="1" applyAlignment="1" applyProtection="1">
      <alignment horizontal="right" vertical="center" indent="1"/>
      <protection locked="0"/>
    </xf>
    <xf numFmtId="49" fontId="4" fillId="0" borderId="27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8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9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0" xfId="24" applyNumberFormat="1" applyFont="1" applyFill="1" applyBorder="1" applyAlignment="1" applyProtection="1">
      <alignment horizontal="left" vertical="center" indent="1"/>
      <protection hidden="1"/>
    </xf>
    <xf numFmtId="0" fontId="4" fillId="17" borderId="21" xfId="24" applyNumberFormat="1" applyFont="1" applyFill="1" applyBorder="1" applyAlignment="1" applyProtection="1">
      <alignment horizontal="lef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165" fontId="4" fillId="0" borderId="31" xfId="24" applyNumberFormat="1" applyFont="1" applyFill="1" applyBorder="1" applyAlignment="1" applyProtection="1">
      <alignment horizontal="center" vertical="center"/>
      <protection hidden="1"/>
    </xf>
    <xf numFmtId="165" fontId="4" fillId="11" borderId="31" xfId="24" applyNumberFormat="1" applyFont="1" applyFill="1" applyBorder="1" applyAlignment="1" applyProtection="1">
      <alignment horizontal="center" vertical="center"/>
      <protection locked="0"/>
    </xf>
    <xf numFmtId="4" fontId="4" fillId="11" borderId="32" xfId="24" applyNumberFormat="1" applyFont="1" applyFill="1" applyBorder="1" applyAlignment="1" applyProtection="1">
      <alignment horizontal="right" vertical="center" indent="1"/>
      <protection locked="0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3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4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33" xfId="24" applyNumberFormat="1" applyFont="1" applyFill="1" applyBorder="1" applyAlignment="1" applyProtection="1">
      <alignment vertical="center"/>
      <protection hidden="1"/>
    </xf>
    <xf numFmtId="0" fontId="5" fillId="17" borderId="33" xfId="24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4" fillId="0" borderId="4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5" xfId="24" applyNumberFormat="1" applyFont="1" applyFill="1" applyBorder="1" applyAlignment="1" applyProtection="1">
      <alignment horizontal="righ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4" fillId="0" borderId="0" xfId="24" applyFont="1" applyAlignment="1" applyProtection="1">
      <alignment horizontal="left" vertical="center" indent="1"/>
      <protection hidden="1"/>
    </xf>
    <xf numFmtId="0" fontId="44" fillId="0" borderId="0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6" xfId="24" applyNumberFormat="1" applyFont="1" applyFill="1" applyBorder="1" applyAlignment="1" applyProtection="1">
      <alignment horizontal="right" vertical="center" indent="1"/>
      <protection hidden="1"/>
    </xf>
    <xf numFmtId="4" fontId="5" fillId="17" borderId="37" xfId="24" applyNumberFormat="1" applyFont="1" applyFill="1" applyBorder="1" applyAlignment="1" applyProtection="1">
      <alignment horizontal="right" vertical="center" indent="1"/>
      <protection hidden="1"/>
    </xf>
    <xf numFmtId="4" fontId="4" fillId="11" borderId="26" xfId="24" applyNumberFormat="1" applyFont="1" applyFill="1" applyBorder="1" applyAlignment="1" applyProtection="1">
      <alignment horizontal="right" vertical="center" indent="1"/>
      <protection locked="0"/>
    </xf>
    <xf numFmtId="171" fontId="4" fillId="0" borderId="25" xfId="24" applyNumberFormat="1" applyFont="1" applyFill="1" applyBorder="1" applyAlignment="1" applyProtection="1">
      <alignment horizontal="right" vertical="center" indent="1"/>
      <protection hidden="1"/>
    </xf>
    <xf numFmtId="171" fontId="4" fillId="0" borderId="38" xfId="24" applyNumberFormat="1" applyFont="1" applyFill="1" applyBorder="1" applyAlignment="1" applyProtection="1">
      <alignment horizontal="right" vertical="center" indent="1"/>
      <protection hidden="1"/>
    </xf>
    <xf numFmtId="171" fontId="4" fillId="0" borderId="25" xfId="24" quotePrefix="1" applyNumberFormat="1" applyFont="1" applyFill="1" applyBorder="1" applyAlignment="1" applyProtection="1">
      <alignment horizontal="right" vertical="center" indent="1"/>
      <protection hidden="1"/>
    </xf>
    <xf numFmtId="171" fontId="4" fillId="0" borderId="38" xfId="24" quotePrefix="1" applyNumberFormat="1" applyFont="1" applyFill="1" applyBorder="1" applyAlignment="1" applyProtection="1">
      <alignment horizontal="right" vertical="center" indent="1"/>
      <protection hidden="1"/>
    </xf>
    <xf numFmtId="171" fontId="4" fillId="0" borderId="39" xfId="24" applyNumberFormat="1" applyFont="1" applyFill="1" applyBorder="1" applyAlignment="1" applyProtection="1">
      <alignment horizontal="right" vertical="center" indent="1"/>
      <protection hidden="1"/>
    </xf>
    <xf numFmtId="171" fontId="4" fillId="0" borderId="40" xfId="24" applyNumberFormat="1" applyFont="1" applyFill="1" applyBorder="1" applyAlignment="1" applyProtection="1">
      <alignment horizontal="right" vertical="center" indent="1"/>
      <protection hidden="1"/>
    </xf>
    <xf numFmtId="171" fontId="4" fillId="0" borderId="13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171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171" fontId="18" fillId="0" borderId="12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10" xfId="24" applyFont="1" applyFill="1" applyBorder="1" applyAlignment="1" applyProtection="1">
      <alignment vertical="center"/>
      <protection hidden="1"/>
    </xf>
    <xf numFmtId="170" fontId="4" fillId="0" borderId="5" xfId="27" applyNumberFormat="1" applyFont="1" applyFill="1" applyBorder="1" applyAlignment="1" applyProtection="1">
      <alignment horizontal="left" vertical="center" indent="1"/>
      <protection hidden="1"/>
    </xf>
    <xf numFmtId="170" fontId="4" fillId="0" borderId="9" xfId="27" applyNumberFormat="1" applyFont="1" applyFill="1" applyBorder="1" applyAlignment="1" applyProtection="1">
      <alignment horizontal="left" vertical="center" indent="1"/>
      <protection hidden="1"/>
    </xf>
    <xf numFmtId="0" fontId="4" fillId="0" borderId="9" xfId="27" applyFont="1" applyFill="1" applyBorder="1" applyAlignment="1" applyProtection="1">
      <alignment horizontal="center" vertical="center"/>
      <protection hidden="1"/>
    </xf>
    <xf numFmtId="169" fontId="4" fillId="0" borderId="9" xfId="27" applyNumberFormat="1" applyFont="1" applyFill="1" applyBorder="1" applyAlignment="1" applyProtection="1">
      <alignment horizontal="right" vertical="center" indent="1"/>
      <protection hidden="1"/>
    </xf>
    <xf numFmtId="170" fontId="4" fillId="0" borderId="22" xfId="27" applyNumberFormat="1" applyFont="1" applyFill="1" applyBorder="1" applyAlignment="1" applyProtection="1">
      <alignment horizontal="center" vertical="center"/>
      <protection hidden="1"/>
    </xf>
    <xf numFmtId="169" fontId="4" fillId="0" borderId="5" xfId="27" applyNumberFormat="1" applyFont="1" applyFill="1" applyBorder="1" applyAlignment="1" applyProtection="1">
      <alignment horizontal="right" vertical="center" indent="1"/>
      <protection hidden="1"/>
    </xf>
    <xf numFmtId="170" fontId="4" fillId="0" borderId="41" xfId="27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</xf>
    <xf numFmtId="0" fontId="4" fillId="0" borderId="0" xfId="24" applyFont="1" applyFill="1" applyAlignment="1" applyProtection="1">
      <alignment horizontal="left" vertical="center" indent="1"/>
      <protection hidden="1"/>
    </xf>
    <xf numFmtId="0" fontId="4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5" xfId="24" applyFont="1" applyFill="1" applyBorder="1" applyAlignment="1" applyProtection="1">
      <alignment horizontal="left" vertical="center" indent="1"/>
      <protection hidden="1"/>
    </xf>
    <xf numFmtId="0" fontId="33" fillId="19" borderId="14" xfId="24" applyFont="1" applyFill="1" applyBorder="1" applyAlignment="1" applyProtection="1">
      <alignment horizontal="left" vertical="center" indent="1"/>
      <protection hidden="1"/>
    </xf>
    <xf numFmtId="0" fontId="18" fillId="19" borderId="1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4" fontId="5" fillId="16" borderId="8" xfId="0" applyNumberFormat="1" applyFont="1" applyFill="1" applyBorder="1" applyAlignment="1" applyProtection="1">
      <alignment horizontal="right" vertical="center" indent="2"/>
      <protection hidden="1"/>
    </xf>
    <xf numFmtId="4" fontId="45" fillId="0" borderId="0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171" fontId="4" fillId="0" borderId="2" xfId="0" applyNumberFormat="1" applyFont="1" applyFill="1" applyBorder="1" applyAlignment="1" applyProtection="1">
      <alignment horizontal="right" vertical="center" indent="2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Border="1" applyAlignment="1" applyProtection="1">
      <alignment horizontal="left" vertical="center" indent="1"/>
      <protection hidden="1"/>
    </xf>
    <xf numFmtId="171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vertical="center"/>
      <protection hidden="1"/>
    </xf>
    <xf numFmtId="49" fontId="4" fillId="0" borderId="14" xfId="0" applyNumberFormat="1" applyFont="1" applyBorder="1" applyAlignment="1" applyProtection="1">
      <alignment vertical="center"/>
      <protection hidden="1"/>
    </xf>
    <xf numFmtId="49" fontId="4" fillId="0" borderId="17" xfId="0" applyNumberFormat="1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49" fontId="11" fillId="0" borderId="14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4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4" xfId="26" applyNumberFormat="1" applyFont="1" applyFill="1" applyBorder="1" applyAlignment="1" applyProtection="1">
      <alignment horizontal="right" vertical="top"/>
      <protection hidden="1"/>
    </xf>
    <xf numFmtId="0" fontId="4" fillId="0" borderId="14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4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8" xfId="0" applyFont="1" applyFill="1" applyBorder="1" applyAlignment="1" applyProtection="1">
      <alignment vertical="center" wrapText="1"/>
      <protection hidden="1"/>
    </xf>
    <xf numFmtId="0" fontId="32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10" fillId="0" borderId="0" xfId="31" applyFont="1" applyFill="1" applyBorder="1" applyAlignment="1" applyProtection="1">
      <alignment vertical="center"/>
      <protection hidden="1"/>
    </xf>
    <xf numFmtId="4" fontId="5" fillId="16" borderId="7" xfId="0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center"/>
    </xf>
    <xf numFmtId="171" fontId="5" fillId="0" borderId="13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2" fillId="0" borderId="15" xfId="31" applyFont="1" applyFill="1" applyBorder="1" applyAlignment="1" applyProtection="1">
      <alignment vertical="top"/>
      <protection hidden="1"/>
    </xf>
    <xf numFmtId="0" fontId="2" fillId="0" borderId="4" xfId="31" applyFont="1" applyFill="1" applyBorder="1" applyAlignment="1" applyProtection="1">
      <alignment vertical="top"/>
      <protection hidden="1"/>
    </xf>
    <xf numFmtId="0" fontId="2" fillId="0" borderId="16" xfId="31" applyFont="1" applyFill="1" applyBorder="1" applyAlignment="1" applyProtection="1">
      <alignment vertical="top"/>
      <protection hidden="1"/>
    </xf>
    <xf numFmtId="0" fontId="2" fillId="0" borderId="14" xfId="31" applyFont="1" applyFill="1" applyBorder="1" applyAlignment="1" applyProtection="1">
      <alignment vertical="top"/>
      <protection hidden="1"/>
    </xf>
    <xf numFmtId="0" fontId="2" fillId="0" borderId="0" xfId="31" applyFont="1" applyFill="1" applyBorder="1" applyAlignment="1" applyProtection="1">
      <alignment vertical="top"/>
      <protection hidden="1"/>
    </xf>
    <xf numFmtId="0" fontId="2" fillId="0" borderId="2" xfId="31" applyFont="1" applyFill="1" applyBorder="1" applyAlignment="1" applyProtection="1">
      <alignment vertical="top"/>
      <protection hidden="1"/>
    </xf>
    <xf numFmtId="0" fontId="2" fillId="0" borderId="17" xfId="31" applyFont="1" applyFill="1" applyBorder="1" applyAlignment="1" applyProtection="1">
      <alignment vertical="top"/>
      <protection hidden="1"/>
    </xf>
    <xf numFmtId="0" fontId="2" fillId="0" borderId="3" xfId="31" applyFont="1" applyFill="1" applyBorder="1" applyAlignment="1" applyProtection="1">
      <alignment vertical="top"/>
      <protection hidden="1"/>
    </xf>
    <xf numFmtId="0" fontId="2" fillId="0" borderId="18" xfId="31" applyFont="1" applyFill="1" applyBorder="1" applyAlignment="1" applyProtection="1">
      <alignment vertical="top"/>
      <protection hidden="1"/>
    </xf>
    <xf numFmtId="0" fontId="4" fillId="0" borderId="0" xfId="31" applyFont="1" applyAlignment="1" applyProtection="1">
      <alignment vertical="center"/>
      <protection hidden="1"/>
    </xf>
    <xf numFmtId="0" fontId="4" fillId="0" borderId="6" xfId="31" applyFont="1" applyFill="1" applyBorder="1" applyAlignment="1" applyProtection="1">
      <alignment horizontal="left" vertical="center" indent="1"/>
      <protection hidden="1"/>
    </xf>
    <xf numFmtId="0" fontId="2" fillId="0" borderId="7" xfId="31" applyFont="1" applyFill="1" applyBorder="1" applyAlignment="1" applyProtection="1">
      <alignment horizontal="left" vertical="center" indent="2"/>
      <protection hidden="1"/>
    </xf>
    <xf numFmtId="0" fontId="2" fillId="0" borderId="8" xfId="31" applyFont="1" applyFill="1" applyBorder="1" applyAlignment="1" applyProtection="1">
      <alignment horizontal="left" vertical="center" indent="2"/>
      <protection hidden="1"/>
    </xf>
    <xf numFmtId="0" fontId="4" fillId="10" borderId="6" xfId="31" applyNumberFormat="1" applyFont="1" applyFill="1" applyBorder="1" applyAlignment="1" applyProtection="1">
      <alignment horizontal="left" vertical="center" indent="1"/>
      <protection hidden="1"/>
    </xf>
    <xf numFmtId="0" fontId="2" fillId="10" borderId="7" xfId="31" applyNumberFormat="1" applyFont="1" applyFill="1" applyBorder="1" applyAlignment="1" applyProtection="1">
      <alignment horizontal="left" vertical="center" indent="2"/>
      <protection hidden="1"/>
    </xf>
    <xf numFmtId="0" fontId="2" fillId="10" borderId="8" xfId="31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14" xfId="31" applyFont="1" applyFill="1" applyBorder="1" applyAlignment="1" applyProtection="1">
      <alignment horizontal="left" vertical="center" indent="1"/>
      <protection hidden="1"/>
    </xf>
    <xf numFmtId="0" fontId="4" fillId="0" borderId="0" xfId="31" applyFont="1" applyBorder="1" applyAlignment="1" applyProtection="1">
      <alignment vertical="center"/>
      <protection hidden="1"/>
    </xf>
    <xf numFmtId="0" fontId="4" fillId="0" borderId="14" xfId="31" applyFont="1" applyFill="1" applyBorder="1" applyAlignment="1" applyProtection="1">
      <alignment horizontal="right" vertical="center" indent="1"/>
      <protection hidden="1"/>
    </xf>
    <xf numFmtId="0" fontId="4" fillId="0" borderId="2" xfId="31" applyFont="1" applyBorder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horizontal="left" vertical="center"/>
      <protection hidden="1"/>
    </xf>
    <xf numFmtId="0" fontId="4" fillId="0" borderId="14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8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6" xfId="26" applyFont="1" applyFill="1" applyBorder="1" applyAlignment="1" applyProtection="1">
      <alignment vertical="center" wrapText="1"/>
      <protection hidden="1"/>
    </xf>
    <xf numFmtId="0" fontId="4" fillId="0" borderId="14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26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8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6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72" fontId="16" fillId="0" borderId="3" xfId="26" applyNumberFormat="1" applyFont="1" applyFill="1" applyBorder="1" applyAlignment="1" applyProtection="1">
      <alignment vertical="center" wrapText="1"/>
      <protection hidden="1"/>
    </xf>
    <xf numFmtId="172" fontId="16" fillId="0" borderId="3" xfId="26" applyNumberFormat="1" applyFont="1" applyFill="1" applyBorder="1" applyAlignment="1" applyProtection="1">
      <alignment vertical="center"/>
      <protection hidden="1"/>
    </xf>
    <xf numFmtId="172" fontId="16" fillId="0" borderId="18" xfId="26" applyNumberFormat="1" applyFont="1" applyFill="1" applyBorder="1" applyAlignment="1" applyProtection="1">
      <alignment vertical="center" wrapText="1"/>
      <protection hidden="1"/>
    </xf>
    <xf numFmtId="0" fontId="4" fillId="0" borderId="14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39" fillId="0" borderId="2" xfId="0" applyFont="1" applyFill="1" applyBorder="1" applyAlignment="1" applyProtection="1">
      <alignment horizontal="left"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</xf>
    <xf numFmtId="0" fontId="4" fillId="0" borderId="0" xfId="24" applyFont="1" applyFill="1" applyBorder="1" applyAlignment="1" applyProtection="1">
      <alignment vertical="center"/>
    </xf>
    <xf numFmtId="0" fontId="19" fillId="0" borderId="0" xfId="24" applyFont="1" applyFill="1" applyBorder="1" applyAlignment="1" applyProtection="1">
      <alignment vertical="center"/>
    </xf>
    <xf numFmtId="0" fontId="4" fillId="0" borderId="0" xfId="24" applyNumberFormat="1" applyFont="1" applyFill="1" applyBorder="1" applyAlignment="1" applyProtection="1">
      <alignment horizontal="right" vertical="center"/>
    </xf>
    <xf numFmtId="0" fontId="4" fillId="0" borderId="0" xfId="24" applyFont="1" applyAlignment="1" applyProtection="1">
      <alignment vertical="center"/>
    </xf>
    <xf numFmtId="49" fontId="4" fillId="0" borderId="0" xfId="24" applyNumberFormat="1" applyFont="1" applyFill="1" applyBorder="1" applyAlignment="1" applyProtection="1">
      <alignment horizontal="right" vertical="center"/>
    </xf>
    <xf numFmtId="0" fontId="4" fillId="0" borderId="0" xfId="24" applyFont="1" applyFill="1" applyAlignment="1" applyProtection="1">
      <alignment vertical="center"/>
    </xf>
    <xf numFmtId="0" fontId="4" fillId="0" borderId="0" xfId="24" applyFont="1" applyFill="1" applyAlignment="1" applyProtection="1">
      <alignment horizontal="right" vertical="center"/>
    </xf>
    <xf numFmtId="0" fontId="5" fillId="0" borderId="0" xfId="24" applyFont="1" applyFill="1" applyBorder="1" applyAlignment="1" applyProtection="1">
      <alignment horizontal="center" vertical="center"/>
    </xf>
    <xf numFmtId="49" fontId="5" fillId="0" borderId="0" xfId="24" applyNumberFormat="1" applyFont="1" applyFill="1" applyAlignment="1" applyProtection="1">
      <alignment vertical="center"/>
    </xf>
    <xf numFmtId="167" fontId="2" fillId="11" borderId="44" xfId="24" applyNumberFormat="1" applyFont="1" applyFill="1" applyBorder="1" applyAlignment="1" applyProtection="1">
      <alignment horizontal="center" vertical="center" wrapText="1"/>
      <protection locked="0"/>
    </xf>
    <xf numFmtId="167" fontId="2" fillId="11" borderId="45" xfId="2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4" applyFont="1" applyFill="1" applyAlignment="1" applyProtection="1">
      <alignment vertical="center"/>
    </xf>
    <xf numFmtId="167" fontId="2" fillId="11" borderId="19" xfId="24" applyNumberFormat="1" applyFont="1" applyFill="1" applyBorder="1" applyAlignment="1" applyProtection="1">
      <alignment horizontal="center" vertical="center" wrapText="1"/>
      <protection locked="0"/>
    </xf>
    <xf numFmtId="167" fontId="2" fillId="11" borderId="46" xfId="24" applyNumberFormat="1" applyFont="1" applyFill="1" applyBorder="1" applyAlignment="1" applyProtection="1">
      <alignment horizontal="center" vertical="center" wrapText="1"/>
      <protection locked="0"/>
    </xf>
    <xf numFmtId="167" fontId="2" fillId="11" borderId="47" xfId="24" applyNumberFormat="1" applyFont="1" applyFill="1" applyBorder="1" applyAlignment="1" applyProtection="1">
      <alignment horizontal="center" vertical="center" wrapText="1"/>
      <protection locked="0"/>
    </xf>
    <xf numFmtId="167" fontId="2" fillId="11" borderId="48" xfId="24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24" applyNumberFormat="1" applyFont="1" applyAlignment="1" applyProtection="1">
      <alignment vertical="center"/>
    </xf>
    <xf numFmtId="0" fontId="18" fillId="0" borderId="0" xfId="24" applyNumberFormat="1" applyFont="1" applyFill="1" applyBorder="1" applyAlignment="1" applyProtection="1">
      <alignment vertical="center" wrapText="1"/>
    </xf>
    <xf numFmtId="0" fontId="18" fillId="0" borderId="0" xfId="24" applyNumberFormat="1" applyFont="1" applyFill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  <protection hidden="1"/>
    </xf>
    <xf numFmtId="4" fontId="4" fillId="15" borderId="13" xfId="0" applyNumberFormat="1" applyFont="1" applyFill="1" applyBorder="1" applyAlignment="1" applyProtection="1">
      <alignment horizontal="right" vertical="center" indent="1"/>
      <protection locked="0"/>
    </xf>
    <xf numFmtId="171" fontId="4" fillId="0" borderId="13" xfId="0" applyNumberFormat="1" applyFont="1" applyFill="1" applyBorder="1" applyAlignment="1" applyProtection="1">
      <alignment horizontal="right" vertical="center" indent="1"/>
      <protection hidden="1"/>
    </xf>
    <xf numFmtId="0" fontId="48" fillId="0" borderId="0" xfId="24" applyNumberFormat="1" applyFont="1" applyFill="1" applyBorder="1" applyAlignment="1" applyProtection="1">
      <alignment vertical="top" wrapText="1"/>
    </xf>
    <xf numFmtId="49" fontId="5" fillId="0" borderId="14" xfId="0" applyNumberFormat="1" applyFont="1" applyBorder="1" applyAlignment="1" applyProtection="1">
      <alignment horizontal="left" vertical="center" indent="1"/>
      <protection hidden="1"/>
    </xf>
    <xf numFmtId="2" fontId="5" fillId="0" borderId="0" xfId="27" applyNumberFormat="1" applyFont="1" applyFill="1" applyBorder="1" applyAlignment="1" applyProtection="1">
      <alignment vertical="center"/>
      <protection hidden="1"/>
    </xf>
    <xf numFmtId="2" fontId="5" fillId="0" borderId="0" xfId="27" applyNumberFormat="1" applyFont="1" applyFill="1" applyBorder="1" applyAlignment="1" applyProtection="1">
      <alignment horizontal="left" vertical="center"/>
      <protection hidden="1"/>
    </xf>
    <xf numFmtId="2" fontId="5" fillId="0" borderId="0" xfId="24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9" fillId="0" borderId="0" xfId="32" applyNumberFormat="1" applyFont="1" applyBorder="1" applyAlignment="1" applyProtection="1">
      <alignment vertical="center"/>
      <protection hidden="1"/>
    </xf>
    <xf numFmtId="0" fontId="22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vertical="center"/>
      <protection hidden="1"/>
    </xf>
    <xf numFmtId="0" fontId="50" fillId="17" borderId="76" xfId="32" applyNumberFormat="1" applyFont="1" applyFill="1" applyBorder="1" applyAlignment="1" applyProtection="1">
      <alignment horizontal="left" indent="1"/>
      <protection hidden="1"/>
    </xf>
    <xf numFmtId="0" fontId="4" fillId="17" borderId="75" xfId="32" applyNumberFormat="1" applyFont="1" applyFill="1" applyBorder="1" applyAlignment="1" applyProtection="1">
      <alignment vertical="center"/>
      <protection hidden="1"/>
    </xf>
    <xf numFmtId="0" fontId="4" fillId="17" borderId="77" xfId="32" applyNumberFormat="1" applyFont="1" applyFill="1" applyBorder="1" applyAlignment="1" applyProtection="1">
      <alignment vertical="center"/>
      <protection hidden="1"/>
    </xf>
    <xf numFmtId="0" fontId="50" fillId="17" borderId="78" xfId="32" applyNumberFormat="1" applyFont="1" applyFill="1" applyBorder="1" applyAlignment="1" applyProtection="1">
      <alignment horizontal="left" vertical="top" indent="1"/>
      <protection hidden="1"/>
    </xf>
    <xf numFmtId="0" fontId="4" fillId="17" borderId="74" xfId="32" applyNumberFormat="1" applyFont="1" applyFill="1" applyBorder="1" applyAlignment="1" applyProtection="1">
      <alignment vertical="center"/>
      <protection hidden="1"/>
    </xf>
    <xf numFmtId="0" fontId="4" fillId="17" borderId="79" xfId="32" applyNumberFormat="1" applyFont="1" applyFill="1" applyBorder="1" applyAlignment="1" applyProtection="1">
      <alignment vertical="center"/>
      <protection hidden="1"/>
    </xf>
    <xf numFmtId="0" fontId="51" fillId="0" borderId="0" xfId="32" quotePrefix="1" applyNumberFormat="1" applyFont="1" applyBorder="1" applyAlignment="1" applyProtection="1">
      <alignment horizontal="left" vertical="center"/>
      <protection hidden="1"/>
    </xf>
    <xf numFmtId="0" fontId="5" fillId="20" borderId="80" xfId="32" applyNumberFormat="1" applyFont="1" applyFill="1" applyBorder="1" applyAlignment="1" applyProtection="1">
      <alignment horizontal="left" vertical="center" indent="1"/>
      <protection hidden="1"/>
    </xf>
    <xf numFmtId="0" fontId="4" fillId="20" borderId="81" xfId="32" applyNumberFormat="1" applyFill="1" applyBorder="1" applyAlignment="1" applyProtection="1">
      <alignment horizontal="center" vertical="center"/>
      <protection hidden="1"/>
    </xf>
    <xf numFmtId="0" fontId="4" fillId="20" borderId="82" xfId="32" applyNumberFormat="1" applyFill="1" applyBorder="1" applyAlignment="1" applyProtection="1">
      <alignment vertical="center"/>
      <protection hidden="1"/>
    </xf>
    <xf numFmtId="0" fontId="5" fillId="13" borderId="83" xfId="32" applyNumberFormat="1" applyFont="1" applyFill="1" applyBorder="1" applyAlignment="1">
      <alignment horizontal="left" vertical="center" indent="1"/>
    </xf>
    <xf numFmtId="0" fontId="5" fillId="13" borderId="83" xfId="32" applyNumberFormat="1" applyFont="1" applyFill="1" applyBorder="1" applyAlignment="1">
      <alignment horizontal="center" vertical="center"/>
    </xf>
    <xf numFmtId="0" fontId="4" fillId="0" borderId="0" xfId="32" applyNumberFormat="1" applyBorder="1" applyAlignment="1" applyProtection="1">
      <alignment vertical="center"/>
      <protection hidden="1"/>
    </xf>
    <xf numFmtId="165" fontId="40" fillId="0" borderId="83" xfId="27" applyNumberFormat="1" applyFont="1" applyBorder="1" applyAlignment="1" applyProtection="1">
      <alignment horizontal="left" vertical="center" indent="1"/>
      <protection hidden="1"/>
    </xf>
    <xf numFmtId="165" fontId="4" fillId="0" borderId="83" xfId="27" applyNumberFormat="1" applyFont="1" applyBorder="1" applyAlignment="1" applyProtection="1">
      <alignment horizontal="center" vertical="center"/>
      <protection hidden="1"/>
    </xf>
    <xf numFmtId="0" fontId="4" fillId="0" borderId="83" xfId="27" applyNumberFormat="1" applyFont="1" applyBorder="1" applyAlignment="1" applyProtection="1">
      <alignment horizontal="left" vertical="center" wrapText="1" indent="1"/>
      <protection hidden="1"/>
    </xf>
    <xf numFmtId="165" fontId="4" fillId="0" borderId="83" xfId="27" applyNumberFormat="1" applyFont="1" applyBorder="1" applyAlignment="1" applyProtection="1">
      <alignment horizontal="left" vertical="center" indent="1"/>
      <protection hidden="1"/>
    </xf>
    <xf numFmtId="165" fontId="4" fillId="0" borderId="83" xfId="23" applyNumberFormat="1" applyFont="1" applyBorder="1" applyAlignment="1" applyProtection="1">
      <alignment horizontal="center" vertical="center"/>
      <protection hidden="1"/>
    </xf>
    <xf numFmtId="0" fontId="4" fillId="0" borderId="83" xfId="23" applyNumberFormat="1" applyFont="1" applyBorder="1" applyAlignment="1" applyProtection="1">
      <alignment horizontal="left" vertical="center" wrapText="1" indent="1"/>
      <protection hidden="1"/>
    </xf>
    <xf numFmtId="0" fontId="4" fillId="0" borderId="0" xfId="32" applyNumberFormat="1" applyAlignment="1" applyProtection="1">
      <alignment horizontal="left" vertical="center" indent="1"/>
      <protection hidden="1"/>
    </xf>
    <xf numFmtId="165" fontId="4" fillId="0" borderId="83" xfId="32" applyNumberFormat="1" applyFont="1" applyBorder="1" applyAlignment="1">
      <alignment horizontal="left" vertical="center" indent="1"/>
    </xf>
    <xf numFmtId="165" fontId="4" fillId="0" borderId="83" xfId="24" applyNumberFormat="1" applyFont="1" applyBorder="1" applyAlignment="1">
      <alignment horizontal="center" vertical="center"/>
    </xf>
    <xf numFmtId="0" fontId="4" fillId="0" borderId="83" xfId="32" applyNumberFormat="1" applyFont="1" applyBorder="1" applyAlignment="1">
      <alignment horizontal="left" vertical="center" wrapText="1" indent="1"/>
    </xf>
    <xf numFmtId="165" fontId="4" fillId="0" borderId="83" xfId="32" applyNumberFormat="1" applyFont="1" applyBorder="1" applyAlignment="1">
      <alignment horizontal="center" vertical="center"/>
    </xf>
    <xf numFmtId="0" fontId="18" fillId="0" borderId="0" xfId="32" quotePrefix="1" applyNumberFormat="1" applyFont="1" applyAlignment="1" applyProtection="1">
      <alignment vertical="center"/>
      <protection hidden="1"/>
    </xf>
    <xf numFmtId="49" fontId="4" fillId="0" borderId="14" xfId="0" applyNumberFormat="1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5" fillId="0" borderId="2" xfId="0" applyFont="1" applyBorder="1" applyAlignment="1" applyProtection="1">
      <alignment vertical="center"/>
      <protection hidden="1"/>
    </xf>
    <xf numFmtId="171" fontId="5" fillId="17" borderId="13" xfId="0" applyNumberFormat="1" applyFont="1" applyFill="1" applyBorder="1" applyAlignment="1" applyProtection="1">
      <alignment horizontal="right" vertical="center" indent="1"/>
      <protection hidden="1"/>
    </xf>
    <xf numFmtId="0" fontId="4" fillId="0" borderId="55" xfId="0" applyFont="1" applyBorder="1" applyAlignment="1" applyProtection="1">
      <alignment horizontal="center" wrapText="1"/>
      <protection hidden="1"/>
    </xf>
    <xf numFmtId="14" fontId="4" fillId="0" borderId="55" xfId="0" applyNumberFormat="1" applyFont="1" applyBorder="1" applyAlignment="1" applyProtection="1">
      <alignment horizontal="center" vertical="top" wrapText="1"/>
      <protection hidden="1"/>
    </xf>
    <xf numFmtId="0" fontId="2" fillId="17" borderId="54" xfId="0" applyFont="1" applyFill="1" applyBorder="1" applyAlignment="1" applyProtection="1">
      <alignment horizontal="center" wrapText="1"/>
      <protection hidden="1"/>
    </xf>
    <xf numFmtId="14" fontId="2" fillId="17" borderId="55" xfId="0" applyNumberFormat="1" applyFont="1" applyFill="1" applyBorder="1" applyAlignment="1" applyProtection="1">
      <alignment horizontal="center" vertical="top" wrapText="1"/>
      <protection hidden="1"/>
    </xf>
    <xf numFmtId="0" fontId="2" fillId="17" borderId="55" xfId="0" applyFont="1" applyFill="1" applyBorder="1" applyAlignment="1" applyProtection="1">
      <alignment horizontal="center" vertical="center"/>
      <protection hidden="1"/>
    </xf>
    <xf numFmtId="0" fontId="2" fillId="17" borderId="54" xfId="0" applyFont="1" applyFill="1" applyBorder="1" applyAlignment="1" applyProtection="1">
      <alignment horizontal="center"/>
      <protection hidden="1"/>
    </xf>
    <xf numFmtId="0" fontId="2" fillId="17" borderId="59" xfId="0" applyFont="1" applyFill="1" applyBorder="1" applyAlignment="1" applyProtection="1">
      <alignment horizontal="center" vertical="top"/>
      <protection hidden="1"/>
    </xf>
    <xf numFmtId="0" fontId="4" fillId="14" borderId="0" xfId="29" applyFont="1" applyFill="1" applyBorder="1" applyAlignment="1" applyProtection="1">
      <alignment vertical="center"/>
      <protection hidden="1"/>
    </xf>
    <xf numFmtId="14" fontId="4" fillId="14" borderId="0" xfId="29" applyNumberFormat="1" applyFont="1" applyFill="1" applyBorder="1" applyAlignment="1" applyProtection="1">
      <alignment vertical="center"/>
      <protection hidden="1"/>
    </xf>
    <xf numFmtId="2" fontId="4" fillId="14" borderId="0" xfId="24" applyNumberFormat="1" applyFont="1" applyFill="1" applyBorder="1" applyAlignment="1" applyProtection="1">
      <alignment vertical="center"/>
      <protection hidden="1"/>
    </xf>
    <xf numFmtId="0" fontId="1" fillId="14" borderId="0" xfId="24" applyFill="1" applyBorder="1"/>
    <xf numFmtId="0" fontId="4" fillId="14" borderId="0" xfId="29" applyFont="1" applyFill="1" applyBorder="1" applyAlignment="1" applyProtection="1">
      <alignment horizontal="right" vertical="center" indent="1"/>
      <protection hidden="1"/>
    </xf>
    <xf numFmtId="0" fontId="5" fillId="14" borderId="0" xfId="29" applyNumberFormat="1" applyFont="1" applyFill="1" applyBorder="1" applyAlignment="1" applyProtection="1">
      <alignment horizontal="center" vertical="center"/>
      <protection hidden="1"/>
    </xf>
    <xf numFmtId="0" fontId="4" fillId="14" borderId="0" xfId="29" applyNumberFormat="1" applyFont="1" applyFill="1" applyBorder="1" applyAlignment="1" applyProtection="1">
      <alignment horizontal="left" vertical="center"/>
      <protection hidden="1"/>
    </xf>
    <xf numFmtId="1" fontId="4" fillId="14" borderId="0" xfId="24" applyNumberFormat="1" applyFont="1" applyFill="1" applyBorder="1" applyAlignment="1" applyProtection="1">
      <alignment horizontal="left" vertical="center"/>
      <protection hidden="1"/>
    </xf>
    <xf numFmtId="2" fontId="4" fillId="14" borderId="0" xfId="27" applyNumberFormat="1" applyFont="1" applyFill="1" applyBorder="1" applyAlignment="1" applyProtection="1">
      <alignment vertical="center"/>
      <protection hidden="1"/>
    </xf>
    <xf numFmtId="49" fontId="8" fillId="14" borderId="0" xfId="27" applyNumberFormat="1" applyFont="1" applyFill="1" applyBorder="1" applyAlignment="1" applyProtection="1">
      <alignment horizontal="center" vertical="top"/>
      <protection hidden="1"/>
    </xf>
    <xf numFmtId="49" fontId="5" fillId="14" borderId="0" xfId="27" applyNumberFormat="1" applyFont="1" applyFill="1" applyBorder="1" applyAlignment="1" applyProtection="1">
      <alignment horizontal="left" vertical="top" indent="1"/>
      <protection hidden="1"/>
    </xf>
    <xf numFmtId="4" fontId="4" fillId="14" borderId="0" xfId="27" applyNumberFormat="1" applyFont="1" applyFill="1" applyBorder="1" applyAlignment="1" applyProtection="1">
      <alignment horizontal="right" vertical="top" indent="1"/>
      <protection hidden="1"/>
    </xf>
    <xf numFmtId="1" fontId="4" fillId="14" borderId="0" xfId="27" applyNumberFormat="1" applyFont="1" applyFill="1" applyBorder="1" applyAlignment="1" applyProtection="1">
      <alignment horizontal="left" vertical="center"/>
      <protection hidden="1"/>
    </xf>
    <xf numFmtId="0" fontId="1" fillId="14" borderId="0" xfId="27" applyFill="1" applyBorder="1"/>
    <xf numFmtId="49" fontId="3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8" xfId="26" applyNumberFormat="1" applyFont="1" applyFill="1" applyBorder="1" applyAlignment="1" applyProtection="1">
      <alignment horizontal="left" vertical="center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3" xfId="31" applyNumberFormat="1" applyFont="1" applyFill="1" applyBorder="1" applyAlignment="1" applyProtection="1">
      <alignment horizontal="left" vertical="center" indent="1"/>
      <protection locked="0"/>
    </xf>
    <xf numFmtId="0" fontId="4" fillId="11" borderId="4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4" fillId="11" borderId="50" xfId="0" applyFont="1" applyFill="1" applyBorder="1" applyAlignment="1" applyProtection="1">
      <alignment horizontal="left" vertical="center" wrapText="1" indent="1"/>
      <protection locked="0"/>
    </xf>
    <xf numFmtId="0" fontId="4" fillId="11" borderId="51" xfId="0" applyFont="1" applyFill="1" applyBorder="1" applyAlignment="1" applyProtection="1">
      <alignment horizontal="left" vertical="center" wrapText="1" indent="1"/>
      <protection locked="0"/>
    </xf>
    <xf numFmtId="0" fontId="4" fillId="11" borderId="27" xfId="0" applyFont="1" applyFill="1" applyBorder="1" applyAlignment="1" applyProtection="1">
      <alignment horizontal="left" vertical="center" wrapText="1" indent="1"/>
      <protection locked="0"/>
    </xf>
    <xf numFmtId="0" fontId="4" fillId="11" borderId="12" xfId="0" applyFont="1" applyFill="1" applyBorder="1" applyAlignment="1" applyProtection="1">
      <alignment horizontal="left" vertical="center" wrapText="1" inden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4" fillId="0" borderId="14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6" xfId="21" applyFont="1" applyFill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8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18" fillId="11" borderId="51" xfId="0" applyFont="1" applyFill="1" applyBorder="1" applyAlignment="1" applyProtection="1">
      <alignment horizontal="left" vertical="center" wrapText="1"/>
      <protection hidden="1"/>
    </xf>
    <xf numFmtId="0" fontId="18" fillId="11" borderId="52" xfId="0" applyFont="1" applyFill="1" applyBorder="1" applyAlignment="1" applyProtection="1">
      <alignment horizontal="left" vertical="center" wrapText="1"/>
      <protection hidden="1"/>
    </xf>
    <xf numFmtId="0" fontId="18" fillId="11" borderId="11" xfId="0" applyFont="1" applyFill="1" applyBorder="1" applyAlignment="1" applyProtection="1">
      <alignment horizontal="left" vertical="center" wrapText="1"/>
      <protection hidden="1"/>
    </xf>
    <xf numFmtId="0" fontId="18" fillId="11" borderId="53" xfId="0" applyFont="1" applyFill="1" applyBorder="1" applyAlignment="1" applyProtection="1">
      <alignment horizontal="left" vertical="center" wrapText="1"/>
      <protection hidden="1"/>
    </xf>
    <xf numFmtId="0" fontId="18" fillId="11" borderId="12" xfId="0" applyFont="1" applyFill="1" applyBorder="1" applyAlignment="1" applyProtection="1">
      <alignment horizontal="left" vertical="center" wrapText="1"/>
      <protection hidden="1"/>
    </xf>
    <xf numFmtId="0" fontId="18" fillId="11" borderId="28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1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1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1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36" fillId="18" borderId="7" xfId="21" applyFont="1" applyFill="1" applyBorder="1" applyAlignment="1" applyProtection="1">
      <alignment horizontal="left" vertical="center" wrapText="1" indent="1"/>
      <protection locked="0"/>
    </xf>
    <xf numFmtId="0" fontId="36" fillId="18" borderId="8" xfId="21" applyFont="1" applyFill="1" applyBorder="1" applyAlignment="1" applyProtection="1">
      <alignment horizontal="left" vertical="center" wrapText="1" indent="1"/>
      <protection locked="0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26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71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71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71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" fontId="5" fillId="0" borderId="13" xfId="0" applyNumberFormat="1" applyFont="1" applyFill="1" applyBorder="1" applyAlignment="1" applyProtection="1">
      <alignment horizontal="left" vertical="center" indent="1"/>
      <protection hidden="1"/>
    </xf>
    <xf numFmtId="14" fontId="5" fillId="0" borderId="13" xfId="0" applyNumberFormat="1" applyFont="1" applyFill="1" applyBorder="1" applyAlignment="1" applyProtection="1">
      <alignment horizontal="left" vertical="center" indent="1"/>
      <protection hidden="1"/>
    </xf>
    <xf numFmtId="0" fontId="42" fillId="0" borderId="14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42" fillId="0" borderId="2" xfId="0" applyFont="1" applyFill="1" applyBorder="1" applyAlignment="1" applyProtection="1">
      <alignment horizontal="center" vertical="center"/>
      <protection hidden="1"/>
    </xf>
    <xf numFmtId="0" fontId="4" fillId="15" borderId="15" xfId="0" applyFont="1" applyFill="1" applyBorder="1" applyAlignment="1" applyProtection="1">
      <alignment horizontal="left" vertical="center" wrapText="1" indent="3"/>
      <protection hidden="1"/>
    </xf>
    <xf numFmtId="0" fontId="0" fillId="0" borderId="4" xfId="0" applyBorder="1" applyAlignment="1">
      <alignment horizontal="left" vertical="center" wrapText="1" indent="3"/>
    </xf>
    <xf numFmtId="0" fontId="0" fillId="0" borderId="16" xfId="0" applyBorder="1" applyAlignment="1">
      <alignment horizontal="left" vertical="center" wrapText="1" indent="3"/>
    </xf>
    <xf numFmtId="0" fontId="4" fillId="15" borderId="14" xfId="0" applyFont="1" applyFill="1" applyBorder="1" applyAlignment="1" applyProtection="1">
      <alignment horizontal="left" vertical="center" wrapText="1" indent="3"/>
      <protection hidden="1"/>
    </xf>
    <xf numFmtId="0" fontId="0" fillId="0" borderId="0" xfId="0" applyBorder="1" applyAlignment="1">
      <alignment horizontal="left" vertical="center" wrapText="1" indent="3"/>
    </xf>
    <xf numFmtId="0" fontId="0" fillId="0" borderId="2" xfId="0" applyBorder="1" applyAlignment="1">
      <alignment horizontal="left" vertical="center" wrapText="1" indent="3"/>
    </xf>
    <xf numFmtId="0" fontId="4" fillId="15" borderId="17" xfId="0" applyFont="1" applyFill="1" applyBorder="1" applyAlignment="1" applyProtection="1">
      <alignment horizontal="left" vertical="center" wrapText="1" indent="3"/>
      <protection hidden="1"/>
    </xf>
    <xf numFmtId="0" fontId="0" fillId="0" borderId="3" xfId="0" applyBorder="1" applyAlignment="1">
      <alignment horizontal="left" vertical="center" wrapText="1" indent="3"/>
    </xf>
    <xf numFmtId="0" fontId="0" fillId="0" borderId="18" xfId="0" applyBorder="1" applyAlignment="1">
      <alignment horizontal="left" vertical="center" wrapText="1" indent="3"/>
    </xf>
    <xf numFmtId="4" fontId="45" fillId="0" borderId="0" xfId="0" applyNumberFormat="1" applyFont="1" applyFill="1" applyBorder="1" applyAlignment="1" applyProtection="1">
      <alignment horizontal="left" vertical="center" indent="1"/>
      <protection hidden="1"/>
    </xf>
    <xf numFmtId="1" fontId="5" fillId="0" borderId="6" xfId="0" applyNumberFormat="1" applyFont="1" applyFill="1" applyBorder="1" applyAlignment="1" applyProtection="1">
      <alignment horizontal="left" vertical="center" indent="1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6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4" fontId="5" fillId="16" borderId="6" xfId="0" applyNumberFormat="1" applyFont="1" applyFill="1" applyBorder="1" applyAlignment="1" applyProtection="1">
      <alignment horizontal="left" vertical="center" inden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13" borderId="54" xfId="27" applyFont="1" applyFill="1" applyBorder="1" applyAlignment="1" applyProtection="1">
      <alignment horizontal="center" vertical="center" wrapText="1"/>
      <protection hidden="1"/>
    </xf>
    <xf numFmtId="0" fontId="2" fillId="13" borderId="55" xfId="27" applyFont="1" applyFill="1" applyBorder="1" applyAlignment="1" applyProtection="1">
      <alignment horizontal="center" vertical="center" wrapText="1"/>
      <protection hidden="1"/>
    </xf>
    <xf numFmtId="0" fontId="2" fillId="13" borderId="43" xfId="27" applyFont="1" applyFill="1" applyBorder="1" applyAlignment="1" applyProtection="1">
      <alignment horizontal="center" vertical="center" wrapText="1"/>
      <protection hidden="1"/>
    </xf>
    <xf numFmtId="14" fontId="2" fillId="13" borderId="54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55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43" xfId="2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27" applyFont="1" applyAlignment="1">
      <alignment wrapText="1"/>
    </xf>
    <xf numFmtId="0" fontId="42" fillId="0" borderId="0" xfId="27" applyFont="1" applyAlignment="1">
      <alignment wrapText="1"/>
    </xf>
    <xf numFmtId="0" fontId="42" fillId="0" borderId="3" xfId="27" applyFont="1" applyBorder="1" applyAlignment="1">
      <alignment wrapText="1"/>
    </xf>
    <xf numFmtId="49" fontId="2" fillId="13" borderId="1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14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2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4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5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3" xfId="27" applyNumberFormat="1" applyFont="1" applyFill="1" applyBorder="1" applyAlignment="1" applyProtection="1">
      <alignment horizontal="center" vertical="center" wrapText="1"/>
      <protection hidden="1"/>
    </xf>
    <xf numFmtId="0" fontId="2" fillId="17" borderId="4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8" xfId="24" applyNumberFormat="1" applyFont="1" applyFill="1" applyBorder="1" applyAlignment="1" applyProtection="1">
      <alignment horizontal="center" vertical="center" wrapTex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6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8" xfId="24" applyNumberFormat="1" applyFont="1" applyFill="1" applyBorder="1" applyAlignment="1" applyProtection="1">
      <alignment horizontal="right" vertical="center" indent="1"/>
      <protection hidden="1"/>
    </xf>
    <xf numFmtId="0" fontId="2" fillId="17" borderId="54" xfId="24" applyFont="1" applyFill="1" applyBorder="1" applyAlignment="1" applyProtection="1">
      <alignment horizontal="center" vertical="center" wrapText="1"/>
      <protection hidden="1"/>
    </xf>
    <xf numFmtId="0" fontId="2" fillId="17" borderId="55" xfId="24" applyFont="1" applyFill="1" applyBorder="1" applyAlignment="1" applyProtection="1">
      <alignment horizontal="center" vertical="center"/>
      <protection hidden="1"/>
    </xf>
    <xf numFmtId="0" fontId="2" fillId="17" borderId="59" xfId="24" applyFont="1" applyFill="1" applyBorder="1" applyAlignment="1" applyProtection="1">
      <alignment horizontal="center" vertical="center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1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24" applyNumberFormat="1" applyFont="1" applyFill="1" applyBorder="1" applyAlignment="1" applyProtection="1">
      <alignment horizontal="left" vertical="center" indent="1"/>
      <protection hidden="1"/>
    </xf>
    <xf numFmtId="0" fontId="4" fillId="0" borderId="12" xfId="24" applyNumberFormat="1" applyFont="1" applyFill="1" applyBorder="1" applyAlignment="1" applyProtection="1">
      <alignment horizontal="left" vertical="center" indent="1"/>
      <protection hidden="1"/>
    </xf>
    <xf numFmtId="0" fontId="4" fillId="0" borderId="22" xfId="24" applyNumberFormat="1" applyFont="1" applyFill="1" applyBorder="1" applyAlignment="1" applyProtection="1">
      <alignment horizontal="left" vertical="center" indent="1"/>
      <protection hidden="1"/>
    </xf>
    <xf numFmtId="0" fontId="4" fillId="11" borderId="21" xfId="24" applyNumberFormat="1" applyFont="1" applyFill="1" applyBorder="1" applyAlignment="1" applyProtection="1">
      <alignment horizontal="left" vertical="center" indent="1"/>
      <protection locked="0"/>
    </xf>
    <xf numFmtId="0" fontId="4" fillId="11" borderId="12" xfId="24" applyNumberFormat="1" applyFont="1" applyFill="1" applyBorder="1" applyAlignment="1" applyProtection="1">
      <alignment horizontal="left" vertical="center" indent="1"/>
      <protection locked="0"/>
    </xf>
    <xf numFmtId="0" fontId="4" fillId="11" borderId="22" xfId="24" applyNumberFormat="1" applyFont="1" applyFill="1" applyBorder="1" applyAlignment="1" applyProtection="1">
      <alignment horizontal="left" vertical="center" indent="1"/>
      <protection locked="0"/>
    </xf>
    <xf numFmtId="0" fontId="2" fillId="13" borderId="54" xfId="24" applyFont="1" applyFill="1" applyBorder="1" applyAlignment="1" applyProtection="1">
      <alignment horizontal="center" vertical="center" wrapText="1"/>
      <protection hidden="1"/>
    </xf>
    <xf numFmtId="0" fontId="2" fillId="13" borderId="55" xfId="24" applyFont="1" applyFill="1" applyBorder="1" applyAlignment="1" applyProtection="1">
      <alignment horizontal="center" vertical="center" wrapText="1"/>
      <protection hidden="1"/>
    </xf>
    <xf numFmtId="0" fontId="2" fillId="13" borderId="43" xfId="24" applyFont="1" applyFill="1" applyBorder="1" applyAlignment="1" applyProtection="1">
      <alignment horizontal="center" vertical="center" wrapText="1"/>
      <protection hidden="1"/>
    </xf>
    <xf numFmtId="14" fontId="2" fillId="13" borderId="54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5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43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54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5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43" xfId="24" applyNumberFormat="1" applyFont="1" applyFill="1" applyBorder="1" applyAlignment="1" applyProtection="1">
      <alignment horizontal="center" vertical="center" wrapText="1"/>
      <protection hidden="1"/>
    </xf>
    <xf numFmtId="49" fontId="2" fillId="0" borderId="15" xfId="24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4" xfId="24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14" xfId="24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0" xfId="24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17" xfId="24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3" xfId="24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5" xfId="24" applyFont="1" applyFill="1" applyBorder="1" applyAlignment="1" applyProtection="1">
      <alignment horizontal="left" vertical="center" wrapText="1" indent="1"/>
      <protection hidden="1"/>
    </xf>
    <xf numFmtId="0" fontId="2" fillId="0" borderId="4" xfId="24" applyFont="1" applyFill="1" applyBorder="1" applyAlignment="1" applyProtection="1">
      <alignment horizontal="left" vertical="center" wrapText="1" indent="1"/>
      <protection hidden="1"/>
    </xf>
    <xf numFmtId="0" fontId="2" fillId="0" borderId="16" xfId="24" applyFont="1" applyFill="1" applyBorder="1" applyAlignment="1" applyProtection="1">
      <alignment horizontal="left" vertical="center" wrapText="1" indent="1"/>
      <protection hidden="1"/>
    </xf>
    <xf numFmtId="0" fontId="2" fillId="0" borderId="14" xfId="24" applyFont="1" applyFill="1" applyBorder="1" applyAlignment="1" applyProtection="1">
      <alignment horizontal="left" vertical="center" wrapText="1" indent="1"/>
      <protection hidden="1"/>
    </xf>
    <xf numFmtId="0" fontId="2" fillId="0" borderId="0" xfId="24" applyFont="1" applyFill="1" applyBorder="1" applyAlignment="1" applyProtection="1">
      <alignment horizontal="left" vertical="center" wrapText="1" indent="1"/>
      <protection hidden="1"/>
    </xf>
    <xf numFmtId="0" fontId="2" fillId="0" borderId="2" xfId="24" applyFont="1" applyFill="1" applyBorder="1" applyAlignment="1" applyProtection="1">
      <alignment horizontal="left" vertical="center" wrapText="1" indent="1"/>
      <protection hidden="1"/>
    </xf>
    <xf numFmtId="0" fontId="2" fillId="0" borderId="17" xfId="24" applyFont="1" applyFill="1" applyBorder="1" applyAlignment="1" applyProtection="1">
      <alignment horizontal="left" vertical="center" wrapText="1" indent="1"/>
      <protection hidden="1"/>
    </xf>
    <xf numFmtId="0" fontId="2" fillId="0" borderId="3" xfId="24" applyFont="1" applyFill="1" applyBorder="1" applyAlignment="1" applyProtection="1">
      <alignment horizontal="left" vertical="center" wrapText="1" indent="1"/>
      <protection hidden="1"/>
    </xf>
    <xf numFmtId="0" fontId="2" fillId="0" borderId="18" xfId="24" applyFont="1" applyFill="1" applyBorder="1" applyAlignment="1" applyProtection="1">
      <alignment horizontal="left" vertical="center" wrapText="1" indent="1"/>
      <protection hidden="1"/>
    </xf>
    <xf numFmtId="0" fontId="2" fillId="0" borderId="44" xfId="24" applyFont="1" applyFill="1" applyBorder="1" applyAlignment="1" applyProtection="1">
      <alignment horizontal="center" vertical="center" wrapText="1"/>
      <protection hidden="1"/>
    </xf>
    <xf numFmtId="0" fontId="2" fillId="0" borderId="56" xfId="24" applyFont="1" applyFill="1" applyBorder="1" applyAlignment="1" applyProtection="1">
      <alignment horizontal="center" vertical="center" wrapText="1"/>
      <protection hidden="1"/>
    </xf>
    <xf numFmtId="0" fontId="2" fillId="0" borderId="45" xfId="24" applyFont="1" applyFill="1" applyBorder="1" applyAlignment="1" applyProtection="1">
      <alignment horizontal="center" vertical="center" wrapText="1"/>
      <protection hidden="1"/>
    </xf>
    <xf numFmtId="0" fontId="2" fillId="0" borderId="19" xfId="24" applyFont="1" applyFill="1" applyBorder="1" applyAlignment="1" applyProtection="1">
      <alignment horizontal="center" vertical="center" wrapText="1"/>
      <protection hidden="1"/>
    </xf>
    <xf numFmtId="0" fontId="2" fillId="0" borderId="5" xfId="24" applyFont="1" applyFill="1" applyBorder="1" applyAlignment="1" applyProtection="1">
      <alignment horizontal="center" vertical="center" wrapText="1"/>
      <protection hidden="1"/>
    </xf>
    <xf numFmtId="0" fontId="2" fillId="0" borderId="46" xfId="24" applyFont="1" applyFill="1" applyBorder="1" applyAlignment="1" applyProtection="1">
      <alignment horizontal="center" vertical="center" wrapText="1"/>
      <protection hidden="1"/>
    </xf>
    <xf numFmtId="0" fontId="2" fillId="0" borderId="44" xfId="24" applyFont="1" applyFill="1" applyBorder="1" applyAlignment="1" applyProtection="1">
      <alignment horizontal="center" vertical="center" wrapText="1"/>
    </xf>
    <xf numFmtId="0" fontId="2" fillId="0" borderId="56" xfId="24" applyFont="1" applyFill="1" applyBorder="1" applyAlignment="1" applyProtection="1">
      <alignment horizontal="center" vertical="center" wrapText="1"/>
    </xf>
    <xf numFmtId="0" fontId="2" fillId="0" borderId="45" xfId="24" applyFont="1" applyFill="1" applyBorder="1" applyAlignment="1" applyProtection="1">
      <alignment horizontal="center" vertical="center" wrapText="1"/>
    </xf>
    <xf numFmtId="0" fontId="2" fillId="0" borderId="19" xfId="24" applyFont="1" applyFill="1" applyBorder="1" applyAlignment="1" applyProtection="1">
      <alignment horizontal="center" vertical="center" wrapText="1"/>
    </xf>
    <xf numFmtId="0" fontId="2" fillId="0" borderId="5" xfId="24" applyFont="1" applyFill="1" applyBorder="1" applyAlignment="1" applyProtection="1">
      <alignment horizontal="center" vertical="center" wrapText="1"/>
    </xf>
    <xf numFmtId="0" fontId="2" fillId="0" borderId="46" xfId="24" applyFont="1" applyFill="1" applyBorder="1" applyAlignment="1" applyProtection="1">
      <alignment horizontal="center" vertical="center" wrapText="1"/>
    </xf>
    <xf numFmtId="0" fontId="2" fillId="0" borderId="47" xfId="24" applyFont="1" applyFill="1" applyBorder="1" applyAlignment="1" applyProtection="1">
      <alignment horizontal="center" vertical="center" wrapText="1"/>
      <protection hidden="1"/>
    </xf>
    <xf numFmtId="0" fontId="2" fillId="0" borderId="58" xfId="24" applyFont="1" applyFill="1" applyBorder="1" applyAlignment="1" applyProtection="1">
      <alignment horizontal="center" vertical="center" wrapText="1"/>
      <protection hidden="1"/>
    </xf>
    <xf numFmtId="0" fontId="2" fillId="0" borderId="48" xfId="24" applyFont="1" applyFill="1" applyBorder="1" applyAlignment="1" applyProtection="1">
      <alignment horizontal="center" vertical="center" wrapText="1"/>
      <protection hidden="1"/>
    </xf>
    <xf numFmtId="0" fontId="10" fillId="0" borderId="46" xfId="24" applyFont="1" applyFill="1" applyBorder="1" applyAlignment="1" applyProtection="1">
      <alignment horizontal="center" vertical="center" wrapText="1"/>
      <protection hidden="1"/>
    </xf>
    <xf numFmtId="0" fontId="10" fillId="0" borderId="48" xfId="24" applyFont="1" applyFill="1" applyBorder="1" applyAlignment="1" applyProtection="1">
      <alignment horizontal="center" vertical="center" wrapText="1"/>
      <protection hidden="1"/>
    </xf>
    <xf numFmtId="173" fontId="2" fillId="0" borderId="9" xfId="24" applyNumberFormat="1" applyFont="1" applyFill="1" applyBorder="1" applyAlignment="1" applyProtection="1">
      <alignment horizontal="right" vertical="center" wrapText="1" indent="1"/>
    </xf>
    <xf numFmtId="173" fontId="2" fillId="0" borderId="64" xfId="24" applyNumberFormat="1" applyFont="1" applyFill="1" applyBorder="1" applyAlignment="1" applyProtection="1">
      <alignment horizontal="right" vertical="center" wrapText="1" indent="1"/>
    </xf>
    <xf numFmtId="173" fontId="2" fillId="0" borderId="44" xfId="24" applyNumberFormat="1" applyFont="1" applyFill="1" applyBorder="1" applyAlignment="1" applyProtection="1">
      <alignment horizontal="right" vertical="center" wrapText="1" indent="1"/>
    </xf>
    <xf numFmtId="173" fontId="2" fillId="0" borderId="56" xfId="24" applyNumberFormat="1" applyFont="1" applyFill="1" applyBorder="1" applyAlignment="1" applyProtection="1">
      <alignment horizontal="right" vertical="center" wrapText="1" indent="1"/>
    </xf>
    <xf numFmtId="173" fontId="2" fillId="0" borderId="45" xfId="24" applyNumberFormat="1" applyFont="1" applyFill="1" applyBorder="1" applyAlignment="1" applyProtection="1">
      <alignment horizontal="right" vertical="center" wrapText="1" indent="1"/>
    </xf>
    <xf numFmtId="4" fontId="2" fillId="11" borderId="49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11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53" xfId="24" applyNumberFormat="1" applyFont="1" applyFill="1" applyBorder="1" applyAlignment="1" applyProtection="1">
      <alignment horizontal="right" vertical="center" indent="1"/>
      <protection locked="0"/>
    </xf>
    <xf numFmtId="1" fontId="5" fillId="0" borderId="6" xfId="24" applyNumberFormat="1" applyFont="1" applyFill="1" applyBorder="1" applyAlignment="1" applyProtection="1">
      <alignment horizontal="left" vertical="center" indent="1"/>
    </xf>
    <xf numFmtId="1" fontId="5" fillId="0" borderId="7" xfId="24" applyNumberFormat="1" applyFont="1" applyFill="1" applyBorder="1" applyAlignment="1" applyProtection="1">
      <alignment horizontal="left" vertical="center" indent="1"/>
    </xf>
    <xf numFmtId="1" fontId="5" fillId="0" borderId="8" xfId="24" applyNumberFormat="1" applyFont="1" applyFill="1" applyBorder="1" applyAlignment="1" applyProtection="1">
      <alignment horizontal="left" vertical="center" indent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7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2" fillId="0" borderId="15" xfId="24" applyFont="1" applyFill="1" applyBorder="1" applyAlignment="1" applyProtection="1">
      <alignment horizontal="center" vertical="center" wrapText="1"/>
    </xf>
    <xf numFmtId="0" fontId="2" fillId="0" borderId="4" xfId="24" applyFont="1" applyFill="1" applyBorder="1" applyAlignment="1" applyProtection="1">
      <alignment horizontal="center" vertical="center" wrapText="1"/>
    </xf>
    <xf numFmtId="0" fontId="2" fillId="0" borderId="16" xfId="24" applyFont="1" applyFill="1" applyBorder="1" applyAlignment="1" applyProtection="1">
      <alignment horizontal="center" vertical="center" wrapText="1"/>
    </xf>
    <xf numFmtId="0" fontId="2" fillId="0" borderId="14" xfId="24" applyFont="1" applyFill="1" applyBorder="1" applyAlignment="1" applyProtection="1">
      <alignment horizontal="center" vertical="center" wrapText="1"/>
    </xf>
    <xf numFmtId="0" fontId="2" fillId="0" borderId="0" xfId="24" applyFont="1" applyFill="1" applyBorder="1" applyAlignment="1" applyProtection="1">
      <alignment horizontal="center" vertical="center" wrapText="1"/>
    </xf>
    <xf numFmtId="0" fontId="2" fillId="0" borderId="2" xfId="24" applyFont="1" applyFill="1" applyBorder="1" applyAlignment="1" applyProtection="1">
      <alignment horizontal="center" vertical="center" wrapText="1"/>
    </xf>
    <xf numFmtId="0" fontId="2" fillId="0" borderId="17" xfId="24" applyFont="1" applyFill="1" applyBorder="1" applyAlignment="1" applyProtection="1">
      <alignment horizontal="center" vertical="center" wrapText="1"/>
    </xf>
    <xf numFmtId="0" fontId="2" fillId="0" borderId="3" xfId="24" applyFont="1" applyFill="1" applyBorder="1" applyAlignment="1" applyProtection="1">
      <alignment horizontal="center" vertical="center" wrapText="1"/>
    </xf>
    <xf numFmtId="0" fontId="2" fillId="0" borderId="18" xfId="24" applyFont="1" applyFill="1" applyBorder="1" applyAlignment="1" applyProtection="1">
      <alignment horizontal="center" vertical="center" wrapText="1"/>
    </xf>
    <xf numFmtId="0" fontId="48" fillId="0" borderId="0" xfId="24" applyNumberFormat="1" applyFont="1" applyFill="1" applyBorder="1" applyAlignment="1" applyProtection="1">
      <alignment vertical="top" wrapText="1"/>
    </xf>
    <xf numFmtId="49" fontId="2" fillId="11" borderId="49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11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53" xfId="24" applyNumberFormat="1" applyFont="1" applyFill="1" applyBorder="1" applyAlignment="1" applyProtection="1">
      <alignment horizontal="left" vertical="center" wrapText="1" indent="1"/>
      <protection locked="0"/>
    </xf>
    <xf numFmtId="0" fontId="2" fillId="11" borderId="49" xfId="24" applyFont="1" applyFill="1" applyBorder="1" applyAlignment="1" applyProtection="1">
      <alignment horizontal="left" vertical="center" wrapText="1" indent="1"/>
      <protection locked="0"/>
    </xf>
    <xf numFmtId="0" fontId="2" fillId="11" borderId="11" xfId="24" applyFont="1" applyFill="1" applyBorder="1" applyAlignment="1" applyProtection="1">
      <alignment horizontal="left" vertical="center" wrapText="1" indent="1"/>
      <protection locked="0"/>
    </xf>
    <xf numFmtId="0" fontId="2" fillId="11" borderId="53" xfId="24" applyFont="1" applyFill="1" applyBorder="1" applyAlignment="1" applyProtection="1">
      <alignment horizontal="left" vertical="center" wrapText="1" indent="1"/>
      <protection locked="0"/>
    </xf>
    <xf numFmtId="165" fontId="2" fillId="11" borderId="44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56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45" xfId="24" applyNumberFormat="1" applyFont="1" applyFill="1" applyBorder="1" applyAlignment="1" applyProtection="1">
      <alignment horizontal="left" vertical="center" wrapText="1" indent="1"/>
      <protection locked="0"/>
    </xf>
    <xf numFmtId="173" fontId="2" fillId="0" borderId="20" xfId="24" applyNumberFormat="1" applyFont="1" applyFill="1" applyBorder="1" applyAlignment="1" applyProtection="1">
      <alignment horizontal="right" vertical="center" wrapText="1" indent="1"/>
    </xf>
    <xf numFmtId="4" fontId="2" fillId="11" borderId="27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12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28" xfId="24" applyNumberFormat="1" applyFont="1" applyFill="1" applyBorder="1" applyAlignment="1" applyProtection="1">
      <alignment horizontal="right" vertical="center" indent="1"/>
      <protection locked="0"/>
    </xf>
    <xf numFmtId="49" fontId="2" fillId="11" borderId="27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12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28" xfId="24" applyNumberFormat="1" applyFont="1" applyFill="1" applyBorder="1" applyAlignment="1" applyProtection="1">
      <alignment horizontal="left" vertical="center" wrapText="1" indent="1"/>
      <protection locked="0"/>
    </xf>
    <xf numFmtId="0" fontId="2" fillId="11" borderId="27" xfId="24" applyFont="1" applyFill="1" applyBorder="1" applyAlignment="1" applyProtection="1">
      <alignment horizontal="left" vertical="center" wrapText="1" indent="1"/>
      <protection locked="0"/>
    </xf>
    <xf numFmtId="0" fontId="2" fillId="11" borderId="12" xfId="24" applyFont="1" applyFill="1" applyBorder="1" applyAlignment="1" applyProtection="1">
      <alignment horizontal="left" vertical="center" wrapText="1" indent="1"/>
      <protection locked="0"/>
    </xf>
    <xf numFmtId="0" fontId="2" fillId="11" borderId="28" xfId="24" applyFont="1" applyFill="1" applyBorder="1" applyAlignment="1" applyProtection="1">
      <alignment horizontal="left" vertical="center" wrapText="1" indent="1"/>
      <protection locked="0"/>
    </xf>
    <xf numFmtId="165" fontId="2" fillId="11" borderId="19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5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46" xfId="24" applyNumberFormat="1" applyFont="1" applyFill="1" applyBorder="1" applyAlignment="1" applyProtection="1">
      <alignment horizontal="left" vertical="center" wrapText="1" indent="1"/>
      <protection locked="0"/>
    </xf>
    <xf numFmtId="173" fontId="2" fillId="0" borderId="19" xfId="24" applyNumberFormat="1" applyFont="1" applyFill="1" applyBorder="1" applyAlignment="1" applyProtection="1">
      <alignment horizontal="right" vertical="center" wrapText="1" indent="1"/>
    </xf>
    <xf numFmtId="173" fontId="2" fillId="0" borderId="5" xfId="24" applyNumberFormat="1" applyFont="1" applyFill="1" applyBorder="1" applyAlignment="1" applyProtection="1">
      <alignment horizontal="right" vertical="center" wrapText="1" indent="1"/>
    </xf>
    <xf numFmtId="173" fontId="2" fillId="0" borderId="46" xfId="24" applyNumberFormat="1" applyFont="1" applyFill="1" applyBorder="1" applyAlignment="1" applyProtection="1">
      <alignment horizontal="right" vertical="center" wrapText="1" indent="1"/>
    </xf>
    <xf numFmtId="49" fontId="5" fillId="0" borderId="23" xfId="24" applyNumberFormat="1" applyFont="1" applyFill="1" applyBorder="1" applyAlignment="1" applyProtection="1">
      <alignment horizontal="right" vertical="center" wrapText="1" indent="1"/>
    </xf>
    <xf numFmtId="49" fontId="5" fillId="0" borderId="33" xfId="24" applyNumberFormat="1" applyFont="1" applyFill="1" applyBorder="1" applyAlignment="1" applyProtection="1">
      <alignment horizontal="right" vertical="center" wrapText="1" indent="1"/>
    </xf>
    <xf numFmtId="173" fontId="5" fillId="0" borderId="65" xfId="24" applyNumberFormat="1" applyFont="1" applyFill="1" applyBorder="1" applyAlignment="1" applyProtection="1">
      <alignment horizontal="right" vertical="center" wrapText="1" indent="1"/>
    </xf>
    <xf numFmtId="173" fontId="5" fillId="0" borderId="66" xfId="24" applyNumberFormat="1" applyFont="1" applyFill="1" applyBorder="1" applyAlignment="1" applyProtection="1">
      <alignment horizontal="right" vertical="center" wrapText="1" indent="1"/>
    </xf>
    <xf numFmtId="173" fontId="5" fillId="0" borderId="67" xfId="24" applyNumberFormat="1" applyFont="1" applyFill="1" applyBorder="1" applyAlignment="1" applyProtection="1">
      <alignment horizontal="right" vertical="center" wrapText="1" indent="1"/>
    </xf>
    <xf numFmtId="171" fontId="5" fillId="0" borderId="23" xfId="24" applyNumberFormat="1" applyFont="1" applyFill="1" applyBorder="1" applyAlignment="1" applyProtection="1">
      <alignment horizontal="right" vertical="center" indent="1"/>
    </xf>
    <xf numFmtId="171" fontId="5" fillId="0" borderId="33" xfId="24" applyNumberFormat="1" applyFont="1" applyFill="1" applyBorder="1" applyAlignment="1" applyProtection="1">
      <alignment horizontal="right" vertical="center" indent="1"/>
    </xf>
    <xf numFmtId="171" fontId="5" fillId="0" borderId="34" xfId="24" applyNumberFormat="1" applyFont="1" applyFill="1" applyBorder="1" applyAlignment="1" applyProtection="1">
      <alignment horizontal="right" vertical="center" indent="1"/>
    </xf>
    <xf numFmtId="49" fontId="2" fillId="11" borderId="50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51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52" xfId="24" applyNumberFormat="1" applyFont="1" applyFill="1" applyBorder="1" applyAlignment="1" applyProtection="1">
      <alignment horizontal="left" vertical="center" wrapText="1" indent="1"/>
      <protection locked="0"/>
    </xf>
    <xf numFmtId="0" fontId="2" fillId="11" borderId="50" xfId="24" applyFont="1" applyFill="1" applyBorder="1" applyAlignment="1" applyProtection="1">
      <alignment horizontal="left" vertical="center" wrapText="1" indent="1"/>
      <protection locked="0"/>
    </xf>
    <xf numFmtId="0" fontId="2" fillId="11" borderId="51" xfId="24" applyFont="1" applyFill="1" applyBorder="1" applyAlignment="1" applyProtection="1">
      <alignment horizontal="left" vertical="center" wrapText="1" indent="1"/>
      <protection locked="0"/>
    </xf>
    <xf numFmtId="0" fontId="2" fillId="11" borderId="52" xfId="24" applyFont="1" applyFill="1" applyBorder="1" applyAlignment="1" applyProtection="1">
      <alignment horizontal="left" vertical="center" wrapText="1" indent="1"/>
      <protection locked="0"/>
    </xf>
    <xf numFmtId="165" fontId="2" fillId="11" borderId="47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58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48" xfId="24" applyNumberFormat="1" applyFont="1" applyFill="1" applyBorder="1" applyAlignment="1" applyProtection="1">
      <alignment horizontal="left" vertical="center" wrapText="1" indent="1"/>
      <protection locked="0"/>
    </xf>
    <xf numFmtId="173" fontId="2" fillId="0" borderId="47" xfId="24" applyNumberFormat="1" applyFont="1" applyFill="1" applyBorder="1" applyAlignment="1" applyProtection="1">
      <alignment horizontal="right" vertical="center" wrapText="1" indent="1"/>
    </xf>
    <xf numFmtId="173" fontId="2" fillId="0" borderId="58" xfId="24" applyNumberFormat="1" applyFont="1" applyFill="1" applyBorder="1" applyAlignment="1" applyProtection="1">
      <alignment horizontal="right" vertical="center" wrapText="1" indent="1"/>
    </xf>
    <xf numFmtId="173" fontId="2" fillId="0" borderId="48" xfId="24" applyNumberFormat="1" applyFont="1" applyFill="1" applyBorder="1" applyAlignment="1" applyProtection="1">
      <alignment horizontal="right" vertical="center" wrapText="1" indent="1"/>
    </xf>
    <xf numFmtId="4" fontId="2" fillId="11" borderId="50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51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52" xfId="24" applyNumberFormat="1" applyFont="1" applyFill="1" applyBorder="1" applyAlignment="1" applyProtection="1">
      <alignment horizontal="right" vertical="center" indent="1"/>
      <protection locked="0"/>
    </xf>
    <xf numFmtId="49" fontId="5" fillId="0" borderId="34" xfId="24" applyNumberFormat="1" applyFont="1" applyFill="1" applyBorder="1" applyAlignment="1" applyProtection="1">
      <alignment horizontal="right" vertical="center" wrapText="1" indent="1"/>
    </xf>
    <xf numFmtId="173" fontId="5" fillId="0" borderId="33" xfId="24" applyNumberFormat="1" applyFont="1" applyFill="1" applyBorder="1" applyAlignment="1" applyProtection="1">
      <alignment horizontal="right" vertical="center" wrapText="1" indent="1"/>
    </xf>
    <xf numFmtId="173" fontId="5" fillId="0" borderId="34" xfId="24" applyNumberFormat="1" applyFont="1" applyFill="1" applyBorder="1" applyAlignment="1" applyProtection="1">
      <alignment horizontal="right" vertical="center" wrapText="1" indent="1"/>
    </xf>
    <xf numFmtId="173" fontId="2" fillId="0" borderId="68" xfId="24" applyNumberFormat="1" applyFont="1" applyFill="1" applyBorder="1" applyAlignment="1" applyProtection="1">
      <alignment horizontal="right" vertical="center" wrapText="1" indent="1"/>
    </xf>
    <xf numFmtId="173" fontId="2" fillId="0" borderId="70" xfId="24" applyNumberFormat="1" applyFont="1" applyFill="1" applyBorder="1" applyAlignment="1" applyProtection="1">
      <alignment horizontal="right" vertical="center" wrapText="1" indent="1"/>
    </xf>
    <xf numFmtId="167" fontId="2" fillId="11" borderId="50" xfId="24" applyNumberFormat="1" applyFont="1" applyFill="1" applyBorder="1" applyAlignment="1" applyProtection="1">
      <alignment horizontal="right" vertical="center" wrapText="1" indent="1"/>
      <protection locked="0"/>
    </xf>
    <xf numFmtId="167" fontId="2" fillId="11" borderId="52" xfId="24" applyNumberFormat="1" applyFont="1" applyFill="1" applyBorder="1" applyAlignment="1" applyProtection="1">
      <alignment horizontal="right" vertical="center" wrapText="1" indent="1"/>
      <protection locked="0"/>
    </xf>
    <xf numFmtId="173" fontId="2" fillId="0" borderId="50" xfId="24" applyNumberFormat="1" applyFont="1" applyFill="1" applyBorder="1" applyAlignment="1" applyProtection="1">
      <alignment horizontal="right" vertical="center" wrapText="1" indent="1"/>
    </xf>
    <xf numFmtId="173" fontId="2" fillId="0" borderId="52" xfId="24" applyNumberFormat="1" applyFont="1" applyFill="1" applyBorder="1" applyAlignment="1" applyProtection="1">
      <alignment horizontal="right" vertical="center" wrapText="1" indent="1"/>
    </xf>
    <xf numFmtId="49" fontId="2" fillId="11" borderId="68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69" xfId="24" applyNumberFormat="1" applyFont="1" applyFill="1" applyBorder="1" applyAlignment="1" applyProtection="1">
      <alignment horizontal="left" vertical="center" wrapText="1" indent="1"/>
      <protection locked="0"/>
    </xf>
    <xf numFmtId="49" fontId="2" fillId="11" borderId="70" xfId="24" applyNumberFormat="1" applyFont="1" applyFill="1" applyBorder="1" applyAlignment="1" applyProtection="1">
      <alignment horizontal="left" vertical="center" wrapText="1" indent="1"/>
      <protection locked="0"/>
    </xf>
    <xf numFmtId="0" fontId="2" fillId="11" borderId="68" xfId="24" applyFont="1" applyFill="1" applyBorder="1" applyAlignment="1" applyProtection="1">
      <alignment horizontal="left" vertical="center" wrapText="1" indent="1"/>
      <protection locked="0"/>
    </xf>
    <xf numFmtId="0" fontId="2" fillId="11" borderId="69" xfId="24" applyFont="1" applyFill="1" applyBorder="1" applyAlignment="1" applyProtection="1">
      <alignment horizontal="left" vertical="center" wrapText="1" indent="1"/>
      <protection locked="0"/>
    </xf>
    <xf numFmtId="0" fontId="2" fillId="11" borderId="70" xfId="24" applyFont="1" applyFill="1" applyBorder="1" applyAlignment="1" applyProtection="1">
      <alignment horizontal="left" vertical="center" wrapText="1" indent="1"/>
      <protection locked="0"/>
    </xf>
    <xf numFmtId="165" fontId="2" fillId="11" borderId="71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72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73" xfId="24" applyNumberFormat="1" applyFont="1" applyFill="1" applyBorder="1" applyAlignment="1" applyProtection="1">
      <alignment horizontal="left" vertical="center" wrapText="1" indent="1"/>
      <protection locked="0"/>
    </xf>
    <xf numFmtId="167" fontId="2" fillId="11" borderId="68" xfId="24" applyNumberFormat="1" applyFont="1" applyFill="1" applyBorder="1" applyAlignment="1" applyProtection="1">
      <alignment horizontal="right" vertical="center" wrapText="1" indent="1"/>
      <protection locked="0"/>
    </xf>
    <xf numFmtId="167" fontId="2" fillId="11" borderId="70" xfId="24" applyNumberFormat="1" applyFont="1" applyFill="1" applyBorder="1" applyAlignment="1" applyProtection="1">
      <alignment horizontal="right" vertical="center" wrapText="1" indent="1"/>
      <protection locked="0"/>
    </xf>
    <xf numFmtId="173" fontId="2" fillId="0" borderId="27" xfId="24" applyNumberFormat="1" applyFont="1" applyFill="1" applyBorder="1" applyAlignment="1" applyProtection="1">
      <alignment horizontal="right" vertical="center" wrapText="1" indent="1"/>
    </xf>
    <xf numFmtId="173" fontId="2" fillId="0" borderId="28" xfId="24" applyNumberFormat="1" applyFont="1" applyFill="1" applyBorder="1" applyAlignment="1" applyProtection="1">
      <alignment horizontal="right" vertical="center" wrapText="1" indent="1"/>
    </xf>
    <xf numFmtId="167" fontId="2" fillId="11" borderId="27" xfId="24" applyNumberFormat="1" applyFont="1" applyFill="1" applyBorder="1" applyAlignment="1" applyProtection="1">
      <alignment horizontal="right" vertical="center" wrapText="1" indent="1"/>
      <protection locked="0"/>
    </xf>
    <xf numFmtId="167" fontId="2" fillId="11" borderId="28" xfId="24" applyNumberFormat="1" applyFont="1" applyFill="1" applyBorder="1" applyAlignment="1" applyProtection="1">
      <alignment horizontal="right" vertical="center" wrapText="1" indent="1"/>
      <protection locked="0"/>
    </xf>
    <xf numFmtId="4" fontId="2" fillId="11" borderId="68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69" xfId="24" applyNumberFormat="1" applyFont="1" applyFill="1" applyBorder="1" applyAlignment="1" applyProtection="1">
      <alignment horizontal="right" vertical="center" indent="1"/>
      <protection locked="0"/>
    </xf>
    <xf numFmtId="4" fontId="2" fillId="11" borderId="70" xfId="24" applyNumberFormat="1" applyFont="1" applyFill="1" applyBorder="1" applyAlignment="1" applyProtection="1">
      <alignment horizontal="right" vertical="center" indent="1"/>
      <protection locked="0"/>
    </xf>
    <xf numFmtId="0" fontId="2" fillId="0" borderId="49" xfId="24" applyFont="1" applyFill="1" applyBorder="1" applyAlignment="1" applyProtection="1">
      <alignment horizontal="center" vertical="center" wrapText="1"/>
      <protection hidden="1"/>
    </xf>
    <xf numFmtId="0" fontId="2" fillId="0" borderId="11" xfId="24" applyFont="1" applyFill="1" applyBorder="1" applyAlignment="1" applyProtection="1">
      <alignment horizontal="center" vertical="center" wrapText="1"/>
      <protection hidden="1"/>
    </xf>
    <xf numFmtId="0" fontId="2" fillId="0" borderId="53" xfId="24" applyFont="1" applyFill="1" applyBorder="1" applyAlignment="1" applyProtection="1">
      <alignment horizontal="center" vertical="center" wrapText="1"/>
      <protection hidden="1"/>
    </xf>
    <xf numFmtId="0" fontId="2" fillId="0" borderId="15" xfId="24" applyFont="1" applyFill="1" applyBorder="1" applyAlignment="1" applyProtection="1">
      <alignment horizontal="center" vertical="center" wrapText="1"/>
      <protection hidden="1"/>
    </xf>
    <xf numFmtId="0" fontId="2" fillId="0" borderId="16" xfId="24" applyFont="1" applyFill="1" applyBorder="1" applyAlignment="1" applyProtection="1">
      <alignment horizontal="center" vertical="center" wrapText="1"/>
      <protection hidden="1"/>
    </xf>
    <xf numFmtId="0" fontId="2" fillId="0" borderId="14" xfId="24" applyFont="1" applyFill="1" applyBorder="1" applyAlignment="1" applyProtection="1">
      <alignment horizontal="center" vertical="center" wrapText="1"/>
      <protection hidden="1"/>
    </xf>
    <xf numFmtId="0" fontId="2" fillId="0" borderId="2" xfId="24" applyFont="1" applyFill="1" applyBorder="1" applyAlignment="1" applyProtection="1">
      <alignment horizontal="center" vertical="center" wrapText="1"/>
      <protection hidden="1"/>
    </xf>
    <xf numFmtId="0" fontId="2" fillId="0" borderId="17" xfId="24" applyFont="1" applyFill="1" applyBorder="1" applyAlignment="1" applyProtection="1">
      <alignment horizontal="center" vertical="center" wrapText="1"/>
      <protection hidden="1"/>
    </xf>
    <xf numFmtId="0" fontId="2" fillId="0" borderId="18" xfId="24" applyFont="1" applyFill="1" applyBorder="1" applyAlignment="1" applyProtection="1">
      <alignment horizontal="center" vertical="center" wrapText="1"/>
      <protection hidden="1"/>
    </xf>
    <xf numFmtId="0" fontId="2" fillId="0" borderId="20" xfId="24" applyFont="1" applyFill="1" applyBorder="1" applyAlignment="1" applyProtection="1">
      <alignment horizontal="center" vertical="center" wrapText="1"/>
      <protection hidden="1"/>
    </xf>
    <xf numFmtId="0" fontId="2" fillId="0" borderId="9" xfId="24" applyFont="1" applyFill="1" applyBorder="1" applyAlignment="1" applyProtection="1">
      <alignment horizontal="center" vertical="center" wrapText="1"/>
      <protection hidden="1"/>
    </xf>
    <xf numFmtId="0" fontId="2" fillId="0" borderId="64" xfId="24" applyFont="1" applyFill="1" applyBorder="1" applyAlignment="1" applyProtection="1">
      <alignment horizontal="center" vertical="center" wrapText="1"/>
      <protection hidden="1"/>
    </xf>
    <xf numFmtId="165" fontId="2" fillId="11" borderId="20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9" xfId="24" applyNumberFormat="1" applyFont="1" applyFill="1" applyBorder="1" applyAlignment="1" applyProtection="1">
      <alignment horizontal="left" vertical="center" wrapText="1" indent="1"/>
      <protection locked="0"/>
    </xf>
    <xf numFmtId="165" fontId="2" fillId="11" borderId="64" xfId="24" applyNumberFormat="1" applyFont="1" applyFill="1" applyBorder="1" applyAlignment="1" applyProtection="1">
      <alignment horizontal="left" vertical="center" wrapText="1" indent="1"/>
      <protection locked="0"/>
    </xf>
    <xf numFmtId="167" fontId="2" fillId="11" borderId="49" xfId="24" applyNumberFormat="1" applyFont="1" applyFill="1" applyBorder="1" applyAlignment="1" applyProtection="1">
      <alignment horizontal="right" vertical="center" wrapText="1" indent="1"/>
      <protection locked="0"/>
    </xf>
    <xf numFmtId="167" fontId="2" fillId="11" borderId="53" xfId="24" applyNumberFormat="1" applyFont="1" applyFill="1" applyBorder="1" applyAlignment="1" applyProtection="1">
      <alignment horizontal="right" vertical="center" wrapText="1" indent="1"/>
      <protection locked="0"/>
    </xf>
    <xf numFmtId="173" fontId="2" fillId="0" borderId="49" xfId="24" applyNumberFormat="1" applyFont="1" applyFill="1" applyBorder="1" applyAlignment="1" applyProtection="1">
      <alignment horizontal="right" vertical="center" wrapText="1" indent="1"/>
    </xf>
    <xf numFmtId="173" fontId="2" fillId="0" borderId="53" xfId="24" applyNumberFormat="1" applyFont="1" applyFill="1" applyBorder="1" applyAlignment="1" applyProtection="1">
      <alignment horizontal="right" vertical="center" wrapText="1" indent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2"/>
    <cellStyle name="Standard_Antrag Weiterbildung 2" xfId="29"/>
    <cellStyle name="Standard_Erläuterungen 2" xfId="30"/>
    <cellStyle name="Standard_Überarbeitete Abschnitte 11_10 2" xfId="31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47625</xdr:rowOff>
    </xdr:from>
    <xdr:to>
      <xdr:col>10</xdr:col>
      <xdr:colOff>0</xdr:colOff>
      <xdr:row>70</xdr:row>
      <xdr:rowOff>12700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4086225"/>
          <a:ext cx="6219824" cy="5648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9525</xdr:rowOff>
        </xdr:from>
        <xdr:to>
          <xdr:col>0</xdr:col>
          <xdr:colOff>419100</xdr:colOff>
          <xdr:row>30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4</xdr:col>
          <xdr:colOff>333375</xdr:colOff>
          <xdr:row>26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4</xdr:col>
          <xdr:colOff>333375</xdr:colOff>
          <xdr:row>28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31"/>
  <sheetViews>
    <sheetView showGridLines="0" zoomScaleNormal="100" workbookViewId="0">
      <selection activeCell="A26" sqref="A26"/>
    </sheetView>
  </sheetViews>
  <sheetFormatPr baseColWidth="10" defaultColWidth="11.42578125" defaultRowHeight="12" x14ac:dyDescent="0.2"/>
  <cols>
    <col min="1" max="1" width="10.7109375" style="58" customWidth="1"/>
    <col min="2" max="2" width="15.7109375" style="59" customWidth="1"/>
    <col min="3" max="3" width="78.7109375" style="58" customWidth="1"/>
    <col min="4" max="16384" width="11.42578125" style="58"/>
  </cols>
  <sheetData>
    <row r="1" spans="1:7" s="407" customFormat="1" ht="30" customHeight="1" thickBot="1" x14ac:dyDescent="0.25">
      <c r="A1" s="405" t="s">
        <v>36</v>
      </c>
      <c r="B1" s="406"/>
      <c r="C1" s="406"/>
    </row>
    <row r="2" spans="1:7" s="407" customFormat="1" ht="30" customHeight="1" thickTop="1" x14ac:dyDescent="0.25">
      <c r="A2" s="408" t="s">
        <v>226</v>
      </c>
      <c r="B2" s="409"/>
      <c r="C2" s="410"/>
    </row>
    <row r="3" spans="1:7" s="407" customFormat="1" ht="30" customHeight="1" thickBot="1" x14ac:dyDescent="0.25">
      <c r="A3" s="411" t="s">
        <v>227</v>
      </c>
      <c r="B3" s="412"/>
      <c r="C3" s="413"/>
    </row>
    <row r="4" spans="1:7" ht="15" customHeight="1" thickTop="1" x14ac:dyDescent="0.2">
      <c r="A4" s="414" t="str">
        <f>IF(AND('Seite 3'!J21=0,'Seite 3'!J44=0)," - öffentlich -"," - vertraulich -")</f>
        <v xml:space="preserve"> - öffentlich -</v>
      </c>
      <c r="E4" s="60"/>
    </row>
    <row r="5" spans="1:7" ht="15" customHeight="1" x14ac:dyDescent="0.2">
      <c r="E5" s="60"/>
    </row>
    <row r="6" spans="1:7" s="407" customFormat="1" ht="18" customHeight="1" x14ac:dyDescent="0.2">
      <c r="A6" s="415" t="s">
        <v>228</v>
      </c>
      <c r="B6" s="416"/>
      <c r="C6" s="417"/>
    </row>
    <row r="7" spans="1:7" s="420" customFormat="1" ht="18" customHeight="1" x14ac:dyDescent="0.2">
      <c r="A7" s="418" t="s">
        <v>37</v>
      </c>
      <c r="B7" s="419" t="s">
        <v>34</v>
      </c>
      <c r="C7" s="418" t="s">
        <v>38</v>
      </c>
      <c r="F7" s="407"/>
    </row>
    <row r="8" spans="1:7" s="60" customFormat="1" ht="24" customHeight="1" x14ac:dyDescent="0.2">
      <c r="A8" s="421" t="s">
        <v>39</v>
      </c>
      <c r="B8" s="422">
        <v>40067</v>
      </c>
      <c r="C8" s="423" t="s">
        <v>40</v>
      </c>
      <c r="D8" s="58"/>
      <c r="E8" s="58"/>
      <c r="F8" s="58"/>
    </row>
    <row r="9" spans="1:7" ht="24" customHeight="1" x14ac:dyDescent="0.2">
      <c r="A9" s="421" t="s">
        <v>55</v>
      </c>
      <c r="B9" s="422">
        <v>40465</v>
      </c>
      <c r="C9" s="423" t="s">
        <v>59</v>
      </c>
      <c r="G9" s="60"/>
    </row>
    <row r="10" spans="1:7" ht="24" customHeight="1" x14ac:dyDescent="0.2">
      <c r="A10" s="421" t="s">
        <v>56</v>
      </c>
      <c r="B10" s="422">
        <v>41051</v>
      </c>
      <c r="C10" s="423" t="s">
        <v>60</v>
      </c>
    </row>
    <row r="11" spans="1:7" ht="24" customHeight="1" x14ac:dyDescent="0.2">
      <c r="A11" s="421" t="s">
        <v>57</v>
      </c>
      <c r="B11" s="422">
        <v>41177</v>
      </c>
      <c r="C11" s="423" t="s">
        <v>61</v>
      </c>
    </row>
    <row r="12" spans="1:7" ht="24" customHeight="1" x14ac:dyDescent="0.2">
      <c r="A12" s="421" t="s">
        <v>58</v>
      </c>
      <c r="B12" s="422">
        <v>41449</v>
      </c>
      <c r="C12" s="423" t="s">
        <v>140</v>
      </c>
    </row>
    <row r="13" spans="1:7" ht="24" customHeight="1" x14ac:dyDescent="0.2">
      <c r="A13" s="421" t="s">
        <v>141</v>
      </c>
      <c r="B13" s="422">
        <v>41718</v>
      </c>
      <c r="C13" s="423" t="s">
        <v>148</v>
      </c>
    </row>
    <row r="14" spans="1:7" ht="24" customHeight="1" x14ac:dyDescent="0.2">
      <c r="A14" s="424" t="s">
        <v>142</v>
      </c>
      <c r="B14" s="425">
        <v>42755</v>
      </c>
      <c r="C14" s="426" t="s">
        <v>147</v>
      </c>
    </row>
    <row r="15" spans="1:7" ht="48" customHeight="1" x14ac:dyDescent="0.2">
      <c r="A15" s="424" t="s">
        <v>190</v>
      </c>
      <c r="B15" s="425">
        <v>43154</v>
      </c>
      <c r="C15" s="423" t="s">
        <v>194</v>
      </c>
    </row>
    <row r="16" spans="1:7" ht="48" customHeight="1" x14ac:dyDescent="0.2">
      <c r="A16" s="424" t="s">
        <v>195</v>
      </c>
      <c r="B16" s="425">
        <v>43473</v>
      </c>
      <c r="C16" s="426" t="s">
        <v>203</v>
      </c>
    </row>
    <row r="17" spans="1:6" ht="24" customHeight="1" x14ac:dyDescent="0.2">
      <c r="A17" s="424" t="s">
        <v>211</v>
      </c>
      <c r="B17" s="425">
        <v>43756</v>
      </c>
      <c r="C17" s="426" t="s">
        <v>212</v>
      </c>
    </row>
    <row r="18" spans="1:6" ht="24" customHeight="1" x14ac:dyDescent="0.2">
      <c r="A18" s="424" t="s">
        <v>214</v>
      </c>
      <c r="B18" s="425">
        <v>43767</v>
      </c>
      <c r="C18" s="426" t="s">
        <v>213</v>
      </c>
    </row>
    <row r="19" spans="1:6" ht="24" customHeight="1" x14ac:dyDescent="0.2">
      <c r="A19" s="424" t="s">
        <v>217</v>
      </c>
      <c r="B19" s="425">
        <v>44683</v>
      </c>
      <c r="C19" s="426" t="s">
        <v>218</v>
      </c>
    </row>
    <row r="20" spans="1:6" ht="24" customHeight="1" x14ac:dyDescent="0.2">
      <c r="A20" s="424" t="s">
        <v>224</v>
      </c>
      <c r="B20" s="425">
        <v>44838</v>
      </c>
      <c r="C20" s="426" t="s">
        <v>225</v>
      </c>
    </row>
    <row r="21" spans="1:6" s="407" customFormat="1" ht="15" customHeight="1" x14ac:dyDescent="0.2">
      <c r="A21" s="427"/>
    </row>
    <row r="22" spans="1:6" s="407" customFormat="1" ht="18" customHeight="1" x14ac:dyDescent="0.2">
      <c r="A22" s="415" t="s">
        <v>229</v>
      </c>
      <c r="B22" s="416"/>
      <c r="C22" s="417"/>
    </row>
    <row r="23" spans="1:6" s="420" customFormat="1" ht="18" customHeight="1" x14ac:dyDescent="0.2">
      <c r="A23" s="418" t="s">
        <v>37</v>
      </c>
      <c r="B23" s="419" t="s">
        <v>34</v>
      </c>
      <c r="C23" s="418" t="s">
        <v>38</v>
      </c>
      <c r="F23" s="407"/>
    </row>
    <row r="24" spans="1:6" s="420" customFormat="1" ht="24" customHeight="1" x14ac:dyDescent="0.2">
      <c r="A24" s="428" t="s">
        <v>230</v>
      </c>
      <c r="B24" s="429">
        <v>44928</v>
      </c>
      <c r="C24" s="430" t="s">
        <v>231</v>
      </c>
      <c r="F24" s="407"/>
    </row>
    <row r="25" spans="1:6" s="407" customFormat="1" ht="36" customHeight="1" x14ac:dyDescent="0.2">
      <c r="A25" s="428" t="s">
        <v>242</v>
      </c>
      <c r="B25" s="431">
        <v>45329</v>
      </c>
      <c r="C25" s="430" t="s">
        <v>295</v>
      </c>
    </row>
    <row r="26" spans="1:6" s="407" customFormat="1" ht="24" customHeight="1" x14ac:dyDescent="0.2">
      <c r="A26" s="428"/>
      <c r="B26" s="431"/>
      <c r="C26" s="430"/>
    </row>
    <row r="27" spans="1:6" s="407" customFormat="1" ht="24" customHeight="1" x14ac:dyDescent="0.2">
      <c r="A27" s="428"/>
      <c r="B27" s="431"/>
      <c r="C27" s="430"/>
    </row>
    <row r="28" spans="1:6" s="407" customFormat="1" ht="24" customHeight="1" x14ac:dyDescent="0.2">
      <c r="A28" s="428"/>
      <c r="B28" s="431"/>
      <c r="C28" s="430"/>
    </row>
    <row r="29" spans="1:6" s="407" customFormat="1" ht="24" customHeight="1" x14ac:dyDescent="0.2">
      <c r="A29" s="428"/>
      <c r="B29" s="429"/>
      <c r="C29" s="430"/>
    </row>
    <row r="30" spans="1:6" s="407" customFormat="1" ht="24" customHeight="1" x14ac:dyDescent="0.2">
      <c r="A30" s="428"/>
      <c r="B30" s="429"/>
      <c r="C30" s="430"/>
    </row>
    <row r="31" spans="1:6" s="407" customFormat="1" ht="24" customHeight="1" x14ac:dyDescent="0.2">
      <c r="A31" s="428"/>
      <c r="B31" s="431"/>
      <c r="C31" s="430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3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3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3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39" priority="3" stopIfTrue="1">
      <formula>$P$68="nein"</formula>
    </cfRule>
  </conditionalFormatting>
  <conditionalFormatting sqref="D51:D62 F51:F62 J51:J62 L51:L62 N65 D87:D98 F87:F98 J87:J98 L87:L98 N101 N87:N98 N51:N62">
    <cfRule type="cellIs" dxfId="3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4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4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4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37" priority="3" stopIfTrue="1">
      <formula>$P$68="nein"</formula>
    </cfRule>
  </conditionalFormatting>
  <conditionalFormatting sqref="D51:D62 F51:F62 J51:J62 L51:L62 N65 D87:D98 F87:F98 J87:J98 L87:L98 N101 N87:N98 N51:N62">
    <cfRule type="cellIs" dxfId="3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5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5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5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35" priority="3" stopIfTrue="1">
      <formula>$P$68="nein"</formula>
    </cfRule>
  </conditionalFormatting>
  <conditionalFormatting sqref="D51:D62 F51:F62 J51:J62 L51:L62 N65 D87:D98 F87:F98 J87:J98 L87:L98 N101 N87:N98 N51:N62">
    <cfRule type="cellIs" dxfId="3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6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6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6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33" priority="3" stopIfTrue="1">
      <formula>$P$68="nein"</formula>
    </cfRule>
  </conditionalFormatting>
  <conditionalFormatting sqref="D51:D62 F51:F62 J51:J62 L51:L62 N65 D87:D98 F87:F98 J87:J98 L87:L98 N101 N87:N98 N51:N62">
    <cfRule type="cellIs" dxfId="3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7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7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7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31" priority="3" stopIfTrue="1">
      <formula>$P$68="nein"</formula>
    </cfRule>
  </conditionalFormatting>
  <conditionalFormatting sqref="D51:D62 F51:F62 J51:J62 L51:L62 N65 D87:D98 F87:F98 J87:J98 L87:L98 N101 N87:N98 N51:N62">
    <cfRule type="cellIs" dxfId="3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8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8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8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29" priority="3" stopIfTrue="1">
      <formula>$P$68="nein"</formula>
    </cfRule>
  </conditionalFormatting>
  <conditionalFormatting sqref="D51:D62 F51:F62 J51:J62 L51:L62 N65 D87:D98 F87:F98 J87:J98 L87:L98 N101 N87:N98 N51:N62">
    <cfRule type="cellIs" dxfId="2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9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9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9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27" priority="3" stopIfTrue="1">
      <formula>$P$68="nein"</formula>
    </cfRule>
  </conditionalFormatting>
  <conditionalFormatting sqref="D51:D62 F51:F62 J51:J62 L51:L62 N65 D87:D98 F87:F98 J87:J98 L87:L98 N101 N87:N98 N51:N62">
    <cfRule type="cellIs" dxfId="2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10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10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10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25" priority="3" stopIfTrue="1">
      <formula>$P$68="nein"</formula>
    </cfRule>
  </conditionalFormatting>
  <conditionalFormatting sqref="D51:D62 F51:F62 J51:J62 L51:L62 N65 D87:D98 F87:F98 J87:J98 L87:L98 N101">
    <cfRule type="cellIs" dxfId="2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11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11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11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23" priority="3" stopIfTrue="1">
      <formula>$P$68="nein"</formula>
    </cfRule>
  </conditionalFormatting>
  <conditionalFormatting sqref="D51:D62 F51:F62 J51:J62 L51:L62 N65 D87:D98 F87:F98 J87:J98 L87:L98 N101 N87:N98 N51:N62">
    <cfRule type="cellIs" dxfId="2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12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12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12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21" priority="3" stopIfTrue="1">
      <formula>$P$68="nein"</formula>
    </cfRule>
  </conditionalFormatting>
  <conditionalFormatting sqref="D51:D62 F51:F62 J51:J62 L51:L62 N65 D87:D98 F87:F98 J87:J98 L87:L98 N101 N87:N98 N51:N62">
    <cfRule type="cellIs" dxfId="2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J65"/>
  <sheetViews>
    <sheetView showGridLines="0" zoomScaleNormal="100" workbookViewId="0">
      <selection activeCell="A2" sqref="A2:J2"/>
    </sheetView>
  </sheetViews>
  <sheetFormatPr baseColWidth="10" defaultColWidth="11.42578125" defaultRowHeight="12" x14ac:dyDescent="0.2"/>
  <cols>
    <col min="1" max="10" width="10.5703125" style="9" customWidth="1"/>
    <col min="11" max="16384" width="11.42578125" style="9"/>
  </cols>
  <sheetData>
    <row r="1" spans="1:10" ht="17.100000000000001" customHeight="1" x14ac:dyDescent="0.2">
      <c r="A1" s="461" t="s">
        <v>116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0" ht="17.100000000000001" customHeight="1" x14ac:dyDescent="0.2">
      <c r="A2" s="460" t="s">
        <v>114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0" ht="3.9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5" customHeight="1" x14ac:dyDescent="0.2">
      <c r="A4" s="40" t="s">
        <v>27</v>
      </c>
    </row>
    <row r="5" spans="1:10" ht="15" customHeight="1" x14ac:dyDescent="0.2">
      <c r="A5" s="9" t="s">
        <v>249</v>
      </c>
    </row>
    <row r="6" spans="1:10" ht="15" customHeight="1" x14ac:dyDescent="0.2">
      <c r="A6" s="9" t="s">
        <v>250</v>
      </c>
    </row>
    <row r="7" spans="1:10" ht="15" customHeight="1" x14ac:dyDescent="0.2">
      <c r="A7" s="9" t="s">
        <v>251</v>
      </c>
    </row>
    <row r="8" spans="1:10" ht="15" customHeight="1" x14ac:dyDescent="0.2">
      <c r="A8" s="9" t="s">
        <v>252</v>
      </c>
    </row>
    <row r="9" spans="1:10" ht="12" customHeight="1" x14ac:dyDescent="0.2"/>
    <row r="10" spans="1:10" ht="15" customHeight="1" x14ac:dyDescent="0.2">
      <c r="A10" s="40" t="s">
        <v>28</v>
      </c>
    </row>
    <row r="11" spans="1:10" ht="15" customHeight="1" x14ac:dyDescent="0.2">
      <c r="A11" s="9" t="s">
        <v>243</v>
      </c>
    </row>
    <row r="12" spans="1:10" ht="12" customHeight="1" x14ac:dyDescent="0.2"/>
    <row r="13" spans="1:10" ht="15" customHeight="1" x14ac:dyDescent="0.2">
      <c r="A13" s="40" t="s">
        <v>244</v>
      </c>
    </row>
    <row r="14" spans="1:10" ht="15" customHeight="1" x14ac:dyDescent="0.2">
      <c r="A14" s="9" t="s">
        <v>253</v>
      </c>
    </row>
    <row r="15" spans="1:10" ht="15" customHeight="1" x14ac:dyDescent="0.2">
      <c r="A15" s="9" t="s">
        <v>254</v>
      </c>
    </row>
    <row r="16" spans="1:10" ht="15" customHeight="1" x14ac:dyDescent="0.2">
      <c r="A16" s="9" t="s">
        <v>255</v>
      </c>
    </row>
    <row r="17" spans="1:1" ht="15" customHeight="1" x14ac:dyDescent="0.2">
      <c r="A17" s="9" t="s">
        <v>256</v>
      </c>
    </row>
    <row r="18" spans="1:1" ht="15" customHeight="1" x14ac:dyDescent="0.2">
      <c r="A18" s="9" t="s">
        <v>257</v>
      </c>
    </row>
    <row r="19" spans="1:1" ht="12" customHeight="1" x14ac:dyDescent="0.2"/>
    <row r="20" spans="1:1" ht="15" customHeight="1" x14ac:dyDescent="0.2">
      <c r="A20" s="40" t="s">
        <v>245</v>
      </c>
    </row>
    <row r="21" spans="1:1" ht="15" customHeight="1" x14ac:dyDescent="0.2">
      <c r="A21" s="40" t="s">
        <v>246</v>
      </c>
    </row>
    <row r="22" spans="1:1" ht="15" customHeight="1" x14ac:dyDescent="0.2">
      <c r="A22" s="9" t="s">
        <v>258</v>
      </c>
    </row>
    <row r="23" spans="1:1" ht="15" customHeight="1" x14ac:dyDescent="0.2">
      <c r="A23" s="9" t="s">
        <v>259</v>
      </c>
    </row>
    <row r="24" spans="1:1" ht="15" customHeight="1" x14ac:dyDescent="0.2">
      <c r="A24" s="9" t="s">
        <v>260</v>
      </c>
    </row>
    <row r="25" spans="1:1" ht="15" customHeight="1" x14ac:dyDescent="0.2">
      <c r="A25" s="9" t="s">
        <v>261</v>
      </c>
    </row>
    <row r="26" spans="1:1" ht="15" customHeight="1" x14ac:dyDescent="0.2">
      <c r="A26" s="9" t="s">
        <v>262</v>
      </c>
    </row>
    <row r="27" spans="1:1" ht="15" customHeight="1" x14ac:dyDescent="0.2">
      <c r="A27" s="9" t="s">
        <v>263</v>
      </c>
    </row>
    <row r="28" spans="1:1" ht="15" customHeight="1" x14ac:dyDescent="0.2">
      <c r="A28" s="9" t="s">
        <v>196</v>
      </c>
    </row>
    <row r="29" spans="1:1" ht="12" customHeight="1" x14ac:dyDescent="0.2"/>
    <row r="30" spans="1:1" ht="15" customHeight="1" x14ac:dyDescent="0.2">
      <c r="A30" s="40" t="s">
        <v>247</v>
      </c>
    </row>
    <row r="31" spans="1:1" ht="15" customHeight="1" x14ac:dyDescent="0.2">
      <c r="A31" s="9" t="s">
        <v>264</v>
      </c>
    </row>
    <row r="32" spans="1:1" ht="15" customHeight="1" x14ac:dyDescent="0.2">
      <c r="A32" s="9" t="s">
        <v>265</v>
      </c>
    </row>
    <row r="33" spans="1:1" ht="15" customHeight="1" x14ac:dyDescent="0.2">
      <c r="A33" s="9" t="s">
        <v>284</v>
      </c>
    </row>
    <row r="34" spans="1:1" ht="15" customHeight="1" x14ac:dyDescent="0.2">
      <c r="A34" s="9" t="s">
        <v>285</v>
      </c>
    </row>
    <row r="35" spans="1:1" ht="15" customHeight="1" x14ac:dyDescent="0.2">
      <c r="A35" s="9" t="s">
        <v>266</v>
      </c>
    </row>
    <row r="36" spans="1:1" ht="3.95" customHeight="1" x14ac:dyDescent="0.2"/>
    <row r="37" spans="1:1" ht="15" customHeight="1" x14ac:dyDescent="0.2">
      <c r="A37" s="9" t="s">
        <v>267</v>
      </c>
    </row>
    <row r="38" spans="1:1" ht="15" customHeight="1" x14ac:dyDescent="0.2">
      <c r="A38" s="9" t="s">
        <v>268</v>
      </c>
    </row>
    <row r="39" spans="1:1" ht="15" customHeight="1" x14ac:dyDescent="0.2">
      <c r="A39" s="9" t="s">
        <v>269</v>
      </c>
    </row>
    <row r="40" spans="1:1" ht="3.95" customHeight="1" x14ac:dyDescent="0.2"/>
    <row r="41" spans="1:1" ht="15" customHeight="1" x14ac:dyDescent="0.2">
      <c r="A41" s="9" t="s">
        <v>270</v>
      </c>
    </row>
    <row r="42" spans="1:1" ht="15" customHeight="1" x14ac:dyDescent="0.2">
      <c r="A42" s="9" t="s">
        <v>271</v>
      </c>
    </row>
    <row r="43" spans="1:1" ht="15" customHeight="1" x14ac:dyDescent="0.2">
      <c r="A43" s="9" t="s">
        <v>272</v>
      </c>
    </row>
    <row r="44" spans="1:1" ht="15" customHeight="1" x14ac:dyDescent="0.2">
      <c r="A44" s="9" t="s">
        <v>273</v>
      </c>
    </row>
    <row r="45" spans="1:1" ht="3.95" customHeight="1" x14ac:dyDescent="0.2">
      <c r="A45" s="9" t="s">
        <v>115</v>
      </c>
    </row>
    <row r="46" spans="1:1" ht="15" customHeight="1" x14ac:dyDescent="0.2">
      <c r="A46" s="9" t="s">
        <v>281</v>
      </c>
    </row>
    <row r="47" spans="1:1" ht="15" customHeight="1" x14ac:dyDescent="0.2">
      <c r="A47" s="9" t="s">
        <v>113</v>
      </c>
    </row>
    <row r="48" spans="1:1" ht="12" customHeight="1" x14ac:dyDescent="0.2">
      <c r="A48" s="9" t="s">
        <v>115</v>
      </c>
    </row>
    <row r="49" spans="1:10" ht="15" customHeight="1" x14ac:dyDescent="0.2">
      <c r="A49" s="40" t="s">
        <v>248</v>
      </c>
    </row>
    <row r="50" spans="1:10" ht="15" customHeight="1" x14ac:dyDescent="0.2">
      <c r="A50" s="9" t="s">
        <v>202</v>
      </c>
    </row>
    <row r="51" spans="1:10" ht="15" customHeight="1" x14ac:dyDescent="0.2">
      <c r="A51" s="9" t="s">
        <v>274</v>
      </c>
    </row>
    <row r="52" spans="1:10" ht="15" customHeight="1" x14ac:dyDescent="0.2">
      <c r="A52" s="9" t="s">
        <v>275</v>
      </c>
    </row>
    <row r="53" spans="1:10" ht="3.95" customHeight="1" x14ac:dyDescent="0.2"/>
    <row r="54" spans="1:10" ht="15" customHeight="1" x14ac:dyDescent="0.2">
      <c r="A54" s="9" t="s">
        <v>282</v>
      </c>
    </row>
    <row r="55" spans="1:10" ht="15" customHeight="1" x14ac:dyDescent="0.2">
      <c r="A55" s="9" t="s">
        <v>283</v>
      </c>
    </row>
    <row r="56" spans="1:10" ht="15" customHeight="1" x14ac:dyDescent="0.2">
      <c r="A56" s="9" t="s">
        <v>276</v>
      </c>
    </row>
    <row r="57" spans="1:10" ht="3.95" customHeight="1" x14ac:dyDescent="0.2"/>
    <row r="58" spans="1:10" ht="15" customHeight="1" x14ac:dyDescent="0.2">
      <c r="A58" s="9" t="s">
        <v>277</v>
      </c>
    </row>
    <row r="59" spans="1:10" ht="15" customHeight="1" x14ac:dyDescent="0.2">
      <c r="A59" s="9" t="s">
        <v>278</v>
      </c>
    </row>
    <row r="60" spans="1:10" ht="3.95" customHeight="1" x14ac:dyDescent="0.2"/>
    <row r="61" spans="1:10" ht="15" customHeight="1" x14ac:dyDescent="0.2">
      <c r="A61" s="9" t="s">
        <v>279</v>
      </c>
    </row>
    <row r="62" spans="1:10" ht="15" customHeight="1" x14ac:dyDescent="0.2">
      <c r="A62" s="9" t="s">
        <v>280</v>
      </c>
    </row>
    <row r="63" spans="1:10" ht="12" customHeight="1" x14ac:dyDescent="0.2">
      <c r="B63" s="40"/>
      <c r="C63" s="40"/>
      <c r="D63" s="40"/>
      <c r="E63" s="40"/>
      <c r="F63" s="40"/>
      <c r="G63" s="40"/>
      <c r="H63" s="40"/>
      <c r="I63" s="40"/>
      <c r="J63" s="40"/>
    </row>
    <row r="64" spans="1:10" s="122" customFormat="1" ht="12" customHeight="1" x14ac:dyDescent="0.2">
      <c r="A64" s="121" t="str">
        <f>'Seite 1'!A65</f>
        <v>VWN Förderung einer Verbraucherinsolvenzberatungsstelle</v>
      </c>
    </row>
    <row r="65" spans="1:1" s="122" customFormat="1" ht="12" customHeight="1" x14ac:dyDescent="0.2">
      <c r="A65" s="121" t="str">
        <f>'Seite 1'!A66</f>
        <v>Formularversion: V 2.1 vom 07.02.24 - öffentlich -</v>
      </c>
    </row>
  </sheetData>
  <sheetProtection password="EDE9" sheet="1" objects="1" scenarios="1" selectLockedCells="1"/>
  <mergeCells count="2">
    <mergeCell ref="A2:J2"/>
    <mergeCell ref="A1:J1"/>
  </mergeCells>
  <pageMargins left="0.59055118110236227" right="0.19685039370078741" top="0.39370078740157483" bottom="0.19685039370078741" header="0.19685039370078741" footer="0.19685039370078741"/>
  <pageSetup paperSize="9" scale="91" orientation="portrait" r:id="rId1"/>
  <headerFooter>
    <oddFooter>&amp;C&amp;8&amp;A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13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13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13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19" priority="3" stopIfTrue="1">
      <formula>$P$68="nein"</formula>
    </cfRule>
  </conditionalFormatting>
  <conditionalFormatting sqref="D51:D62 F51:F62 J51:J62 L51:L62 N65 D87:D98 F87:F98 J87:J98 L87:L98 N101 N87:N98 N51:N62">
    <cfRule type="cellIs" dxfId="1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14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14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14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17" priority="3" stopIfTrue="1">
      <formula>$P$68="nein"</formula>
    </cfRule>
  </conditionalFormatting>
  <conditionalFormatting sqref="D51:D62 F51:F62 J51:J62 L51:L62 N65 D87:D98 F87:F98 J87:J98 L87:L98 N101 N87:N98 N51:N62">
    <cfRule type="cellIs" dxfId="1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15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15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15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15" priority="3" stopIfTrue="1">
      <formula>$P$68="nein"</formula>
    </cfRule>
  </conditionalFormatting>
  <conditionalFormatting sqref="D51:D62 F51:F62 J51:J62 L51:L62 N65 D87:D98 F87:F98 J87:J98 L87:L98 N101 N87:N98 N51:N62">
    <cfRule type="cellIs" dxfId="1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16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16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16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13" priority="3" stopIfTrue="1">
      <formula>$P$68="nein"</formula>
    </cfRule>
  </conditionalFormatting>
  <conditionalFormatting sqref="D51:D62 F51:F62 J51:J62 L51:L62 N65 D87:D98 F87:F98 J87:J98 L87:L98 N101 N87:N98 N51:N62">
    <cfRule type="cellIs" dxfId="1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17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17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17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11" priority="3" stopIfTrue="1">
      <formula>$P$68="nein"</formula>
    </cfRule>
  </conditionalFormatting>
  <conditionalFormatting sqref="D51:D62 F51:F62 J51:J62 L51:L62 N65 D87:D98 F87:F98 J87:J98 L87:L98 N101 N87:N98 N51:N62">
    <cfRule type="cellIs" dxfId="1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18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18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18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9" priority="3" stopIfTrue="1">
      <formula>$P$68="nein"</formula>
    </cfRule>
  </conditionalFormatting>
  <conditionalFormatting sqref="D51:D62 F51:F62 J51:J62 L51:L62 N65 D87:D98 F87:F98 J87:J98 L87:L98 N101 N87:N98 N51:N62">
    <cfRule type="cellIs" dxfId="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19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19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19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7" priority="3" stopIfTrue="1">
      <formula>$P$68="nein"</formula>
    </cfRule>
  </conditionalFormatting>
  <conditionalFormatting sqref="D51:D62 F51:F62 J51:J62 L51:L62 N65 D87:D98 F87:F98 J87:J98 L87:L98 N101 N87:N98 N51:N62">
    <cfRule type="cellIs" dxfId="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20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20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20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5" priority="3" stopIfTrue="1">
      <formula>$P$68="nein"</formula>
    </cfRule>
  </conditionalFormatting>
  <conditionalFormatting sqref="D51:D62 F51:F62 J51:J62 L51:L62 N65 D87:D98 F87:F98 J87:J98 L87:L98 N101 N87:N98 N51:N62">
    <cfRule type="cellIs" dxfId="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G525"/>
  <sheetViews>
    <sheetView showGridLines="0" topLeftCell="A6" workbookViewId="0">
      <selection activeCell="B26" sqref="B26"/>
    </sheetView>
  </sheetViews>
  <sheetFormatPr baseColWidth="10" defaultColWidth="11.42578125" defaultRowHeight="12.75" x14ac:dyDescent="0.2"/>
  <cols>
    <col min="1" max="1" width="5.7109375" style="86" customWidth="1"/>
    <col min="2" max="2" width="15.5703125" style="86" customWidth="1"/>
    <col min="3" max="3" width="10.7109375" style="86" customWidth="1"/>
    <col min="4" max="4" width="50.5703125" style="86" customWidth="1"/>
    <col min="5" max="5" width="50.7109375" style="86" customWidth="1"/>
    <col min="6" max="6" width="22.7109375" style="86" customWidth="1"/>
    <col min="7" max="16384" width="11.42578125" style="86"/>
  </cols>
  <sheetData>
    <row r="1" spans="1:6" ht="12" hidden="1" customHeight="1" x14ac:dyDescent="0.2">
      <c r="A1" s="448"/>
      <c r="B1" s="446"/>
      <c r="C1" s="447"/>
      <c r="D1" s="446"/>
      <c r="E1" s="446"/>
      <c r="F1" s="446"/>
    </row>
    <row r="2" spans="1:6" ht="12" hidden="1" customHeight="1" x14ac:dyDescent="0.2">
      <c r="A2" s="448"/>
      <c r="B2" s="446"/>
      <c r="C2" s="447"/>
      <c r="D2" s="446"/>
      <c r="E2" s="446"/>
      <c r="F2" s="446"/>
    </row>
    <row r="3" spans="1:6" ht="12" hidden="1" customHeight="1" x14ac:dyDescent="0.2">
      <c r="A3" s="453">
        <f>ROW(A26)</f>
        <v>26</v>
      </c>
      <c r="B3" s="446"/>
      <c r="C3" s="447"/>
      <c r="D3" s="446"/>
      <c r="E3" s="449"/>
      <c r="F3" s="449"/>
    </row>
    <row r="4" spans="1:6" ht="12" hidden="1" customHeight="1" x14ac:dyDescent="0.2">
      <c r="A4" s="446" t="s">
        <v>41</v>
      </c>
      <c r="B4" s="446"/>
      <c r="C4" s="447"/>
      <c r="D4" s="446"/>
      <c r="E4" s="450"/>
      <c r="F4" s="451"/>
    </row>
    <row r="5" spans="1:6" ht="12" hidden="1" customHeight="1" x14ac:dyDescent="0.2">
      <c r="A5" s="452" t="str">
        <f>"$A$6:$F$"&amp;IF(LOOKUP(2,1/(F1:F525&lt;&gt;""),ROW(F:F))=ROW(A22),A3-1,LOOKUP(2,1/(F1:F525&lt;&gt;""),ROW(F:F)))</f>
        <v>$A$6:$F$25</v>
      </c>
      <c r="B5" s="446"/>
      <c r="C5" s="447"/>
      <c r="D5" s="446"/>
      <c r="E5" s="450"/>
      <c r="F5" s="451"/>
    </row>
    <row r="6" spans="1:6" ht="15" customHeight="1" x14ac:dyDescent="0.2">
      <c r="A6" s="403" t="s">
        <v>35</v>
      </c>
      <c r="B6" s="87"/>
      <c r="C6" s="88"/>
      <c r="E6" s="89" t="s">
        <v>31</v>
      </c>
      <c r="F6" s="116" t="str">
        <f>'Seite 1'!$P$18</f>
        <v>F-INS</v>
      </c>
    </row>
    <row r="7" spans="1:6" ht="15" customHeight="1" x14ac:dyDescent="0.2">
      <c r="A7" s="564" t="s">
        <v>48</v>
      </c>
      <c r="B7" s="564"/>
      <c r="C7" s="564"/>
      <c r="D7" s="564"/>
      <c r="E7" s="2" t="s">
        <v>32</v>
      </c>
      <c r="F7" s="117">
        <f ca="1">'Seite 1'!$P$17</f>
        <v>45329</v>
      </c>
    </row>
    <row r="8" spans="1:6" ht="15" customHeight="1" x14ac:dyDescent="0.2">
      <c r="A8" s="564"/>
      <c r="B8" s="564"/>
      <c r="C8" s="564"/>
      <c r="D8" s="564"/>
      <c r="E8" s="118"/>
      <c r="F8" s="65" t="str">
        <f>'Seite 1'!$A$65</f>
        <v>VWN Förderung einer Verbraucherinsolvenzberatungsstelle</v>
      </c>
    </row>
    <row r="9" spans="1:6" ht="15" customHeight="1" x14ac:dyDescent="0.2">
      <c r="A9" s="564"/>
      <c r="B9" s="564"/>
      <c r="C9" s="564"/>
      <c r="D9" s="564"/>
      <c r="E9" s="118"/>
      <c r="F9" s="66" t="str">
        <f>'Seite 1'!$A$66</f>
        <v>Formularversion: V 2.1 vom 07.02.24 - öffentlich -</v>
      </c>
    </row>
    <row r="10" spans="1:6" ht="18" customHeight="1" x14ac:dyDescent="0.2">
      <c r="A10" s="90"/>
      <c r="B10" s="91"/>
      <c r="C10" s="92"/>
      <c r="D10" s="93" t="str">
        <f>A6</f>
        <v>Einnahmen</v>
      </c>
      <c r="E10" s="94"/>
      <c r="F10" s="95">
        <f>SUMPRODUCT(ROUND(F11:F18,2))</f>
        <v>0</v>
      </c>
    </row>
    <row r="11" spans="1:6" ht="15" customHeight="1" x14ac:dyDescent="0.2">
      <c r="A11" s="96"/>
      <c r="B11" s="97"/>
      <c r="C11" s="98"/>
      <c r="D11" s="99" t="s">
        <v>43</v>
      </c>
      <c r="E11" s="100" t="str">
        <f>CONCATENATE('Seite 3'!A31," ",'Seite 3'!B31)</f>
        <v>4.1 Eigenmittel des Antragstellers</v>
      </c>
      <c r="F11" s="230">
        <f t="shared" ref="F11:F18" si="0">SUMPRODUCT(($D$26:$D$525=E11)*(ROUND($F$26:$F$525,2)))</f>
        <v>0</v>
      </c>
    </row>
    <row r="12" spans="1:6" ht="15" customHeight="1" x14ac:dyDescent="0.2">
      <c r="A12" s="96"/>
      <c r="B12" s="97"/>
      <c r="C12" s="98"/>
      <c r="D12" s="101"/>
      <c r="E12" s="102" t="str">
        <f>CONCATENATE('Seite 3'!A32," ",'Seite 3'!B32)</f>
        <v>4.2 Einnahmen von Dritten</v>
      </c>
      <c r="F12" s="231">
        <f t="shared" si="0"/>
        <v>0</v>
      </c>
    </row>
    <row r="13" spans="1:6" ht="15" customHeight="1" x14ac:dyDescent="0.2">
      <c r="A13" s="96"/>
      <c r="B13" s="97"/>
      <c r="C13" s="98"/>
      <c r="D13" s="101"/>
      <c r="E13" s="102" t="str">
        <f>CONCATENATE('Seite 3'!A33," ",'Seite 3'!B33)</f>
        <v>4.3 Spenden</v>
      </c>
      <c r="F13" s="231">
        <f t="shared" si="0"/>
        <v>0</v>
      </c>
    </row>
    <row r="14" spans="1:6" ht="15" customHeight="1" x14ac:dyDescent="0.2">
      <c r="A14" s="96"/>
      <c r="B14" s="97"/>
      <c r="C14" s="98"/>
      <c r="D14" s="101"/>
      <c r="E14" s="102" t="str">
        <f>CONCATENATE('Seite 3'!A36," ",'Seite 3'!B36)</f>
        <v>5.1 kommunale Mittel</v>
      </c>
      <c r="F14" s="231">
        <f t="shared" si="0"/>
        <v>0</v>
      </c>
    </row>
    <row r="15" spans="1:6" ht="15" customHeight="1" x14ac:dyDescent="0.2">
      <c r="A15" s="96"/>
      <c r="B15" s="97"/>
      <c r="C15" s="98"/>
      <c r="D15" s="101"/>
      <c r="E15" s="102" t="str">
        <f>CONCATENATE('Seite 3'!A37," ",'Seite 3'!B37)</f>
        <v>5.2 Mittel anderer Stellen</v>
      </c>
      <c r="F15" s="231">
        <f t="shared" si="0"/>
        <v>0</v>
      </c>
    </row>
    <row r="16" spans="1:6" ht="15" customHeight="1" x14ac:dyDescent="0.2">
      <c r="A16" s="96"/>
      <c r="B16" s="97"/>
      <c r="C16" s="98"/>
      <c r="D16" s="101"/>
      <c r="E16" s="102" t="str">
        <f>CONCATENATE('Seite 3'!A40," Landesmittel ",'Seite 3'!B40)</f>
        <v>6.1 Landesmittel für Personalausgaben Beratungsfachkraft</v>
      </c>
      <c r="F16" s="231">
        <f t="shared" si="0"/>
        <v>0</v>
      </c>
    </row>
    <row r="17" spans="1:7" ht="15" customHeight="1" x14ac:dyDescent="0.2">
      <c r="A17" s="96"/>
      <c r="B17" s="97"/>
      <c r="C17" s="98"/>
      <c r="D17" s="101"/>
      <c r="E17" s="102" t="str">
        <f>CONCATENATE('Seite 3'!A41," Landesmittel ",'Seite 3'!B41)</f>
        <v>6.2 Landesmittel für Sach- und Verwaltungsausgaben</v>
      </c>
      <c r="F17" s="231">
        <f t="shared" si="0"/>
        <v>0</v>
      </c>
    </row>
    <row r="18" spans="1:7" ht="15" customHeight="1" x14ac:dyDescent="0.2">
      <c r="A18" s="96"/>
      <c r="B18" s="97"/>
      <c r="C18" s="98"/>
      <c r="D18" s="101"/>
      <c r="E18" s="102" t="str">
        <f>CONCATENATE('Seite 3'!A42," Landesmittel ",'Seite 3'!B42)</f>
        <v>6.3 Landesmittel für zusätzliche Personal-, Sach- und Verwaltungsausgaben</v>
      </c>
      <c r="F18" s="231">
        <f t="shared" si="0"/>
        <v>0</v>
      </c>
    </row>
    <row r="19" spans="1:7" ht="12" customHeight="1" x14ac:dyDescent="0.2">
      <c r="A19" s="103"/>
      <c r="B19" s="97"/>
      <c r="C19" s="98"/>
      <c r="D19" s="97"/>
      <c r="E19" s="97"/>
      <c r="F19" s="104"/>
    </row>
    <row r="20" spans="1:7" ht="15" customHeight="1" x14ac:dyDescent="0.2">
      <c r="A20" s="105" t="str">
        <f ca="1">CONCATENATE("Belegliste¹ der ",$A$6," - Aktenzeichen ",IF($F$6="F-INS","F-INS______",$F$6)," - Nachweis vom ",IF($F$7=0,"_________",TEXT($F$7,"TT.MM.JJJJ")))</f>
        <v>Belegliste¹ der Einnahmen - Aktenzeichen F-INS______ - Nachweis vom 07.02.2024</v>
      </c>
      <c r="B20" s="97"/>
      <c r="C20" s="98"/>
      <c r="D20" s="97"/>
      <c r="E20" s="97"/>
      <c r="F20" s="104"/>
    </row>
    <row r="21" spans="1:7" ht="5.0999999999999996" customHeight="1" x14ac:dyDescent="0.2">
      <c r="A21" s="96"/>
      <c r="B21" s="97"/>
      <c r="C21" s="98"/>
      <c r="D21" s="97"/>
      <c r="E21" s="97"/>
      <c r="F21" s="104"/>
    </row>
    <row r="22" spans="1:7" ht="12" customHeight="1" x14ac:dyDescent="0.2">
      <c r="A22" s="619" t="s">
        <v>30</v>
      </c>
      <c r="B22" s="622" t="s">
        <v>44</v>
      </c>
      <c r="C22" s="619" t="s">
        <v>45</v>
      </c>
      <c r="D22" s="622" t="s">
        <v>46</v>
      </c>
      <c r="E22" s="622" t="s">
        <v>47</v>
      </c>
      <c r="F22" s="616" t="s">
        <v>17</v>
      </c>
    </row>
    <row r="23" spans="1:7" ht="12" customHeight="1" x14ac:dyDescent="0.2">
      <c r="A23" s="620"/>
      <c r="B23" s="623"/>
      <c r="C23" s="620"/>
      <c r="D23" s="623"/>
      <c r="E23" s="623"/>
      <c r="F23" s="617"/>
    </row>
    <row r="24" spans="1:7" ht="12" customHeight="1" x14ac:dyDescent="0.2">
      <c r="A24" s="620"/>
      <c r="B24" s="623"/>
      <c r="C24" s="620"/>
      <c r="D24" s="623"/>
      <c r="E24" s="623"/>
      <c r="F24" s="617"/>
    </row>
    <row r="25" spans="1:7" ht="12" customHeight="1" thickBot="1" x14ac:dyDescent="0.25">
      <c r="A25" s="621"/>
      <c r="B25" s="624"/>
      <c r="C25" s="621"/>
      <c r="D25" s="624"/>
      <c r="E25" s="624"/>
      <c r="F25" s="618"/>
    </row>
    <row r="26" spans="1:7" s="112" customFormat="1" ht="15" thickTop="1" x14ac:dyDescent="0.2">
      <c r="A26" s="106">
        <v>1</v>
      </c>
      <c r="B26" s="107"/>
      <c r="C26" s="108"/>
      <c r="D26" s="109"/>
      <c r="E26" s="109"/>
      <c r="F26" s="110"/>
      <c r="G26" s="111"/>
    </row>
    <row r="27" spans="1:7" s="112" customFormat="1" ht="15" x14ac:dyDescent="0.2">
      <c r="A27" s="106">
        <v>2</v>
      </c>
      <c r="B27" s="113"/>
      <c r="C27" s="108"/>
      <c r="D27" s="109"/>
      <c r="E27" s="114"/>
      <c r="F27" s="110"/>
      <c r="G27" s="115"/>
    </row>
    <row r="28" spans="1:7" s="112" customFormat="1" ht="15" x14ac:dyDescent="0.2">
      <c r="A28" s="106">
        <v>3</v>
      </c>
      <c r="B28" s="113"/>
      <c r="C28" s="108"/>
      <c r="D28" s="109"/>
      <c r="E28" s="114"/>
      <c r="F28" s="110"/>
      <c r="G28" s="115"/>
    </row>
    <row r="29" spans="1:7" s="112" customFormat="1" ht="15" x14ac:dyDescent="0.2">
      <c r="A29" s="106">
        <v>4</v>
      </c>
      <c r="B29" s="113"/>
      <c r="C29" s="108"/>
      <c r="D29" s="109"/>
      <c r="E29" s="114"/>
      <c r="F29" s="110"/>
      <c r="G29" s="115"/>
    </row>
    <row r="30" spans="1:7" s="112" customFormat="1" ht="15" x14ac:dyDescent="0.2">
      <c r="A30" s="106">
        <v>5</v>
      </c>
      <c r="B30" s="113"/>
      <c r="C30" s="108"/>
      <c r="D30" s="109"/>
      <c r="E30" s="114"/>
      <c r="F30" s="110"/>
      <c r="G30" s="115"/>
    </row>
    <row r="31" spans="1:7" s="112" customFormat="1" ht="15" x14ac:dyDescent="0.2">
      <c r="A31" s="106">
        <v>6</v>
      </c>
      <c r="B31" s="113"/>
      <c r="C31" s="108"/>
      <c r="D31" s="109"/>
      <c r="E31" s="114"/>
      <c r="F31" s="110"/>
      <c r="G31" s="115"/>
    </row>
    <row r="32" spans="1:7" s="112" customFormat="1" ht="15" x14ac:dyDescent="0.2">
      <c r="A32" s="106">
        <v>7</v>
      </c>
      <c r="B32" s="113"/>
      <c r="C32" s="108"/>
      <c r="D32" s="109"/>
      <c r="E32" s="114"/>
      <c r="F32" s="110"/>
      <c r="G32" s="115"/>
    </row>
    <row r="33" spans="1:7" s="112" customFormat="1" ht="15" x14ac:dyDescent="0.2">
      <c r="A33" s="106">
        <v>8</v>
      </c>
      <c r="B33" s="113"/>
      <c r="C33" s="108"/>
      <c r="D33" s="109"/>
      <c r="E33" s="114"/>
      <c r="F33" s="110"/>
      <c r="G33" s="115"/>
    </row>
    <row r="34" spans="1:7" s="112" customFormat="1" ht="15" x14ac:dyDescent="0.2">
      <c r="A34" s="106">
        <v>9</v>
      </c>
      <c r="B34" s="113"/>
      <c r="C34" s="108"/>
      <c r="D34" s="109"/>
      <c r="E34" s="114"/>
      <c r="F34" s="110"/>
      <c r="G34" s="115"/>
    </row>
    <row r="35" spans="1:7" s="112" customFormat="1" ht="15" x14ac:dyDescent="0.2">
      <c r="A35" s="106">
        <v>10</v>
      </c>
      <c r="B35" s="113"/>
      <c r="C35" s="108"/>
      <c r="D35" s="109"/>
      <c r="E35" s="114"/>
      <c r="F35" s="110"/>
      <c r="G35" s="115"/>
    </row>
    <row r="36" spans="1:7" s="112" customFormat="1" ht="15" x14ac:dyDescent="0.2">
      <c r="A36" s="106">
        <v>11</v>
      </c>
      <c r="B36" s="113"/>
      <c r="C36" s="108"/>
      <c r="D36" s="109"/>
      <c r="E36" s="114"/>
      <c r="F36" s="110"/>
      <c r="G36" s="115"/>
    </row>
    <row r="37" spans="1:7" s="112" customFormat="1" ht="15" x14ac:dyDescent="0.2">
      <c r="A37" s="106">
        <v>12</v>
      </c>
      <c r="B37" s="113"/>
      <c r="C37" s="108"/>
      <c r="D37" s="109"/>
      <c r="E37" s="114"/>
      <c r="F37" s="110"/>
      <c r="G37" s="115"/>
    </row>
    <row r="38" spans="1:7" s="112" customFormat="1" ht="15" x14ac:dyDescent="0.2">
      <c r="A38" s="106">
        <v>13</v>
      </c>
      <c r="B38" s="113"/>
      <c r="C38" s="108"/>
      <c r="D38" s="109"/>
      <c r="E38" s="114"/>
      <c r="F38" s="110"/>
      <c r="G38" s="115"/>
    </row>
    <row r="39" spans="1:7" s="112" customFormat="1" ht="15" x14ac:dyDescent="0.2">
      <c r="A39" s="106">
        <v>14</v>
      </c>
      <c r="B39" s="113"/>
      <c r="C39" s="108"/>
      <c r="D39" s="109"/>
      <c r="E39" s="114"/>
      <c r="F39" s="110"/>
      <c r="G39" s="115"/>
    </row>
    <row r="40" spans="1:7" s="112" customFormat="1" ht="15" x14ac:dyDescent="0.2">
      <c r="A40" s="106">
        <v>15</v>
      </c>
      <c r="B40" s="113"/>
      <c r="C40" s="108"/>
      <c r="D40" s="109"/>
      <c r="E40" s="114"/>
      <c r="F40" s="110"/>
      <c r="G40" s="115"/>
    </row>
    <row r="41" spans="1:7" s="112" customFormat="1" ht="15" x14ac:dyDescent="0.2">
      <c r="A41" s="106">
        <v>16</v>
      </c>
      <c r="B41" s="113"/>
      <c r="C41" s="108"/>
      <c r="D41" s="109"/>
      <c r="E41" s="114"/>
      <c r="F41" s="110"/>
      <c r="G41" s="115"/>
    </row>
    <row r="42" spans="1:7" s="112" customFormat="1" ht="15" x14ac:dyDescent="0.2">
      <c r="A42" s="106">
        <v>17</v>
      </c>
      <c r="B42" s="113"/>
      <c r="C42" s="108"/>
      <c r="D42" s="109"/>
      <c r="E42" s="114"/>
      <c r="F42" s="110"/>
      <c r="G42" s="115"/>
    </row>
    <row r="43" spans="1:7" s="112" customFormat="1" ht="15" x14ac:dyDescent="0.2">
      <c r="A43" s="106">
        <v>18</v>
      </c>
      <c r="B43" s="113"/>
      <c r="C43" s="108"/>
      <c r="D43" s="109"/>
      <c r="E43" s="114"/>
      <c r="F43" s="110"/>
      <c r="G43" s="115"/>
    </row>
    <row r="44" spans="1:7" s="112" customFormat="1" ht="15" x14ac:dyDescent="0.2">
      <c r="A44" s="106">
        <v>19</v>
      </c>
      <c r="B44" s="113"/>
      <c r="C44" s="108"/>
      <c r="D44" s="109"/>
      <c r="E44" s="114"/>
      <c r="F44" s="110"/>
      <c r="G44" s="115"/>
    </row>
    <row r="45" spans="1:7" s="112" customFormat="1" ht="15" x14ac:dyDescent="0.2">
      <c r="A45" s="106">
        <v>20</v>
      </c>
      <c r="B45" s="113"/>
      <c r="C45" s="108"/>
      <c r="D45" s="109"/>
      <c r="E45" s="114"/>
      <c r="F45" s="110"/>
      <c r="G45" s="115"/>
    </row>
    <row r="46" spans="1:7" s="112" customFormat="1" ht="15" x14ac:dyDescent="0.2">
      <c r="A46" s="106">
        <v>21</v>
      </c>
      <c r="B46" s="113"/>
      <c r="C46" s="108"/>
      <c r="D46" s="109"/>
      <c r="E46" s="114"/>
      <c r="F46" s="110"/>
      <c r="G46" s="115"/>
    </row>
    <row r="47" spans="1:7" s="112" customFormat="1" ht="15" x14ac:dyDescent="0.2">
      <c r="A47" s="106">
        <v>22</v>
      </c>
      <c r="B47" s="113"/>
      <c r="C47" s="108"/>
      <c r="D47" s="109"/>
      <c r="E47" s="114"/>
      <c r="F47" s="110"/>
      <c r="G47" s="115"/>
    </row>
    <row r="48" spans="1:7" s="112" customFormat="1" ht="15" x14ac:dyDescent="0.2">
      <c r="A48" s="106">
        <v>23</v>
      </c>
      <c r="B48" s="113"/>
      <c r="C48" s="108"/>
      <c r="D48" s="109"/>
      <c r="E48" s="114"/>
      <c r="F48" s="110"/>
      <c r="G48" s="115"/>
    </row>
    <row r="49" spans="1:7" s="112" customFormat="1" ht="15" x14ac:dyDescent="0.2">
      <c r="A49" s="106">
        <v>24</v>
      </c>
      <c r="B49" s="113"/>
      <c r="C49" s="108"/>
      <c r="D49" s="109"/>
      <c r="E49" s="114"/>
      <c r="F49" s="110"/>
      <c r="G49" s="115"/>
    </row>
    <row r="50" spans="1:7" s="112" customFormat="1" ht="15" x14ac:dyDescent="0.2">
      <c r="A50" s="106">
        <v>25</v>
      </c>
      <c r="B50" s="113"/>
      <c r="C50" s="108"/>
      <c r="D50" s="109"/>
      <c r="E50" s="114"/>
      <c r="F50" s="110"/>
      <c r="G50" s="115"/>
    </row>
    <row r="51" spans="1:7" s="112" customFormat="1" ht="15" x14ac:dyDescent="0.2">
      <c r="A51" s="106">
        <v>26</v>
      </c>
      <c r="B51" s="113"/>
      <c r="C51" s="108"/>
      <c r="D51" s="109"/>
      <c r="E51" s="114"/>
      <c r="F51" s="110"/>
      <c r="G51" s="115"/>
    </row>
    <row r="52" spans="1:7" s="112" customFormat="1" ht="15" x14ac:dyDescent="0.2">
      <c r="A52" s="106">
        <v>27</v>
      </c>
      <c r="B52" s="113"/>
      <c r="C52" s="108"/>
      <c r="D52" s="109"/>
      <c r="E52" s="114"/>
      <c r="F52" s="110"/>
      <c r="G52" s="115"/>
    </row>
    <row r="53" spans="1:7" s="112" customFormat="1" ht="15" x14ac:dyDescent="0.2">
      <c r="A53" s="106">
        <v>28</v>
      </c>
      <c r="B53" s="113"/>
      <c r="C53" s="108"/>
      <c r="D53" s="109"/>
      <c r="E53" s="114"/>
      <c r="F53" s="110"/>
      <c r="G53" s="115"/>
    </row>
    <row r="54" spans="1:7" s="112" customFormat="1" ht="15" x14ac:dyDescent="0.2">
      <c r="A54" s="106">
        <v>29</v>
      </c>
      <c r="B54" s="113"/>
      <c r="C54" s="108"/>
      <c r="D54" s="109"/>
      <c r="E54" s="114"/>
      <c r="F54" s="110"/>
      <c r="G54" s="115"/>
    </row>
    <row r="55" spans="1:7" s="112" customFormat="1" ht="15" x14ac:dyDescent="0.2">
      <c r="A55" s="106">
        <v>30</v>
      </c>
      <c r="B55" s="113"/>
      <c r="C55" s="108"/>
      <c r="D55" s="109"/>
      <c r="E55" s="114"/>
      <c r="F55" s="110"/>
      <c r="G55" s="115"/>
    </row>
    <row r="56" spans="1:7" s="112" customFormat="1" ht="15" x14ac:dyDescent="0.2">
      <c r="A56" s="106">
        <v>31</v>
      </c>
      <c r="B56" s="113"/>
      <c r="C56" s="108"/>
      <c r="D56" s="109"/>
      <c r="E56" s="114"/>
      <c r="F56" s="110"/>
      <c r="G56" s="115"/>
    </row>
    <row r="57" spans="1:7" s="112" customFormat="1" ht="15" x14ac:dyDescent="0.2">
      <c r="A57" s="106">
        <v>32</v>
      </c>
      <c r="B57" s="113"/>
      <c r="C57" s="108"/>
      <c r="D57" s="109"/>
      <c r="E57" s="114"/>
      <c r="F57" s="110"/>
      <c r="G57" s="115"/>
    </row>
    <row r="58" spans="1:7" s="112" customFormat="1" ht="15" x14ac:dyDescent="0.2">
      <c r="A58" s="106">
        <v>33</v>
      </c>
      <c r="B58" s="113"/>
      <c r="C58" s="108"/>
      <c r="D58" s="109"/>
      <c r="E58" s="114"/>
      <c r="F58" s="110"/>
      <c r="G58" s="115"/>
    </row>
    <row r="59" spans="1:7" s="112" customFormat="1" ht="15" x14ac:dyDescent="0.2">
      <c r="A59" s="106">
        <v>34</v>
      </c>
      <c r="B59" s="113"/>
      <c r="C59" s="108"/>
      <c r="D59" s="109"/>
      <c r="E59" s="114"/>
      <c r="F59" s="110"/>
      <c r="G59" s="115"/>
    </row>
    <row r="60" spans="1:7" s="112" customFormat="1" ht="15" x14ac:dyDescent="0.2">
      <c r="A60" s="106">
        <v>35</v>
      </c>
      <c r="B60" s="113"/>
      <c r="C60" s="108"/>
      <c r="D60" s="109"/>
      <c r="E60" s="114"/>
      <c r="F60" s="110"/>
      <c r="G60" s="115"/>
    </row>
    <row r="61" spans="1:7" s="112" customFormat="1" ht="15" x14ac:dyDescent="0.2">
      <c r="A61" s="106">
        <v>36</v>
      </c>
      <c r="B61" s="113"/>
      <c r="C61" s="108"/>
      <c r="D61" s="109"/>
      <c r="E61" s="114"/>
      <c r="F61" s="110"/>
      <c r="G61" s="115"/>
    </row>
    <row r="62" spans="1:7" s="112" customFormat="1" ht="15" x14ac:dyDescent="0.2">
      <c r="A62" s="106">
        <v>37</v>
      </c>
      <c r="B62" s="113"/>
      <c r="C62" s="108"/>
      <c r="D62" s="109"/>
      <c r="E62" s="114"/>
      <c r="F62" s="110"/>
      <c r="G62" s="115"/>
    </row>
    <row r="63" spans="1:7" s="112" customFormat="1" ht="15" x14ac:dyDescent="0.2">
      <c r="A63" s="106">
        <v>38</v>
      </c>
      <c r="B63" s="113"/>
      <c r="C63" s="108"/>
      <c r="D63" s="109"/>
      <c r="E63" s="114"/>
      <c r="F63" s="110"/>
      <c r="G63" s="115"/>
    </row>
    <row r="64" spans="1:7" s="112" customFormat="1" ht="15" x14ac:dyDescent="0.2">
      <c r="A64" s="106">
        <v>39</v>
      </c>
      <c r="B64" s="113"/>
      <c r="C64" s="108"/>
      <c r="D64" s="109"/>
      <c r="E64" s="114"/>
      <c r="F64" s="110"/>
      <c r="G64" s="115"/>
    </row>
    <row r="65" spans="1:7" s="112" customFormat="1" ht="15" x14ac:dyDescent="0.2">
      <c r="A65" s="106">
        <v>40</v>
      </c>
      <c r="B65" s="113"/>
      <c r="C65" s="108"/>
      <c r="D65" s="109"/>
      <c r="E65" s="114"/>
      <c r="F65" s="110"/>
      <c r="G65" s="115"/>
    </row>
    <row r="66" spans="1:7" s="112" customFormat="1" ht="15" x14ac:dyDescent="0.2">
      <c r="A66" s="106">
        <v>41</v>
      </c>
      <c r="B66" s="113"/>
      <c r="C66" s="108"/>
      <c r="D66" s="109"/>
      <c r="E66" s="114"/>
      <c r="F66" s="110"/>
      <c r="G66" s="115"/>
    </row>
    <row r="67" spans="1:7" s="112" customFormat="1" ht="15" x14ac:dyDescent="0.2">
      <c r="A67" s="106">
        <v>42</v>
      </c>
      <c r="B67" s="113"/>
      <c r="C67" s="108"/>
      <c r="D67" s="109"/>
      <c r="E67" s="114"/>
      <c r="F67" s="110"/>
      <c r="G67" s="115"/>
    </row>
    <row r="68" spans="1:7" s="112" customFormat="1" ht="15" x14ac:dyDescent="0.2">
      <c r="A68" s="106">
        <v>43</v>
      </c>
      <c r="B68" s="113"/>
      <c r="C68" s="108"/>
      <c r="D68" s="109"/>
      <c r="E68" s="114"/>
      <c r="F68" s="110"/>
      <c r="G68" s="115"/>
    </row>
    <row r="69" spans="1:7" s="112" customFormat="1" ht="15" x14ac:dyDescent="0.2">
      <c r="A69" s="106">
        <v>44</v>
      </c>
      <c r="B69" s="113"/>
      <c r="C69" s="108"/>
      <c r="D69" s="109"/>
      <c r="E69" s="114"/>
      <c r="F69" s="110"/>
      <c r="G69" s="115"/>
    </row>
    <row r="70" spans="1:7" s="112" customFormat="1" ht="15" x14ac:dyDescent="0.2">
      <c r="A70" s="106">
        <v>45</v>
      </c>
      <c r="B70" s="113"/>
      <c r="C70" s="108"/>
      <c r="D70" s="109"/>
      <c r="E70" s="114"/>
      <c r="F70" s="110"/>
      <c r="G70" s="115"/>
    </row>
    <row r="71" spans="1:7" s="112" customFormat="1" ht="15" x14ac:dyDescent="0.2">
      <c r="A71" s="106">
        <v>46</v>
      </c>
      <c r="B71" s="113"/>
      <c r="C71" s="108"/>
      <c r="D71" s="109"/>
      <c r="E71" s="114"/>
      <c r="F71" s="110"/>
      <c r="G71" s="115"/>
    </row>
    <row r="72" spans="1:7" s="112" customFormat="1" ht="15" x14ac:dyDescent="0.2">
      <c r="A72" s="106">
        <v>47</v>
      </c>
      <c r="B72" s="113"/>
      <c r="C72" s="108"/>
      <c r="D72" s="109"/>
      <c r="E72" s="114"/>
      <c r="F72" s="110"/>
      <c r="G72" s="115"/>
    </row>
    <row r="73" spans="1:7" s="112" customFormat="1" ht="15" x14ac:dyDescent="0.2">
      <c r="A73" s="106">
        <v>48</v>
      </c>
      <c r="B73" s="113"/>
      <c r="C73" s="108"/>
      <c r="D73" s="109"/>
      <c r="E73" s="114"/>
      <c r="F73" s="110"/>
      <c r="G73" s="115"/>
    </row>
    <row r="74" spans="1:7" s="112" customFormat="1" ht="15" x14ac:dyDescent="0.2">
      <c r="A74" s="106">
        <v>49</v>
      </c>
      <c r="B74" s="113"/>
      <c r="C74" s="108"/>
      <c r="D74" s="109"/>
      <c r="E74" s="114"/>
      <c r="F74" s="110"/>
      <c r="G74" s="115"/>
    </row>
    <row r="75" spans="1:7" s="112" customFormat="1" ht="15" x14ac:dyDescent="0.2">
      <c r="A75" s="106">
        <v>50</v>
      </c>
      <c r="B75" s="113"/>
      <c r="C75" s="108"/>
      <c r="D75" s="109"/>
      <c r="E75" s="114"/>
      <c r="F75" s="110"/>
      <c r="G75" s="115"/>
    </row>
    <row r="76" spans="1:7" s="112" customFormat="1" ht="15" x14ac:dyDescent="0.2">
      <c r="A76" s="106">
        <v>51</v>
      </c>
      <c r="B76" s="113"/>
      <c r="C76" s="108"/>
      <c r="D76" s="109"/>
      <c r="E76" s="114"/>
      <c r="F76" s="110"/>
      <c r="G76" s="115"/>
    </row>
    <row r="77" spans="1:7" s="112" customFormat="1" ht="15" x14ac:dyDescent="0.2">
      <c r="A77" s="106">
        <v>52</v>
      </c>
      <c r="B77" s="113"/>
      <c r="C77" s="108"/>
      <c r="D77" s="109"/>
      <c r="E77" s="114"/>
      <c r="F77" s="110"/>
      <c r="G77" s="115"/>
    </row>
    <row r="78" spans="1:7" s="112" customFormat="1" ht="15" x14ac:dyDescent="0.2">
      <c r="A78" s="106">
        <v>53</v>
      </c>
      <c r="B78" s="113"/>
      <c r="C78" s="108"/>
      <c r="D78" s="109"/>
      <c r="E78" s="114"/>
      <c r="F78" s="110"/>
      <c r="G78" s="115"/>
    </row>
    <row r="79" spans="1:7" s="112" customFormat="1" ht="15" x14ac:dyDescent="0.2">
      <c r="A79" s="106">
        <v>54</v>
      </c>
      <c r="B79" s="113"/>
      <c r="C79" s="108"/>
      <c r="D79" s="109"/>
      <c r="E79" s="114"/>
      <c r="F79" s="110"/>
      <c r="G79" s="115"/>
    </row>
    <row r="80" spans="1:7" s="112" customFormat="1" ht="15" x14ac:dyDescent="0.2">
      <c r="A80" s="106">
        <v>55</v>
      </c>
      <c r="B80" s="113"/>
      <c r="C80" s="108"/>
      <c r="D80" s="109"/>
      <c r="E80" s="114"/>
      <c r="F80" s="110"/>
      <c r="G80" s="115"/>
    </row>
    <row r="81" spans="1:7" s="112" customFormat="1" ht="15" x14ac:dyDescent="0.2">
      <c r="A81" s="106">
        <v>56</v>
      </c>
      <c r="B81" s="113"/>
      <c r="C81" s="108"/>
      <c r="D81" s="109"/>
      <c r="E81" s="114"/>
      <c r="F81" s="110"/>
      <c r="G81" s="115"/>
    </row>
    <row r="82" spans="1:7" s="112" customFormat="1" ht="15" x14ac:dyDescent="0.2">
      <c r="A82" s="106">
        <v>57</v>
      </c>
      <c r="B82" s="113"/>
      <c r="C82" s="108"/>
      <c r="D82" s="109"/>
      <c r="E82" s="114"/>
      <c r="F82" s="110"/>
      <c r="G82" s="115"/>
    </row>
    <row r="83" spans="1:7" s="112" customFormat="1" ht="15" x14ac:dyDescent="0.2">
      <c r="A83" s="106">
        <v>58</v>
      </c>
      <c r="B83" s="113"/>
      <c r="C83" s="108"/>
      <c r="D83" s="109"/>
      <c r="E83" s="114"/>
      <c r="F83" s="110"/>
      <c r="G83" s="115"/>
    </row>
    <row r="84" spans="1:7" s="112" customFormat="1" ht="15" x14ac:dyDescent="0.2">
      <c r="A84" s="106">
        <v>59</v>
      </c>
      <c r="B84" s="113"/>
      <c r="C84" s="108"/>
      <c r="D84" s="109"/>
      <c r="E84" s="114"/>
      <c r="F84" s="110"/>
      <c r="G84" s="115"/>
    </row>
    <row r="85" spans="1:7" s="112" customFormat="1" ht="15" x14ac:dyDescent="0.2">
      <c r="A85" s="106">
        <v>60</v>
      </c>
      <c r="B85" s="113"/>
      <c r="C85" s="108"/>
      <c r="D85" s="109"/>
      <c r="E85" s="114"/>
      <c r="F85" s="110"/>
      <c r="G85" s="115"/>
    </row>
    <row r="86" spans="1:7" s="112" customFormat="1" ht="15" x14ac:dyDescent="0.2">
      <c r="A86" s="106">
        <v>61</v>
      </c>
      <c r="B86" s="113"/>
      <c r="C86" s="108"/>
      <c r="D86" s="109"/>
      <c r="E86" s="114"/>
      <c r="F86" s="110"/>
      <c r="G86" s="115"/>
    </row>
    <row r="87" spans="1:7" s="112" customFormat="1" ht="15" x14ac:dyDescent="0.2">
      <c r="A87" s="106">
        <v>62</v>
      </c>
      <c r="B87" s="113"/>
      <c r="C87" s="108"/>
      <c r="D87" s="109"/>
      <c r="E87" s="114"/>
      <c r="F87" s="110"/>
      <c r="G87" s="115"/>
    </row>
    <row r="88" spans="1:7" s="112" customFormat="1" ht="15" x14ac:dyDescent="0.2">
      <c r="A88" s="106">
        <v>63</v>
      </c>
      <c r="B88" s="113"/>
      <c r="C88" s="108"/>
      <c r="D88" s="109"/>
      <c r="E88" s="114"/>
      <c r="F88" s="110"/>
      <c r="G88" s="115"/>
    </row>
    <row r="89" spans="1:7" s="112" customFormat="1" ht="15" x14ac:dyDescent="0.2">
      <c r="A89" s="106">
        <v>64</v>
      </c>
      <c r="B89" s="113"/>
      <c r="C89" s="108"/>
      <c r="D89" s="109"/>
      <c r="E89" s="114"/>
      <c r="F89" s="110"/>
      <c r="G89" s="115"/>
    </row>
    <row r="90" spans="1:7" s="112" customFormat="1" ht="15" x14ac:dyDescent="0.2">
      <c r="A90" s="106">
        <v>65</v>
      </c>
      <c r="B90" s="113"/>
      <c r="C90" s="108"/>
      <c r="D90" s="109"/>
      <c r="E90" s="114"/>
      <c r="F90" s="110"/>
      <c r="G90" s="115"/>
    </row>
    <row r="91" spans="1:7" s="112" customFormat="1" ht="15" x14ac:dyDescent="0.2">
      <c r="A91" s="106">
        <v>66</v>
      </c>
      <c r="B91" s="113"/>
      <c r="C91" s="108"/>
      <c r="D91" s="109"/>
      <c r="E91" s="114"/>
      <c r="F91" s="110"/>
      <c r="G91" s="115"/>
    </row>
    <row r="92" spans="1:7" s="112" customFormat="1" ht="15" x14ac:dyDescent="0.2">
      <c r="A92" s="106">
        <v>67</v>
      </c>
      <c r="B92" s="113"/>
      <c r="C92" s="108"/>
      <c r="D92" s="109"/>
      <c r="E92" s="114"/>
      <c r="F92" s="110"/>
      <c r="G92" s="115"/>
    </row>
    <row r="93" spans="1:7" s="112" customFormat="1" ht="15" x14ac:dyDescent="0.2">
      <c r="A93" s="106">
        <v>68</v>
      </c>
      <c r="B93" s="113"/>
      <c r="C93" s="108"/>
      <c r="D93" s="109"/>
      <c r="E93" s="114"/>
      <c r="F93" s="110"/>
      <c r="G93" s="115"/>
    </row>
    <row r="94" spans="1:7" s="112" customFormat="1" ht="15" x14ac:dyDescent="0.2">
      <c r="A94" s="106">
        <v>69</v>
      </c>
      <c r="B94" s="113"/>
      <c r="C94" s="108"/>
      <c r="D94" s="109"/>
      <c r="E94" s="114"/>
      <c r="F94" s="110"/>
      <c r="G94" s="115"/>
    </row>
    <row r="95" spans="1:7" s="112" customFormat="1" ht="15" x14ac:dyDescent="0.2">
      <c r="A95" s="106">
        <v>70</v>
      </c>
      <c r="B95" s="113"/>
      <c r="C95" s="108"/>
      <c r="D95" s="109"/>
      <c r="E95" s="114"/>
      <c r="F95" s="110"/>
      <c r="G95" s="115"/>
    </row>
    <row r="96" spans="1:7" s="112" customFormat="1" ht="15" x14ac:dyDescent="0.2">
      <c r="A96" s="106">
        <v>71</v>
      </c>
      <c r="B96" s="113"/>
      <c r="C96" s="108"/>
      <c r="D96" s="109"/>
      <c r="E96" s="114"/>
      <c r="F96" s="110"/>
      <c r="G96" s="115"/>
    </row>
    <row r="97" spans="1:7" s="112" customFormat="1" ht="15" x14ac:dyDescent="0.2">
      <c r="A97" s="106">
        <v>72</v>
      </c>
      <c r="B97" s="113"/>
      <c r="C97" s="108"/>
      <c r="D97" s="109"/>
      <c r="E97" s="114"/>
      <c r="F97" s="110"/>
      <c r="G97" s="115"/>
    </row>
    <row r="98" spans="1:7" s="112" customFormat="1" ht="15" x14ac:dyDescent="0.2">
      <c r="A98" s="106">
        <v>73</v>
      </c>
      <c r="B98" s="113"/>
      <c r="C98" s="108"/>
      <c r="D98" s="109"/>
      <c r="E98" s="114"/>
      <c r="F98" s="110"/>
      <c r="G98" s="115"/>
    </row>
    <row r="99" spans="1:7" s="112" customFormat="1" ht="15" x14ac:dyDescent="0.2">
      <c r="A99" s="106">
        <v>74</v>
      </c>
      <c r="B99" s="113"/>
      <c r="C99" s="108"/>
      <c r="D99" s="109"/>
      <c r="E99" s="114"/>
      <c r="F99" s="110"/>
      <c r="G99" s="115"/>
    </row>
    <row r="100" spans="1:7" s="112" customFormat="1" ht="15" x14ac:dyDescent="0.2">
      <c r="A100" s="106">
        <v>75</v>
      </c>
      <c r="B100" s="113"/>
      <c r="C100" s="108"/>
      <c r="D100" s="109"/>
      <c r="E100" s="114"/>
      <c r="F100" s="110"/>
      <c r="G100" s="115"/>
    </row>
    <row r="101" spans="1:7" s="112" customFormat="1" ht="15" x14ac:dyDescent="0.2">
      <c r="A101" s="106">
        <v>76</v>
      </c>
      <c r="B101" s="113"/>
      <c r="C101" s="108"/>
      <c r="D101" s="109"/>
      <c r="E101" s="114"/>
      <c r="F101" s="110"/>
      <c r="G101" s="115"/>
    </row>
    <row r="102" spans="1:7" s="112" customFormat="1" ht="15" x14ac:dyDescent="0.2">
      <c r="A102" s="106">
        <v>77</v>
      </c>
      <c r="B102" s="113"/>
      <c r="C102" s="108"/>
      <c r="D102" s="109"/>
      <c r="E102" s="114"/>
      <c r="F102" s="110"/>
      <c r="G102" s="115"/>
    </row>
    <row r="103" spans="1:7" s="112" customFormat="1" ht="15" x14ac:dyDescent="0.2">
      <c r="A103" s="106">
        <v>78</v>
      </c>
      <c r="B103" s="113"/>
      <c r="C103" s="108"/>
      <c r="D103" s="109"/>
      <c r="E103" s="114"/>
      <c r="F103" s="110"/>
      <c r="G103" s="115"/>
    </row>
    <row r="104" spans="1:7" s="112" customFormat="1" ht="15" x14ac:dyDescent="0.2">
      <c r="A104" s="106">
        <v>79</v>
      </c>
      <c r="B104" s="113"/>
      <c r="C104" s="108"/>
      <c r="D104" s="109"/>
      <c r="E104" s="114"/>
      <c r="F104" s="110"/>
      <c r="G104" s="115"/>
    </row>
    <row r="105" spans="1:7" s="112" customFormat="1" ht="15" x14ac:dyDescent="0.2">
      <c r="A105" s="106">
        <v>80</v>
      </c>
      <c r="B105" s="113"/>
      <c r="C105" s="108"/>
      <c r="D105" s="109"/>
      <c r="E105" s="114"/>
      <c r="F105" s="110"/>
      <c r="G105" s="115"/>
    </row>
    <row r="106" spans="1:7" s="112" customFormat="1" ht="15" x14ac:dyDescent="0.2">
      <c r="A106" s="106">
        <v>81</v>
      </c>
      <c r="B106" s="113"/>
      <c r="C106" s="108"/>
      <c r="D106" s="109"/>
      <c r="E106" s="114"/>
      <c r="F106" s="110"/>
      <c r="G106" s="115"/>
    </row>
    <row r="107" spans="1:7" s="112" customFormat="1" ht="15" x14ac:dyDescent="0.2">
      <c r="A107" s="106">
        <v>82</v>
      </c>
      <c r="B107" s="113"/>
      <c r="C107" s="108"/>
      <c r="D107" s="109"/>
      <c r="E107" s="114"/>
      <c r="F107" s="110"/>
      <c r="G107" s="115"/>
    </row>
    <row r="108" spans="1:7" s="112" customFormat="1" ht="15" x14ac:dyDescent="0.2">
      <c r="A108" s="106">
        <v>83</v>
      </c>
      <c r="B108" s="113"/>
      <c r="C108" s="108"/>
      <c r="D108" s="109"/>
      <c r="E108" s="114"/>
      <c r="F108" s="110"/>
      <c r="G108" s="115"/>
    </row>
    <row r="109" spans="1:7" s="112" customFormat="1" ht="15" x14ac:dyDescent="0.2">
      <c r="A109" s="106">
        <v>84</v>
      </c>
      <c r="B109" s="113"/>
      <c r="C109" s="108"/>
      <c r="D109" s="109"/>
      <c r="E109" s="114"/>
      <c r="F109" s="110"/>
      <c r="G109" s="115"/>
    </row>
    <row r="110" spans="1:7" s="112" customFormat="1" ht="15" x14ac:dyDescent="0.2">
      <c r="A110" s="106">
        <v>85</v>
      </c>
      <c r="B110" s="113"/>
      <c r="C110" s="108"/>
      <c r="D110" s="109"/>
      <c r="E110" s="114"/>
      <c r="F110" s="110"/>
      <c r="G110" s="115"/>
    </row>
    <row r="111" spans="1:7" s="112" customFormat="1" ht="15" x14ac:dyDescent="0.2">
      <c r="A111" s="106">
        <v>86</v>
      </c>
      <c r="B111" s="113"/>
      <c r="C111" s="108"/>
      <c r="D111" s="109"/>
      <c r="E111" s="114"/>
      <c r="F111" s="110"/>
      <c r="G111" s="115"/>
    </row>
    <row r="112" spans="1:7" s="112" customFormat="1" ht="15" x14ac:dyDescent="0.2">
      <c r="A112" s="106">
        <v>87</v>
      </c>
      <c r="B112" s="113"/>
      <c r="C112" s="108"/>
      <c r="D112" s="109"/>
      <c r="E112" s="114"/>
      <c r="F112" s="110"/>
      <c r="G112" s="115"/>
    </row>
    <row r="113" spans="1:7" s="112" customFormat="1" ht="15" x14ac:dyDescent="0.2">
      <c r="A113" s="106">
        <v>88</v>
      </c>
      <c r="B113" s="113"/>
      <c r="C113" s="108"/>
      <c r="D113" s="109"/>
      <c r="E113" s="114"/>
      <c r="F113" s="110"/>
      <c r="G113" s="115"/>
    </row>
    <row r="114" spans="1:7" s="112" customFormat="1" ht="15" x14ac:dyDescent="0.2">
      <c r="A114" s="106">
        <v>89</v>
      </c>
      <c r="B114" s="113"/>
      <c r="C114" s="108"/>
      <c r="D114" s="109"/>
      <c r="E114" s="114"/>
      <c r="F114" s="110"/>
      <c r="G114" s="115"/>
    </row>
    <row r="115" spans="1:7" s="112" customFormat="1" ht="15" x14ac:dyDescent="0.2">
      <c r="A115" s="106">
        <v>90</v>
      </c>
      <c r="B115" s="113"/>
      <c r="C115" s="108"/>
      <c r="D115" s="109"/>
      <c r="E115" s="114"/>
      <c r="F115" s="110"/>
      <c r="G115" s="115"/>
    </row>
    <row r="116" spans="1:7" s="112" customFormat="1" ht="15" x14ac:dyDescent="0.2">
      <c r="A116" s="106">
        <v>91</v>
      </c>
      <c r="B116" s="113"/>
      <c r="C116" s="108"/>
      <c r="D116" s="109"/>
      <c r="E116" s="114"/>
      <c r="F116" s="110"/>
      <c r="G116" s="115"/>
    </row>
    <row r="117" spans="1:7" s="112" customFormat="1" ht="15" x14ac:dyDescent="0.2">
      <c r="A117" s="106">
        <v>92</v>
      </c>
      <c r="B117" s="113"/>
      <c r="C117" s="108"/>
      <c r="D117" s="109"/>
      <c r="E117" s="114"/>
      <c r="F117" s="110"/>
      <c r="G117" s="115"/>
    </row>
    <row r="118" spans="1:7" s="112" customFormat="1" ht="15" x14ac:dyDescent="0.2">
      <c r="A118" s="106">
        <v>93</v>
      </c>
      <c r="B118" s="113"/>
      <c r="C118" s="108"/>
      <c r="D118" s="109"/>
      <c r="E118" s="114"/>
      <c r="F118" s="110"/>
      <c r="G118" s="115"/>
    </row>
    <row r="119" spans="1:7" s="112" customFormat="1" ht="15" x14ac:dyDescent="0.2">
      <c r="A119" s="106">
        <v>94</v>
      </c>
      <c r="B119" s="113"/>
      <c r="C119" s="108"/>
      <c r="D119" s="109"/>
      <c r="E119" s="114"/>
      <c r="F119" s="110"/>
      <c r="G119" s="115"/>
    </row>
    <row r="120" spans="1:7" s="112" customFormat="1" ht="15" x14ac:dyDescent="0.2">
      <c r="A120" s="106">
        <v>95</v>
      </c>
      <c r="B120" s="113"/>
      <c r="C120" s="108"/>
      <c r="D120" s="109"/>
      <c r="E120" s="114"/>
      <c r="F120" s="110"/>
      <c r="G120" s="115"/>
    </row>
    <row r="121" spans="1:7" s="112" customFormat="1" ht="15" x14ac:dyDescent="0.2">
      <c r="A121" s="106">
        <v>96</v>
      </c>
      <c r="B121" s="113"/>
      <c r="C121" s="108"/>
      <c r="D121" s="109"/>
      <c r="E121" s="114"/>
      <c r="F121" s="110"/>
      <c r="G121" s="115"/>
    </row>
    <row r="122" spans="1:7" s="112" customFormat="1" ht="15" x14ac:dyDescent="0.2">
      <c r="A122" s="106">
        <v>97</v>
      </c>
      <c r="B122" s="113"/>
      <c r="C122" s="108"/>
      <c r="D122" s="109"/>
      <c r="E122" s="114"/>
      <c r="F122" s="110"/>
      <c r="G122" s="115"/>
    </row>
    <row r="123" spans="1:7" s="112" customFormat="1" ht="15" x14ac:dyDescent="0.2">
      <c r="A123" s="106">
        <v>98</v>
      </c>
      <c r="B123" s="113"/>
      <c r="C123" s="108"/>
      <c r="D123" s="109"/>
      <c r="E123" s="114"/>
      <c r="F123" s="110"/>
      <c r="G123" s="115"/>
    </row>
    <row r="124" spans="1:7" s="112" customFormat="1" ht="15" x14ac:dyDescent="0.2">
      <c r="A124" s="106">
        <v>99</v>
      </c>
      <c r="B124" s="113"/>
      <c r="C124" s="108"/>
      <c r="D124" s="109"/>
      <c r="E124" s="114"/>
      <c r="F124" s="110"/>
      <c r="G124" s="115"/>
    </row>
    <row r="125" spans="1:7" s="112" customFormat="1" ht="15" x14ac:dyDescent="0.2">
      <c r="A125" s="106">
        <v>100</v>
      </c>
      <c r="B125" s="113"/>
      <c r="C125" s="108"/>
      <c r="D125" s="109"/>
      <c r="E125" s="114"/>
      <c r="F125" s="110"/>
      <c r="G125" s="115"/>
    </row>
    <row r="126" spans="1:7" s="112" customFormat="1" ht="15" x14ac:dyDescent="0.2">
      <c r="A126" s="106">
        <v>101</v>
      </c>
      <c r="B126" s="113"/>
      <c r="C126" s="108"/>
      <c r="D126" s="109"/>
      <c r="E126" s="114"/>
      <c r="F126" s="110"/>
      <c r="G126" s="115"/>
    </row>
    <row r="127" spans="1:7" s="112" customFormat="1" ht="15" x14ac:dyDescent="0.2">
      <c r="A127" s="106">
        <v>102</v>
      </c>
      <c r="B127" s="113"/>
      <c r="C127" s="108"/>
      <c r="D127" s="109"/>
      <c r="E127" s="114"/>
      <c r="F127" s="110"/>
      <c r="G127" s="115"/>
    </row>
    <row r="128" spans="1:7" s="112" customFormat="1" ht="15" x14ac:dyDescent="0.2">
      <c r="A128" s="106">
        <v>103</v>
      </c>
      <c r="B128" s="113"/>
      <c r="C128" s="108"/>
      <c r="D128" s="109"/>
      <c r="E128" s="114"/>
      <c r="F128" s="110"/>
      <c r="G128" s="115"/>
    </row>
    <row r="129" spans="1:7" s="112" customFormat="1" ht="15" x14ac:dyDescent="0.2">
      <c r="A129" s="106">
        <v>104</v>
      </c>
      <c r="B129" s="113"/>
      <c r="C129" s="108"/>
      <c r="D129" s="109"/>
      <c r="E129" s="114"/>
      <c r="F129" s="110"/>
      <c r="G129" s="115"/>
    </row>
    <row r="130" spans="1:7" s="112" customFormat="1" ht="15" x14ac:dyDescent="0.2">
      <c r="A130" s="106">
        <v>105</v>
      </c>
      <c r="B130" s="113"/>
      <c r="C130" s="108"/>
      <c r="D130" s="109"/>
      <c r="E130" s="114"/>
      <c r="F130" s="110"/>
      <c r="G130" s="115"/>
    </row>
    <row r="131" spans="1:7" s="112" customFormat="1" ht="15" x14ac:dyDescent="0.2">
      <c r="A131" s="106">
        <v>106</v>
      </c>
      <c r="B131" s="113"/>
      <c r="C131" s="108"/>
      <c r="D131" s="109"/>
      <c r="E131" s="114"/>
      <c r="F131" s="110"/>
      <c r="G131" s="115"/>
    </row>
    <row r="132" spans="1:7" s="112" customFormat="1" ht="15" x14ac:dyDescent="0.2">
      <c r="A132" s="106">
        <v>107</v>
      </c>
      <c r="B132" s="113"/>
      <c r="C132" s="108"/>
      <c r="D132" s="109"/>
      <c r="E132" s="114"/>
      <c r="F132" s="110"/>
      <c r="G132" s="115"/>
    </row>
    <row r="133" spans="1:7" s="112" customFormat="1" ht="15" x14ac:dyDescent="0.2">
      <c r="A133" s="106">
        <v>108</v>
      </c>
      <c r="B133" s="113"/>
      <c r="C133" s="108"/>
      <c r="D133" s="109"/>
      <c r="E133" s="114"/>
      <c r="F133" s="110"/>
      <c r="G133" s="115"/>
    </row>
    <row r="134" spans="1:7" s="112" customFormat="1" ht="15" x14ac:dyDescent="0.2">
      <c r="A134" s="106">
        <v>109</v>
      </c>
      <c r="B134" s="113"/>
      <c r="C134" s="108"/>
      <c r="D134" s="109"/>
      <c r="E134" s="114"/>
      <c r="F134" s="110"/>
      <c r="G134" s="115"/>
    </row>
    <row r="135" spans="1:7" s="112" customFormat="1" ht="15" x14ac:dyDescent="0.2">
      <c r="A135" s="106">
        <v>110</v>
      </c>
      <c r="B135" s="113"/>
      <c r="C135" s="108"/>
      <c r="D135" s="109"/>
      <c r="E135" s="114"/>
      <c r="F135" s="110"/>
      <c r="G135" s="115"/>
    </row>
    <row r="136" spans="1:7" s="112" customFormat="1" ht="15" x14ac:dyDescent="0.2">
      <c r="A136" s="106">
        <v>111</v>
      </c>
      <c r="B136" s="113"/>
      <c r="C136" s="108"/>
      <c r="D136" s="109"/>
      <c r="E136" s="114"/>
      <c r="F136" s="110"/>
      <c r="G136" s="115"/>
    </row>
    <row r="137" spans="1:7" s="112" customFormat="1" ht="15" x14ac:dyDescent="0.2">
      <c r="A137" s="106">
        <v>112</v>
      </c>
      <c r="B137" s="113"/>
      <c r="C137" s="108"/>
      <c r="D137" s="109"/>
      <c r="E137" s="114"/>
      <c r="F137" s="110"/>
      <c r="G137" s="115"/>
    </row>
    <row r="138" spans="1:7" s="112" customFormat="1" ht="15" x14ac:dyDescent="0.2">
      <c r="A138" s="106">
        <v>113</v>
      </c>
      <c r="B138" s="113"/>
      <c r="C138" s="108"/>
      <c r="D138" s="109"/>
      <c r="E138" s="114"/>
      <c r="F138" s="110"/>
      <c r="G138" s="115"/>
    </row>
    <row r="139" spans="1:7" s="112" customFormat="1" ht="15" x14ac:dyDescent="0.2">
      <c r="A139" s="106">
        <v>114</v>
      </c>
      <c r="B139" s="113"/>
      <c r="C139" s="108"/>
      <c r="D139" s="109"/>
      <c r="E139" s="114"/>
      <c r="F139" s="110"/>
      <c r="G139" s="115"/>
    </row>
    <row r="140" spans="1:7" s="112" customFormat="1" ht="15" x14ac:dyDescent="0.2">
      <c r="A140" s="106">
        <v>115</v>
      </c>
      <c r="B140" s="113"/>
      <c r="C140" s="108"/>
      <c r="D140" s="109"/>
      <c r="E140" s="114"/>
      <c r="F140" s="110"/>
      <c r="G140" s="115"/>
    </row>
    <row r="141" spans="1:7" s="112" customFormat="1" ht="15" x14ac:dyDescent="0.2">
      <c r="A141" s="106">
        <v>116</v>
      </c>
      <c r="B141" s="113"/>
      <c r="C141" s="108"/>
      <c r="D141" s="109"/>
      <c r="E141" s="114"/>
      <c r="F141" s="110"/>
      <c r="G141" s="115"/>
    </row>
    <row r="142" spans="1:7" s="112" customFormat="1" ht="15" x14ac:dyDescent="0.2">
      <c r="A142" s="106">
        <v>117</v>
      </c>
      <c r="B142" s="113"/>
      <c r="C142" s="108"/>
      <c r="D142" s="109"/>
      <c r="E142" s="114"/>
      <c r="F142" s="110"/>
      <c r="G142" s="115"/>
    </row>
    <row r="143" spans="1:7" s="112" customFormat="1" ht="15" x14ac:dyDescent="0.2">
      <c r="A143" s="106">
        <v>118</v>
      </c>
      <c r="B143" s="113"/>
      <c r="C143" s="108"/>
      <c r="D143" s="109"/>
      <c r="E143" s="114"/>
      <c r="F143" s="110"/>
      <c r="G143" s="115"/>
    </row>
    <row r="144" spans="1:7" s="112" customFormat="1" ht="15" x14ac:dyDescent="0.2">
      <c r="A144" s="106">
        <v>119</v>
      </c>
      <c r="B144" s="113"/>
      <c r="C144" s="108"/>
      <c r="D144" s="109"/>
      <c r="E144" s="114"/>
      <c r="F144" s="110"/>
      <c r="G144" s="115"/>
    </row>
    <row r="145" spans="1:7" s="112" customFormat="1" ht="15" x14ac:dyDescent="0.2">
      <c r="A145" s="106">
        <v>120</v>
      </c>
      <c r="B145" s="113"/>
      <c r="C145" s="108"/>
      <c r="D145" s="109"/>
      <c r="E145" s="114"/>
      <c r="F145" s="110"/>
      <c r="G145" s="115"/>
    </row>
    <row r="146" spans="1:7" s="112" customFormat="1" ht="15" x14ac:dyDescent="0.2">
      <c r="A146" s="106">
        <v>121</v>
      </c>
      <c r="B146" s="113"/>
      <c r="C146" s="108"/>
      <c r="D146" s="109"/>
      <c r="E146" s="114"/>
      <c r="F146" s="110"/>
      <c r="G146" s="115"/>
    </row>
    <row r="147" spans="1:7" s="112" customFormat="1" ht="15" x14ac:dyDescent="0.2">
      <c r="A147" s="106">
        <v>122</v>
      </c>
      <c r="B147" s="113"/>
      <c r="C147" s="108"/>
      <c r="D147" s="109"/>
      <c r="E147" s="114"/>
      <c r="F147" s="110"/>
      <c r="G147" s="115"/>
    </row>
    <row r="148" spans="1:7" s="112" customFormat="1" ht="15" x14ac:dyDescent="0.2">
      <c r="A148" s="106">
        <v>123</v>
      </c>
      <c r="B148" s="113"/>
      <c r="C148" s="108"/>
      <c r="D148" s="109"/>
      <c r="E148" s="114"/>
      <c r="F148" s="110"/>
      <c r="G148" s="115"/>
    </row>
    <row r="149" spans="1:7" s="112" customFormat="1" ht="15" x14ac:dyDescent="0.2">
      <c r="A149" s="106">
        <v>124</v>
      </c>
      <c r="B149" s="113"/>
      <c r="C149" s="108"/>
      <c r="D149" s="109"/>
      <c r="E149" s="114"/>
      <c r="F149" s="110"/>
      <c r="G149" s="115"/>
    </row>
    <row r="150" spans="1:7" s="112" customFormat="1" ht="15" x14ac:dyDescent="0.2">
      <c r="A150" s="106">
        <v>125</v>
      </c>
      <c r="B150" s="113"/>
      <c r="C150" s="108"/>
      <c r="D150" s="109"/>
      <c r="E150" s="114"/>
      <c r="F150" s="110"/>
      <c r="G150" s="115"/>
    </row>
    <row r="151" spans="1:7" s="112" customFormat="1" ht="15" x14ac:dyDescent="0.2">
      <c r="A151" s="106">
        <v>126</v>
      </c>
      <c r="B151" s="113"/>
      <c r="C151" s="108"/>
      <c r="D151" s="109"/>
      <c r="E151" s="114"/>
      <c r="F151" s="110"/>
      <c r="G151" s="115"/>
    </row>
    <row r="152" spans="1:7" s="112" customFormat="1" ht="15" x14ac:dyDescent="0.2">
      <c r="A152" s="106">
        <v>127</v>
      </c>
      <c r="B152" s="113"/>
      <c r="C152" s="108"/>
      <c r="D152" s="109"/>
      <c r="E152" s="114"/>
      <c r="F152" s="110"/>
      <c r="G152" s="115"/>
    </row>
    <row r="153" spans="1:7" s="112" customFormat="1" ht="15" x14ac:dyDescent="0.2">
      <c r="A153" s="106">
        <v>128</v>
      </c>
      <c r="B153" s="113"/>
      <c r="C153" s="108"/>
      <c r="D153" s="109"/>
      <c r="E153" s="114"/>
      <c r="F153" s="110"/>
      <c r="G153" s="115"/>
    </row>
    <row r="154" spans="1:7" s="112" customFormat="1" ht="15" x14ac:dyDescent="0.2">
      <c r="A154" s="106">
        <v>129</v>
      </c>
      <c r="B154" s="113"/>
      <c r="C154" s="108"/>
      <c r="D154" s="109"/>
      <c r="E154" s="114"/>
      <c r="F154" s="110"/>
      <c r="G154" s="115"/>
    </row>
    <row r="155" spans="1:7" s="112" customFormat="1" ht="15" x14ac:dyDescent="0.2">
      <c r="A155" s="106">
        <v>130</v>
      </c>
      <c r="B155" s="113"/>
      <c r="C155" s="108"/>
      <c r="D155" s="109"/>
      <c r="E155" s="114"/>
      <c r="F155" s="110"/>
      <c r="G155" s="115"/>
    </row>
    <row r="156" spans="1:7" s="112" customFormat="1" ht="15" x14ac:dyDescent="0.2">
      <c r="A156" s="106">
        <v>131</v>
      </c>
      <c r="B156" s="113"/>
      <c r="C156" s="108"/>
      <c r="D156" s="109"/>
      <c r="E156" s="114"/>
      <c r="F156" s="110"/>
      <c r="G156" s="115"/>
    </row>
    <row r="157" spans="1:7" s="112" customFormat="1" ht="15" x14ac:dyDescent="0.2">
      <c r="A157" s="106">
        <v>132</v>
      </c>
      <c r="B157" s="113"/>
      <c r="C157" s="108"/>
      <c r="D157" s="109"/>
      <c r="E157" s="114"/>
      <c r="F157" s="110"/>
      <c r="G157" s="115"/>
    </row>
    <row r="158" spans="1:7" s="112" customFormat="1" ht="15" x14ac:dyDescent="0.2">
      <c r="A158" s="106">
        <v>133</v>
      </c>
      <c r="B158" s="113"/>
      <c r="C158" s="108"/>
      <c r="D158" s="109"/>
      <c r="E158" s="114"/>
      <c r="F158" s="110"/>
      <c r="G158" s="115"/>
    </row>
    <row r="159" spans="1:7" s="112" customFormat="1" ht="15" x14ac:dyDescent="0.2">
      <c r="A159" s="106">
        <v>134</v>
      </c>
      <c r="B159" s="113"/>
      <c r="C159" s="108"/>
      <c r="D159" s="109"/>
      <c r="E159" s="114"/>
      <c r="F159" s="110"/>
      <c r="G159" s="115"/>
    </row>
    <row r="160" spans="1:7" s="112" customFormat="1" ht="15" x14ac:dyDescent="0.2">
      <c r="A160" s="106">
        <v>135</v>
      </c>
      <c r="B160" s="113"/>
      <c r="C160" s="108"/>
      <c r="D160" s="109"/>
      <c r="E160" s="114"/>
      <c r="F160" s="110"/>
      <c r="G160" s="115"/>
    </row>
    <row r="161" spans="1:7" s="112" customFormat="1" ht="15" x14ac:dyDescent="0.2">
      <c r="A161" s="106">
        <v>136</v>
      </c>
      <c r="B161" s="113"/>
      <c r="C161" s="108"/>
      <c r="D161" s="109"/>
      <c r="E161" s="114"/>
      <c r="F161" s="110"/>
      <c r="G161" s="115"/>
    </row>
    <row r="162" spans="1:7" s="112" customFormat="1" ht="15" x14ac:dyDescent="0.2">
      <c r="A162" s="106">
        <v>137</v>
      </c>
      <c r="B162" s="113"/>
      <c r="C162" s="108"/>
      <c r="D162" s="109"/>
      <c r="E162" s="114"/>
      <c r="F162" s="110"/>
      <c r="G162" s="115"/>
    </row>
    <row r="163" spans="1:7" s="112" customFormat="1" ht="15" x14ac:dyDescent="0.2">
      <c r="A163" s="106">
        <v>138</v>
      </c>
      <c r="B163" s="113"/>
      <c r="C163" s="108"/>
      <c r="D163" s="109"/>
      <c r="E163" s="114"/>
      <c r="F163" s="110"/>
      <c r="G163" s="115"/>
    </row>
    <row r="164" spans="1:7" s="112" customFormat="1" ht="15" x14ac:dyDescent="0.2">
      <c r="A164" s="106">
        <v>139</v>
      </c>
      <c r="B164" s="113"/>
      <c r="C164" s="108"/>
      <c r="D164" s="109"/>
      <c r="E164" s="114"/>
      <c r="F164" s="110"/>
      <c r="G164" s="115"/>
    </row>
    <row r="165" spans="1:7" s="112" customFormat="1" ht="15" x14ac:dyDescent="0.2">
      <c r="A165" s="106">
        <v>140</v>
      </c>
      <c r="B165" s="113"/>
      <c r="C165" s="108"/>
      <c r="D165" s="109"/>
      <c r="E165" s="114"/>
      <c r="F165" s="110"/>
      <c r="G165" s="115"/>
    </row>
    <row r="166" spans="1:7" s="112" customFormat="1" ht="15" x14ac:dyDescent="0.2">
      <c r="A166" s="106">
        <v>141</v>
      </c>
      <c r="B166" s="113"/>
      <c r="C166" s="108"/>
      <c r="D166" s="109"/>
      <c r="E166" s="114"/>
      <c r="F166" s="110"/>
      <c r="G166" s="115"/>
    </row>
    <row r="167" spans="1:7" s="112" customFormat="1" ht="15" x14ac:dyDescent="0.2">
      <c r="A167" s="106">
        <v>142</v>
      </c>
      <c r="B167" s="113"/>
      <c r="C167" s="108"/>
      <c r="D167" s="109"/>
      <c r="E167" s="114"/>
      <c r="F167" s="110"/>
      <c r="G167" s="115"/>
    </row>
    <row r="168" spans="1:7" s="112" customFormat="1" ht="15" x14ac:dyDescent="0.2">
      <c r="A168" s="106">
        <v>143</v>
      </c>
      <c r="B168" s="113"/>
      <c r="C168" s="108"/>
      <c r="D168" s="109"/>
      <c r="E168" s="114"/>
      <c r="F168" s="110"/>
      <c r="G168" s="115"/>
    </row>
    <row r="169" spans="1:7" s="112" customFormat="1" ht="15" x14ac:dyDescent="0.2">
      <c r="A169" s="106">
        <v>144</v>
      </c>
      <c r="B169" s="113"/>
      <c r="C169" s="108"/>
      <c r="D169" s="109"/>
      <c r="E169" s="114"/>
      <c r="F169" s="110"/>
      <c r="G169" s="115"/>
    </row>
    <row r="170" spans="1:7" s="112" customFormat="1" ht="15" x14ac:dyDescent="0.2">
      <c r="A170" s="106">
        <v>145</v>
      </c>
      <c r="B170" s="113"/>
      <c r="C170" s="108"/>
      <c r="D170" s="109"/>
      <c r="E170" s="114"/>
      <c r="F170" s="110"/>
      <c r="G170" s="115"/>
    </row>
    <row r="171" spans="1:7" s="112" customFormat="1" ht="15" x14ac:dyDescent="0.2">
      <c r="A171" s="106">
        <v>146</v>
      </c>
      <c r="B171" s="113"/>
      <c r="C171" s="108"/>
      <c r="D171" s="109"/>
      <c r="E171" s="114"/>
      <c r="F171" s="110"/>
      <c r="G171" s="115"/>
    </row>
    <row r="172" spans="1:7" s="112" customFormat="1" ht="15" x14ac:dyDescent="0.2">
      <c r="A172" s="106">
        <v>147</v>
      </c>
      <c r="B172" s="113"/>
      <c r="C172" s="108"/>
      <c r="D172" s="109"/>
      <c r="E172" s="114"/>
      <c r="F172" s="110"/>
      <c r="G172" s="115"/>
    </row>
    <row r="173" spans="1:7" s="112" customFormat="1" ht="15" x14ac:dyDescent="0.2">
      <c r="A173" s="106">
        <v>148</v>
      </c>
      <c r="B173" s="113"/>
      <c r="C173" s="108"/>
      <c r="D173" s="109"/>
      <c r="E173" s="114"/>
      <c r="F173" s="110"/>
      <c r="G173" s="115"/>
    </row>
    <row r="174" spans="1:7" s="112" customFormat="1" ht="15" x14ac:dyDescent="0.2">
      <c r="A174" s="106">
        <v>149</v>
      </c>
      <c r="B174" s="113"/>
      <c r="C174" s="108"/>
      <c r="D174" s="109"/>
      <c r="E174" s="114"/>
      <c r="F174" s="110"/>
      <c r="G174" s="115"/>
    </row>
    <row r="175" spans="1:7" s="112" customFormat="1" ht="15" x14ac:dyDescent="0.2">
      <c r="A175" s="106">
        <v>150</v>
      </c>
      <c r="B175" s="113"/>
      <c r="C175" s="108"/>
      <c r="D175" s="109"/>
      <c r="E175" s="114"/>
      <c r="F175" s="110"/>
      <c r="G175" s="115"/>
    </row>
    <row r="176" spans="1:7" s="112" customFormat="1" ht="15" x14ac:dyDescent="0.2">
      <c r="A176" s="106">
        <v>151</v>
      </c>
      <c r="B176" s="113"/>
      <c r="C176" s="108"/>
      <c r="D176" s="109"/>
      <c r="E176" s="114"/>
      <c r="F176" s="110"/>
      <c r="G176" s="115"/>
    </row>
    <row r="177" spans="1:7" s="112" customFormat="1" ht="15" x14ac:dyDescent="0.2">
      <c r="A177" s="106">
        <v>152</v>
      </c>
      <c r="B177" s="113"/>
      <c r="C177" s="108"/>
      <c r="D177" s="109"/>
      <c r="E177" s="114"/>
      <c r="F177" s="110"/>
      <c r="G177" s="115"/>
    </row>
    <row r="178" spans="1:7" s="112" customFormat="1" ht="15" x14ac:dyDescent="0.2">
      <c r="A178" s="106">
        <v>153</v>
      </c>
      <c r="B178" s="113"/>
      <c r="C178" s="108"/>
      <c r="D178" s="109"/>
      <c r="E178" s="114"/>
      <c r="F178" s="110"/>
      <c r="G178" s="115"/>
    </row>
    <row r="179" spans="1:7" s="112" customFormat="1" ht="15" x14ac:dyDescent="0.2">
      <c r="A179" s="106">
        <v>154</v>
      </c>
      <c r="B179" s="113"/>
      <c r="C179" s="108"/>
      <c r="D179" s="109"/>
      <c r="E179" s="114"/>
      <c r="F179" s="110"/>
      <c r="G179" s="115"/>
    </row>
    <row r="180" spans="1:7" s="112" customFormat="1" ht="15" x14ac:dyDescent="0.2">
      <c r="A180" s="106">
        <v>155</v>
      </c>
      <c r="B180" s="113"/>
      <c r="C180" s="108"/>
      <c r="D180" s="109"/>
      <c r="E180" s="114"/>
      <c r="F180" s="110"/>
      <c r="G180" s="115"/>
    </row>
    <row r="181" spans="1:7" s="112" customFormat="1" ht="15" x14ac:dyDescent="0.2">
      <c r="A181" s="106">
        <v>156</v>
      </c>
      <c r="B181" s="113"/>
      <c r="C181" s="108"/>
      <c r="D181" s="109"/>
      <c r="E181" s="114"/>
      <c r="F181" s="110"/>
      <c r="G181" s="115"/>
    </row>
    <row r="182" spans="1:7" s="112" customFormat="1" ht="15" x14ac:dyDescent="0.2">
      <c r="A182" s="106">
        <v>157</v>
      </c>
      <c r="B182" s="113"/>
      <c r="C182" s="108"/>
      <c r="D182" s="109"/>
      <c r="E182" s="114"/>
      <c r="F182" s="110"/>
      <c r="G182" s="115"/>
    </row>
    <row r="183" spans="1:7" s="112" customFormat="1" ht="15" x14ac:dyDescent="0.2">
      <c r="A183" s="106">
        <v>158</v>
      </c>
      <c r="B183" s="113"/>
      <c r="C183" s="108"/>
      <c r="D183" s="109"/>
      <c r="E183" s="114"/>
      <c r="F183" s="110"/>
      <c r="G183" s="115"/>
    </row>
    <row r="184" spans="1:7" s="112" customFormat="1" ht="15" x14ac:dyDescent="0.2">
      <c r="A184" s="106">
        <v>159</v>
      </c>
      <c r="B184" s="113"/>
      <c r="C184" s="108"/>
      <c r="D184" s="109"/>
      <c r="E184" s="114"/>
      <c r="F184" s="110"/>
      <c r="G184" s="115"/>
    </row>
    <row r="185" spans="1:7" s="112" customFormat="1" ht="15" x14ac:dyDescent="0.2">
      <c r="A185" s="106">
        <v>160</v>
      </c>
      <c r="B185" s="113"/>
      <c r="C185" s="108"/>
      <c r="D185" s="109"/>
      <c r="E185" s="114"/>
      <c r="F185" s="110"/>
      <c r="G185" s="115"/>
    </row>
    <row r="186" spans="1:7" s="112" customFormat="1" ht="15" x14ac:dyDescent="0.2">
      <c r="A186" s="106">
        <v>161</v>
      </c>
      <c r="B186" s="113"/>
      <c r="C186" s="108"/>
      <c r="D186" s="109"/>
      <c r="E186" s="114"/>
      <c r="F186" s="110"/>
      <c r="G186" s="115"/>
    </row>
    <row r="187" spans="1:7" s="112" customFormat="1" ht="15" x14ac:dyDescent="0.2">
      <c r="A187" s="106">
        <v>162</v>
      </c>
      <c r="B187" s="113"/>
      <c r="C187" s="108"/>
      <c r="D187" s="109"/>
      <c r="E187" s="114"/>
      <c r="F187" s="110"/>
      <c r="G187" s="115"/>
    </row>
    <row r="188" spans="1:7" s="112" customFormat="1" ht="15" x14ac:dyDescent="0.2">
      <c r="A188" s="106">
        <v>163</v>
      </c>
      <c r="B188" s="113"/>
      <c r="C188" s="108"/>
      <c r="D188" s="109"/>
      <c r="E188" s="114"/>
      <c r="F188" s="110"/>
      <c r="G188" s="115"/>
    </row>
    <row r="189" spans="1:7" s="112" customFormat="1" ht="15" x14ac:dyDescent="0.2">
      <c r="A189" s="106">
        <v>164</v>
      </c>
      <c r="B189" s="113"/>
      <c r="C189" s="108"/>
      <c r="D189" s="109"/>
      <c r="E189" s="114"/>
      <c r="F189" s="110"/>
      <c r="G189" s="115"/>
    </row>
    <row r="190" spans="1:7" s="112" customFormat="1" ht="15" x14ac:dyDescent="0.2">
      <c r="A190" s="106">
        <v>165</v>
      </c>
      <c r="B190" s="113"/>
      <c r="C190" s="108"/>
      <c r="D190" s="109"/>
      <c r="E190" s="114"/>
      <c r="F190" s="110"/>
      <c r="G190" s="115"/>
    </row>
    <row r="191" spans="1:7" s="112" customFormat="1" ht="15" x14ac:dyDescent="0.2">
      <c r="A191" s="106">
        <v>166</v>
      </c>
      <c r="B191" s="113"/>
      <c r="C191" s="108"/>
      <c r="D191" s="109"/>
      <c r="E191" s="114"/>
      <c r="F191" s="110"/>
      <c r="G191" s="115"/>
    </row>
    <row r="192" spans="1:7" s="112" customFormat="1" ht="15" x14ac:dyDescent="0.2">
      <c r="A192" s="106">
        <v>167</v>
      </c>
      <c r="B192" s="113"/>
      <c r="C192" s="108"/>
      <c r="D192" s="109"/>
      <c r="E192" s="114"/>
      <c r="F192" s="110"/>
      <c r="G192" s="115"/>
    </row>
    <row r="193" spans="1:7" s="112" customFormat="1" ht="15" x14ac:dyDescent="0.2">
      <c r="A193" s="106">
        <v>168</v>
      </c>
      <c r="B193" s="113"/>
      <c r="C193" s="108"/>
      <c r="D193" s="109"/>
      <c r="E193" s="114"/>
      <c r="F193" s="110"/>
      <c r="G193" s="115"/>
    </row>
    <row r="194" spans="1:7" s="112" customFormat="1" ht="15" x14ac:dyDescent="0.2">
      <c r="A194" s="106">
        <v>169</v>
      </c>
      <c r="B194" s="113"/>
      <c r="C194" s="108"/>
      <c r="D194" s="109"/>
      <c r="E194" s="114"/>
      <c r="F194" s="110"/>
      <c r="G194" s="115"/>
    </row>
    <row r="195" spans="1:7" s="112" customFormat="1" ht="15" x14ac:dyDescent="0.2">
      <c r="A195" s="106">
        <v>170</v>
      </c>
      <c r="B195" s="113"/>
      <c r="C195" s="108"/>
      <c r="D195" s="109"/>
      <c r="E195" s="114"/>
      <c r="F195" s="110"/>
      <c r="G195" s="115"/>
    </row>
    <row r="196" spans="1:7" s="112" customFormat="1" ht="15" x14ac:dyDescent="0.2">
      <c r="A196" s="106">
        <v>171</v>
      </c>
      <c r="B196" s="113"/>
      <c r="C196" s="108"/>
      <c r="D196" s="109"/>
      <c r="E196" s="114"/>
      <c r="F196" s="110"/>
      <c r="G196" s="115"/>
    </row>
    <row r="197" spans="1:7" s="112" customFormat="1" ht="15" x14ac:dyDescent="0.2">
      <c r="A197" s="106">
        <v>172</v>
      </c>
      <c r="B197" s="113"/>
      <c r="C197" s="108"/>
      <c r="D197" s="109"/>
      <c r="E197" s="114"/>
      <c r="F197" s="110"/>
      <c r="G197" s="115"/>
    </row>
    <row r="198" spans="1:7" s="112" customFormat="1" ht="15" x14ac:dyDescent="0.2">
      <c r="A198" s="106">
        <v>173</v>
      </c>
      <c r="B198" s="113"/>
      <c r="C198" s="108"/>
      <c r="D198" s="109"/>
      <c r="E198" s="114"/>
      <c r="F198" s="110"/>
      <c r="G198" s="115"/>
    </row>
    <row r="199" spans="1:7" s="112" customFormat="1" ht="15" x14ac:dyDescent="0.2">
      <c r="A199" s="106">
        <v>174</v>
      </c>
      <c r="B199" s="113"/>
      <c r="C199" s="108"/>
      <c r="D199" s="109"/>
      <c r="E199" s="114"/>
      <c r="F199" s="110"/>
      <c r="G199" s="115"/>
    </row>
    <row r="200" spans="1:7" s="112" customFormat="1" ht="15" x14ac:dyDescent="0.2">
      <c r="A200" s="106">
        <v>175</v>
      </c>
      <c r="B200" s="113"/>
      <c r="C200" s="108"/>
      <c r="D200" s="109"/>
      <c r="E200" s="114"/>
      <c r="F200" s="110"/>
      <c r="G200" s="115"/>
    </row>
    <row r="201" spans="1:7" s="112" customFormat="1" ht="15" x14ac:dyDescent="0.2">
      <c r="A201" s="106">
        <v>176</v>
      </c>
      <c r="B201" s="113"/>
      <c r="C201" s="108"/>
      <c r="D201" s="109"/>
      <c r="E201" s="114"/>
      <c r="F201" s="110"/>
      <c r="G201" s="115"/>
    </row>
    <row r="202" spans="1:7" s="112" customFormat="1" ht="15" x14ac:dyDescent="0.2">
      <c r="A202" s="106">
        <v>177</v>
      </c>
      <c r="B202" s="113"/>
      <c r="C202" s="108"/>
      <c r="D202" s="109"/>
      <c r="E202" s="114"/>
      <c r="F202" s="110"/>
      <c r="G202" s="115"/>
    </row>
    <row r="203" spans="1:7" s="112" customFormat="1" ht="15" x14ac:dyDescent="0.2">
      <c r="A203" s="106">
        <v>178</v>
      </c>
      <c r="B203" s="113"/>
      <c r="C203" s="108"/>
      <c r="D203" s="109"/>
      <c r="E203" s="114"/>
      <c r="F203" s="110"/>
      <c r="G203" s="115"/>
    </row>
    <row r="204" spans="1:7" s="112" customFormat="1" ht="15" x14ac:dyDescent="0.2">
      <c r="A204" s="106">
        <v>179</v>
      </c>
      <c r="B204" s="113"/>
      <c r="C204" s="108"/>
      <c r="D204" s="109"/>
      <c r="E204" s="114"/>
      <c r="F204" s="110"/>
      <c r="G204" s="115"/>
    </row>
    <row r="205" spans="1:7" s="112" customFormat="1" ht="15" x14ac:dyDescent="0.2">
      <c r="A205" s="106">
        <v>180</v>
      </c>
      <c r="B205" s="113"/>
      <c r="C205" s="108"/>
      <c r="D205" s="109"/>
      <c r="E205" s="114"/>
      <c r="F205" s="110"/>
      <c r="G205" s="115"/>
    </row>
    <row r="206" spans="1:7" s="112" customFormat="1" ht="15" x14ac:dyDescent="0.2">
      <c r="A206" s="106">
        <v>181</v>
      </c>
      <c r="B206" s="113"/>
      <c r="C206" s="108"/>
      <c r="D206" s="109"/>
      <c r="E206" s="114"/>
      <c r="F206" s="110"/>
      <c r="G206" s="115"/>
    </row>
    <row r="207" spans="1:7" s="112" customFormat="1" ht="15" x14ac:dyDescent="0.2">
      <c r="A207" s="106">
        <v>182</v>
      </c>
      <c r="B207" s="113"/>
      <c r="C207" s="108"/>
      <c r="D207" s="109"/>
      <c r="E207" s="114"/>
      <c r="F207" s="110"/>
      <c r="G207" s="115"/>
    </row>
    <row r="208" spans="1:7" s="112" customFormat="1" ht="15" x14ac:dyDescent="0.2">
      <c r="A208" s="106">
        <v>183</v>
      </c>
      <c r="B208" s="113"/>
      <c r="C208" s="108"/>
      <c r="D208" s="109"/>
      <c r="E208" s="114"/>
      <c r="F208" s="110"/>
      <c r="G208" s="115"/>
    </row>
    <row r="209" spans="1:7" s="112" customFormat="1" ht="15" x14ac:dyDescent="0.2">
      <c r="A209" s="106">
        <v>184</v>
      </c>
      <c r="B209" s="113"/>
      <c r="C209" s="108"/>
      <c r="D209" s="109"/>
      <c r="E209" s="114"/>
      <c r="F209" s="110"/>
      <c r="G209" s="115"/>
    </row>
    <row r="210" spans="1:7" s="112" customFormat="1" ht="15" x14ac:dyDescent="0.2">
      <c r="A210" s="106">
        <v>185</v>
      </c>
      <c r="B210" s="113"/>
      <c r="C210" s="108"/>
      <c r="D210" s="109"/>
      <c r="E210" s="114"/>
      <c r="F210" s="110"/>
      <c r="G210" s="115"/>
    </row>
    <row r="211" spans="1:7" s="112" customFormat="1" ht="15" x14ac:dyDescent="0.2">
      <c r="A211" s="106">
        <v>186</v>
      </c>
      <c r="B211" s="113"/>
      <c r="C211" s="108"/>
      <c r="D211" s="109"/>
      <c r="E211" s="114"/>
      <c r="F211" s="110"/>
      <c r="G211" s="115"/>
    </row>
    <row r="212" spans="1:7" s="112" customFormat="1" ht="15" x14ac:dyDescent="0.2">
      <c r="A212" s="106">
        <v>187</v>
      </c>
      <c r="B212" s="113"/>
      <c r="C212" s="108"/>
      <c r="D212" s="109"/>
      <c r="E212" s="114"/>
      <c r="F212" s="110"/>
      <c r="G212" s="115"/>
    </row>
    <row r="213" spans="1:7" s="112" customFormat="1" ht="15" x14ac:dyDescent="0.2">
      <c r="A213" s="106">
        <v>188</v>
      </c>
      <c r="B213" s="113"/>
      <c r="C213" s="108"/>
      <c r="D213" s="109"/>
      <c r="E213" s="114"/>
      <c r="F213" s="110"/>
      <c r="G213" s="115"/>
    </row>
    <row r="214" spans="1:7" s="112" customFormat="1" ht="15" x14ac:dyDescent="0.2">
      <c r="A214" s="106">
        <v>189</v>
      </c>
      <c r="B214" s="113"/>
      <c r="C214" s="108"/>
      <c r="D214" s="109"/>
      <c r="E214" s="114"/>
      <c r="F214" s="110"/>
      <c r="G214" s="115"/>
    </row>
    <row r="215" spans="1:7" s="112" customFormat="1" ht="15" x14ac:dyDescent="0.2">
      <c r="A215" s="106">
        <v>190</v>
      </c>
      <c r="B215" s="113"/>
      <c r="C215" s="108"/>
      <c r="D215" s="109"/>
      <c r="E215" s="114"/>
      <c r="F215" s="110"/>
      <c r="G215" s="115"/>
    </row>
    <row r="216" spans="1:7" s="112" customFormat="1" ht="15" x14ac:dyDescent="0.2">
      <c r="A216" s="106">
        <v>191</v>
      </c>
      <c r="B216" s="113"/>
      <c r="C216" s="108"/>
      <c r="D216" s="109"/>
      <c r="E216" s="114"/>
      <c r="F216" s="110"/>
      <c r="G216" s="115"/>
    </row>
    <row r="217" spans="1:7" s="112" customFormat="1" ht="15" x14ac:dyDescent="0.2">
      <c r="A217" s="106">
        <v>192</v>
      </c>
      <c r="B217" s="113"/>
      <c r="C217" s="108"/>
      <c r="D217" s="109"/>
      <c r="E217" s="114"/>
      <c r="F217" s="110"/>
      <c r="G217" s="115"/>
    </row>
    <row r="218" spans="1:7" s="112" customFormat="1" ht="15" x14ac:dyDescent="0.2">
      <c r="A218" s="106">
        <v>193</v>
      </c>
      <c r="B218" s="113"/>
      <c r="C218" s="108"/>
      <c r="D218" s="109"/>
      <c r="E218" s="114"/>
      <c r="F218" s="110"/>
      <c r="G218" s="115"/>
    </row>
    <row r="219" spans="1:7" s="112" customFormat="1" ht="15" x14ac:dyDescent="0.2">
      <c r="A219" s="106">
        <v>194</v>
      </c>
      <c r="B219" s="113"/>
      <c r="C219" s="108"/>
      <c r="D219" s="109"/>
      <c r="E219" s="114"/>
      <c r="F219" s="110"/>
      <c r="G219" s="115"/>
    </row>
    <row r="220" spans="1:7" s="112" customFormat="1" ht="15" x14ac:dyDescent="0.2">
      <c r="A220" s="106">
        <v>195</v>
      </c>
      <c r="B220" s="113"/>
      <c r="C220" s="108"/>
      <c r="D220" s="109"/>
      <c r="E220" s="114"/>
      <c r="F220" s="110"/>
      <c r="G220" s="115"/>
    </row>
    <row r="221" spans="1:7" s="112" customFormat="1" ht="15" x14ac:dyDescent="0.2">
      <c r="A221" s="106">
        <v>196</v>
      </c>
      <c r="B221" s="113"/>
      <c r="C221" s="108"/>
      <c r="D221" s="109"/>
      <c r="E221" s="114"/>
      <c r="F221" s="110"/>
      <c r="G221" s="115"/>
    </row>
    <row r="222" spans="1:7" s="112" customFormat="1" ht="15" x14ac:dyDescent="0.2">
      <c r="A222" s="106">
        <v>197</v>
      </c>
      <c r="B222" s="113"/>
      <c r="C222" s="108"/>
      <c r="D222" s="109"/>
      <c r="E222" s="114"/>
      <c r="F222" s="110"/>
      <c r="G222" s="115"/>
    </row>
    <row r="223" spans="1:7" s="112" customFormat="1" ht="15" x14ac:dyDescent="0.2">
      <c r="A223" s="106">
        <v>198</v>
      </c>
      <c r="B223" s="113"/>
      <c r="C223" s="108"/>
      <c r="D223" s="109"/>
      <c r="E223" s="114"/>
      <c r="F223" s="110"/>
      <c r="G223" s="115"/>
    </row>
    <row r="224" spans="1:7" s="112" customFormat="1" ht="15" x14ac:dyDescent="0.2">
      <c r="A224" s="106">
        <v>199</v>
      </c>
      <c r="B224" s="113"/>
      <c r="C224" s="108"/>
      <c r="D224" s="109"/>
      <c r="E224" s="114"/>
      <c r="F224" s="110"/>
      <c r="G224" s="115"/>
    </row>
    <row r="225" spans="1:7" s="112" customFormat="1" ht="15" x14ac:dyDescent="0.2">
      <c r="A225" s="106">
        <v>200</v>
      </c>
      <c r="B225" s="113"/>
      <c r="C225" s="108"/>
      <c r="D225" s="109"/>
      <c r="E225" s="114"/>
      <c r="F225" s="110"/>
      <c r="G225" s="115"/>
    </row>
    <row r="226" spans="1:7" s="112" customFormat="1" ht="15" x14ac:dyDescent="0.2">
      <c r="A226" s="106">
        <v>201</v>
      </c>
      <c r="B226" s="113"/>
      <c r="C226" s="108"/>
      <c r="D226" s="109"/>
      <c r="E226" s="114"/>
      <c r="F226" s="110"/>
      <c r="G226" s="115"/>
    </row>
    <row r="227" spans="1:7" s="112" customFormat="1" ht="15" x14ac:dyDescent="0.2">
      <c r="A227" s="106">
        <v>202</v>
      </c>
      <c r="B227" s="113"/>
      <c r="C227" s="108"/>
      <c r="D227" s="109"/>
      <c r="E227" s="114"/>
      <c r="F227" s="110"/>
      <c r="G227" s="115"/>
    </row>
    <row r="228" spans="1:7" s="112" customFormat="1" ht="15" x14ac:dyDescent="0.2">
      <c r="A228" s="106">
        <v>203</v>
      </c>
      <c r="B228" s="113"/>
      <c r="C228" s="108"/>
      <c r="D228" s="109"/>
      <c r="E228" s="114"/>
      <c r="F228" s="110"/>
      <c r="G228" s="115"/>
    </row>
    <row r="229" spans="1:7" s="112" customFormat="1" ht="15" x14ac:dyDescent="0.2">
      <c r="A229" s="106">
        <v>204</v>
      </c>
      <c r="B229" s="113"/>
      <c r="C229" s="108"/>
      <c r="D229" s="109"/>
      <c r="E229" s="114"/>
      <c r="F229" s="110"/>
      <c r="G229" s="115"/>
    </row>
    <row r="230" spans="1:7" s="112" customFormat="1" ht="15" x14ac:dyDescent="0.2">
      <c r="A230" s="106">
        <v>205</v>
      </c>
      <c r="B230" s="113"/>
      <c r="C230" s="108"/>
      <c r="D230" s="109"/>
      <c r="E230" s="114"/>
      <c r="F230" s="110"/>
      <c r="G230" s="115"/>
    </row>
    <row r="231" spans="1:7" s="112" customFormat="1" ht="15" x14ac:dyDescent="0.2">
      <c r="A231" s="106">
        <v>206</v>
      </c>
      <c r="B231" s="113"/>
      <c r="C231" s="108"/>
      <c r="D231" s="109"/>
      <c r="E231" s="114"/>
      <c r="F231" s="110"/>
      <c r="G231" s="115"/>
    </row>
    <row r="232" spans="1:7" s="112" customFormat="1" ht="15" x14ac:dyDescent="0.2">
      <c r="A232" s="106">
        <v>207</v>
      </c>
      <c r="B232" s="113"/>
      <c r="C232" s="108"/>
      <c r="D232" s="109"/>
      <c r="E232" s="114"/>
      <c r="F232" s="110"/>
      <c r="G232" s="115"/>
    </row>
    <row r="233" spans="1:7" s="112" customFormat="1" ht="15" x14ac:dyDescent="0.2">
      <c r="A233" s="106">
        <v>208</v>
      </c>
      <c r="B233" s="113"/>
      <c r="C233" s="108"/>
      <c r="D233" s="109"/>
      <c r="E233" s="114"/>
      <c r="F233" s="110"/>
      <c r="G233" s="115"/>
    </row>
    <row r="234" spans="1:7" s="112" customFormat="1" ht="15" x14ac:dyDescent="0.2">
      <c r="A234" s="106">
        <v>209</v>
      </c>
      <c r="B234" s="113"/>
      <c r="C234" s="108"/>
      <c r="D234" s="109"/>
      <c r="E234" s="114"/>
      <c r="F234" s="110"/>
      <c r="G234" s="115"/>
    </row>
    <row r="235" spans="1:7" s="112" customFormat="1" ht="15" x14ac:dyDescent="0.2">
      <c r="A235" s="106">
        <v>210</v>
      </c>
      <c r="B235" s="113"/>
      <c r="C235" s="108"/>
      <c r="D235" s="109"/>
      <c r="E235" s="114"/>
      <c r="F235" s="110"/>
      <c r="G235" s="115"/>
    </row>
    <row r="236" spans="1:7" s="112" customFormat="1" ht="15" x14ac:dyDescent="0.2">
      <c r="A236" s="106">
        <v>211</v>
      </c>
      <c r="B236" s="113"/>
      <c r="C236" s="108"/>
      <c r="D236" s="109"/>
      <c r="E236" s="114"/>
      <c r="F236" s="110"/>
      <c r="G236" s="115"/>
    </row>
    <row r="237" spans="1:7" s="112" customFormat="1" ht="15" x14ac:dyDescent="0.2">
      <c r="A237" s="106">
        <v>212</v>
      </c>
      <c r="B237" s="113"/>
      <c r="C237" s="108"/>
      <c r="D237" s="109"/>
      <c r="E237" s="114"/>
      <c r="F237" s="110"/>
      <c r="G237" s="115"/>
    </row>
    <row r="238" spans="1:7" s="112" customFormat="1" ht="15" x14ac:dyDescent="0.2">
      <c r="A238" s="106">
        <v>213</v>
      </c>
      <c r="B238" s="113"/>
      <c r="C238" s="108"/>
      <c r="D238" s="109"/>
      <c r="E238" s="114"/>
      <c r="F238" s="110"/>
      <c r="G238" s="115"/>
    </row>
    <row r="239" spans="1:7" s="112" customFormat="1" ht="15" x14ac:dyDescent="0.2">
      <c r="A239" s="106">
        <v>214</v>
      </c>
      <c r="B239" s="113"/>
      <c r="C239" s="108"/>
      <c r="D239" s="109"/>
      <c r="E239" s="114"/>
      <c r="F239" s="110"/>
      <c r="G239" s="115"/>
    </row>
    <row r="240" spans="1:7" s="112" customFormat="1" ht="15" x14ac:dyDescent="0.2">
      <c r="A240" s="106">
        <v>215</v>
      </c>
      <c r="B240" s="113"/>
      <c r="C240" s="108"/>
      <c r="D240" s="109"/>
      <c r="E240" s="114"/>
      <c r="F240" s="110"/>
      <c r="G240" s="115"/>
    </row>
    <row r="241" spans="1:7" s="112" customFormat="1" ht="15" x14ac:dyDescent="0.2">
      <c r="A241" s="106">
        <v>216</v>
      </c>
      <c r="B241" s="113"/>
      <c r="C241" s="108"/>
      <c r="D241" s="109"/>
      <c r="E241" s="114"/>
      <c r="F241" s="110"/>
      <c r="G241" s="115"/>
    </row>
    <row r="242" spans="1:7" s="112" customFormat="1" ht="15" x14ac:dyDescent="0.2">
      <c r="A242" s="106">
        <v>217</v>
      </c>
      <c r="B242" s="113"/>
      <c r="C242" s="108"/>
      <c r="D242" s="109"/>
      <c r="E242" s="114"/>
      <c r="F242" s="110"/>
      <c r="G242" s="115"/>
    </row>
    <row r="243" spans="1:7" s="112" customFormat="1" ht="15" x14ac:dyDescent="0.2">
      <c r="A243" s="106">
        <v>218</v>
      </c>
      <c r="B243" s="113"/>
      <c r="C243" s="108"/>
      <c r="D243" s="109"/>
      <c r="E243" s="114"/>
      <c r="F243" s="110"/>
      <c r="G243" s="115"/>
    </row>
    <row r="244" spans="1:7" s="112" customFormat="1" ht="15" x14ac:dyDescent="0.2">
      <c r="A244" s="106">
        <v>219</v>
      </c>
      <c r="B244" s="113"/>
      <c r="C244" s="108"/>
      <c r="D244" s="109"/>
      <c r="E244" s="114"/>
      <c r="F244" s="110"/>
      <c r="G244" s="115"/>
    </row>
    <row r="245" spans="1:7" s="112" customFormat="1" ht="15" x14ac:dyDescent="0.2">
      <c r="A245" s="106">
        <v>220</v>
      </c>
      <c r="B245" s="113"/>
      <c r="C245" s="108"/>
      <c r="D245" s="109"/>
      <c r="E245" s="114"/>
      <c r="F245" s="110"/>
      <c r="G245" s="115"/>
    </row>
    <row r="246" spans="1:7" s="112" customFormat="1" ht="15" x14ac:dyDescent="0.2">
      <c r="A246" s="106">
        <v>221</v>
      </c>
      <c r="B246" s="113"/>
      <c r="C246" s="108"/>
      <c r="D246" s="109"/>
      <c r="E246" s="114"/>
      <c r="F246" s="110"/>
      <c r="G246" s="115"/>
    </row>
    <row r="247" spans="1:7" s="112" customFormat="1" ht="15" x14ac:dyDescent="0.2">
      <c r="A247" s="106">
        <v>222</v>
      </c>
      <c r="B247" s="113"/>
      <c r="C247" s="108"/>
      <c r="D247" s="109"/>
      <c r="E247" s="114"/>
      <c r="F247" s="110"/>
      <c r="G247" s="115"/>
    </row>
    <row r="248" spans="1:7" s="112" customFormat="1" ht="15" x14ac:dyDescent="0.2">
      <c r="A248" s="106">
        <v>223</v>
      </c>
      <c r="B248" s="113"/>
      <c r="C248" s="108"/>
      <c r="D248" s="109"/>
      <c r="E248" s="114"/>
      <c r="F248" s="110"/>
      <c r="G248" s="115"/>
    </row>
    <row r="249" spans="1:7" s="112" customFormat="1" ht="15" x14ac:dyDescent="0.2">
      <c r="A249" s="106">
        <v>224</v>
      </c>
      <c r="B249" s="113"/>
      <c r="C249" s="108"/>
      <c r="D249" s="109"/>
      <c r="E249" s="114"/>
      <c r="F249" s="110"/>
      <c r="G249" s="115"/>
    </row>
    <row r="250" spans="1:7" s="112" customFormat="1" ht="15" x14ac:dyDescent="0.2">
      <c r="A250" s="106">
        <v>225</v>
      </c>
      <c r="B250" s="113"/>
      <c r="C250" s="108"/>
      <c r="D250" s="109"/>
      <c r="E250" s="114"/>
      <c r="F250" s="110"/>
      <c r="G250" s="115"/>
    </row>
    <row r="251" spans="1:7" s="112" customFormat="1" ht="15" x14ac:dyDescent="0.2">
      <c r="A251" s="106">
        <v>226</v>
      </c>
      <c r="B251" s="113"/>
      <c r="C251" s="108"/>
      <c r="D251" s="109"/>
      <c r="E251" s="114"/>
      <c r="F251" s="110"/>
      <c r="G251" s="115"/>
    </row>
    <row r="252" spans="1:7" s="112" customFormat="1" ht="15" x14ac:dyDescent="0.2">
      <c r="A252" s="106">
        <v>227</v>
      </c>
      <c r="B252" s="113"/>
      <c r="C252" s="108"/>
      <c r="D252" s="109"/>
      <c r="E252" s="114"/>
      <c r="F252" s="110"/>
      <c r="G252" s="115"/>
    </row>
    <row r="253" spans="1:7" s="112" customFormat="1" ht="15" x14ac:dyDescent="0.2">
      <c r="A253" s="106">
        <v>228</v>
      </c>
      <c r="B253" s="113"/>
      <c r="C253" s="108"/>
      <c r="D253" s="109"/>
      <c r="E253" s="114"/>
      <c r="F253" s="110"/>
      <c r="G253" s="115"/>
    </row>
    <row r="254" spans="1:7" s="112" customFormat="1" ht="15" x14ac:dyDescent="0.2">
      <c r="A254" s="106">
        <v>229</v>
      </c>
      <c r="B254" s="113"/>
      <c r="C254" s="108"/>
      <c r="D254" s="109"/>
      <c r="E254" s="114"/>
      <c r="F254" s="110"/>
      <c r="G254" s="115"/>
    </row>
    <row r="255" spans="1:7" s="112" customFormat="1" ht="15" x14ac:dyDescent="0.2">
      <c r="A255" s="106">
        <v>230</v>
      </c>
      <c r="B255" s="113"/>
      <c r="C255" s="108"/>
      <c r="D255" s="109"/>
      <c r="E255" s="114"/>
      <c r="F255" s="110"/>
      <c r="G255" s="115"/>
    </row>
    <row r="256" spans="1:7" s="112" customFormat="1" ht="15" x14ac:dyDescent="0.2">
      <c r="A256" s="106">
        <v>231</v>
      </c>
      <c r="B256" s="113"/>
      <c r="C256" s="108"/>
      <c r="D256" s="109"/>
      <c r="E256" s="114"/>
      <c r="F256" s="110"/>
      <c r="G256" s="115"/>
    </row>
    <row r="257" spans="1:7" s="112" customFormat="1" ht="15" x14ac:dyDescent="0.2">
      <c r="A257" s="106">
        <v>232</v>
      </c>
      <c r="B257" s="113"/>
      <c r="C257" s="108"/>
      <c r="D257" s="109"/>
      <c r="E257" s="114"/>
      <c r="F257" s="110"/>
      <c r="G257" s="115"/>
    </row>
    <row r="258" spans="1:7" s="112" customFormat="1" ht="15" x14ac:dyDescent="0.2">
      <c r="A258" s="106">
        <v>233</v>
      </c>
      <c r="B258" s="113"/>
      <c r="C258" s="108"/>
      <c r="D258" s="109"/>
      <c r="E258" s="114"/>
      <c r="F258" s="110"/>
      <c r="G258" s="115"/>
    </row>
    <row r="259" spans="1:7" s="112" customFormat="1" ht="15" x14ac:dyDescent="0.2">
      <c r="A259" s="106">
        <v>234</v>
      </c>
      <c r="B259" s="113"/>
      <c r="C259" s="108"/>
      <c r="D259" s="109"/>
      <c r="E259" s="114"/>
      <c r="F259" s="110"/>
      <c r="G259" s="115"/>
    </row>
    <row r="260" spans="1:7" s="112" customFormat="1" ht="15" x14ac:dyDescent="0.2">
      <c r="A260" s="106">
        <v>235</v>
      </c>
      <c r="B260" s="113"/>
      <c r="C260" s="108"/>
      <c r="D260" s="109"/>
      <c r="E260" s="114"/>
      <c r="F260" s="110"/>
      <c r="G260" s="115"/>
    </row>
    <row r="261" spans="1:7" s="112" customFormat="1" ht="15" x14ac:dyDescent="0.2">
      <c r="A261" s="106">
        <v>236</v>
      </c>
      <c r="B261" s="113"/>
      <c r="C261" s="108"/>
      <c r="D261" s="109"/>
      <c r="E261" s="114"/>
      <c r="F261" s="110"/>
      <c r="G261" s="115"/>
    </row>
    <row r="262" spans="1:7" s="112" customFormat="1" ht="15" x14ac:dyDescent="0.2">
      <c r="A262" s="106">
        <v>237</v>
      </c>
      <c r="B262" s="113"/>
      <c r="C262" s="108"/>
      <c r="D262" s="109"/>
      <c r="E262" s="114"/>
      <c r="F262" s="110"/>
      <c r="G262" s="115"/>
    </row>
    <row r="263" spans="1:7" s="112" customFormat="1" ht="15" x14ac:dyDescent="0.2">
      <c r="A263" s="106">
        <v>238</v>
      </c>
      <c r="B263" s="113"/>
      <c r="C263" s="108"/>
      <c r="D263" s="109"/>
      <c r="E263" s="114"/>
      <c r="F263" s="110"/>
      <c r="G263" s="115"/>
    </row>
    <row r="264" spans="1:7" s="112" customFormat="1" ht="15" x14ac:dyDescent="0.2">
      <c r="A264" s="106">
        <v>239</v>
      </c>
      <c r="B264" s="113"/>
      <c r="C264" s="108"/>
      <c r="D264" s="109"/>
      <c r="E264" s="114"/>
      <c r="F264" s="110"/>
      <c r="G264" s="115"/>
    </row>
    <row r="265" spans="1:7" s="112" customFormat="1" ht="15" x14ac:dyDescent="0.2">
      <c r="A265" s="106">
        <v>240</v>
      </c>
      <c r="B265" s="113"/>
      <c r="C265" s="108"/>
      <c r="D265" s="109"/>
      <c r="E265" s="114"/>
      <c r="F265" s="110"/>
      <c r="G265" s="115"/>
    </row>
    <row r="266" spans="1:7" s="112" customFormat="1" ht="15" x14ac:dyDescent="0.2">
      <c r="A266" s="106">
        <v>241</v>
      </c>
      <c r="B266" s="113"/>
      <c r="C266" s="108"/>
      <c r="D266" s="109"/>
      <c r="E266" s="114"/>
      <c r="F266" s="110"/>
      <c r="G266" s="115"/>
    </row>
    <row r="267" spans="1:7" s="112" customFormat="1" ht="15" x14ac:dyDescent="0.2">
      <c r="A267" s="106">
        <v>242</v>
      </c>
      <c r="B267" s="113"/>
      <c r="C267" s="108"/>
      <c r="D267" s="109"/>
      <c r="E267" s="114"/>
      <c r="F267" s="110"/>
      <c r="G267" s="115"/>
    </row>
    <row r="268" spans="1:7" s="112" customFormat="1" ht="15" x14ac:dyDescent="0.2">
      <c r="A268" s="106">
        <v>243</v>
      </c>
      <c r="B268" s="113"/>
      <c r="C268" s="108"/>
      <c r="D268" s="109"/>
      <c r="E268" s="114"/>
      <c r="F268" s="110"/>
      <c r="G268" s="115"/>
    </row>
    <row r="269" spans="1:7" s="112" customFormat="1" ht="15" x14ac:dyDescent="0.2">
      <c r="A269" s="106">
        <v>244</v>
      </c>
      <c r="B269" s="113"/>
      <c r="C269" s="108"/>
      <c r="D269" s="109"/>
      <c r="E269" s="114"/>
      <c r="F269" s="110"/>
      <c r="G269" s="115"/>
    </row>
    <row r="270" spans="1:7" s="112" customFormat="1" ht="15" x14ac:dyDescent="0.2">
      <c r="A270" s="106">
        <v>245</v>
      </c>
      <c r="B270" s="113"/>
      <c r="C270" s="108"/>
      <c r="D270" s="109"/>
      <c r="E270" s="114"/>
      <c r="F270" s="110"/>
      <c r="G270" s="115"/>
    </row>
    <row r="271" spans="1:7" s="112" customFormat="1" ht="15" x14ac:dyDescent="0.2">
      <c r="A271" s="106">
        <v>246</v>
      </c>
      <c r="B271" s="113"/>
      <c r="C271" s="108"/>
      <c r="D271" s="109"/>
      <c r="E271" s="114"/>
      <c r="F271" s="110"/>
      <c r="G271" s="115"/>
    </row>
    <row r="272" spans="1:7" s="112" customFormat="1" ht="15" x14ac:dyDescent="0.2">
      <c r="A272" s="106">
        <v>247</v>
      </c>
      <c r="B272" s="113"/>
      <c r="C272" s="108"/>
      <c r="D272" s="109"/>
      <c r="E272" s="114"/>
      <c r="F272" s="110"/>
      <c r="G272" s="115"/>
    </row>
    <row r="273" spans="1:7" s="112" customFormat="1" ht="15" x14ac:dyDescent="0.2">
      <c r="A273" s="106">
        <v>248</v>
      </c>
      <c r="B273" s="113"/>
      <c r="C273" s="108"/>
      <c r="D273" s="109"/>
      <c r="E273" s="114"/>
      <c r="F273" s="110"/>
      <c r="G273" s="115"/>
    </row>
    <row r="274" spans="1:7" s="112" customFormat="1" ht="15" x14ac:dyDescent="0.2">
      <c r="A274" s="106">
        <v>249</v>
      </c>
      <c r="B274" s="113"/>
      <c r="C274" s="108"/>
      <c r="D274" s="109"/>
      <c r="E274" s="114"/>
      <c r="F274" s="110"/>
      <c r="G274" s="115"/>
    </row>
    <row r="275" spans="1:7" s="112" customFormat="1" ht="15" x14ac:dyDescent="0.2">
      <c r="A275" s="106">
        <v>250</v>
      </c>
      <c r="B275" s="113"/>
      <c r="C275" s="108"/>
      <c r="D275" s="109"/>
      <c r="E275" s="114"/>
      <c r="F275" s="110"/>
      <c r="G275" s="115"/>
    </row>
    <row r="276" spans="1:7" s="112" customFormat="1" ht="15" x14ac:dyDescent="0.2">
      <c r="A276" s="106">
        <v>251</v>
      </c>
      <c r="B276" s="113"/>
      <c r="C276" s="108"/>
      <c r="D276" s="109"/>
      <c r="E276" s="114"/>
      <c r="F276" s="110"/>
      <c r="G276" s="115"/>
    </row>
    <row r="277" spans="1:7" s="112" customFormat="1" ht="15" x14ac:dyDescent="0.2">
      <c r="A277" s="106">
        <v>252</v>
      </c>
      <c r="B277" s="113"/>
      <c r="C277" s="108"/>
      <c r="D277" s="109"/>
      <c r="E277" s="114"/>
      <c r="F277" s="110"/>
      <c r="G277" s="115"/>
    </row>
    <row r="278" spans="1:7" s="112" customFormat="1" ht="15" x14ac:dyDescent="0.2">
      <c r="A278" s="106">
        <v>253</v>
      </c>
      <c r="B278" s="113"/>
      <c r="C278" s="108"/>
      <c r="D278" s="109"/>
      <c r="E278" s="114"/>
      <c r="F278" s="110"/>
      <c r="G278" s="115"/>
    </row>
    <row r="279" spans="1:7" s="112" customFormat="1" ht="15" x14ac:dyDescent="0.2">
      <c r="A279" s="106">
        <v>254</v>
      </c>
      <c r="B279" s="113"/>
      <c r="C279" s="108"/>
      <c r="D279" s="109"/>
      <c r="E279" s="114"/>
      <c r="F279" s="110"/>
      <c r="G279" s="115"/>
    </row>
    <row r="280" spans="1:7" s="112" customFormat="1" ht="15" x14ac:dyDescent="0.2">
      <c r="A280" s="106">
        <v>255</v>
      </c>
      <c r="B280" s="113"/>
      <c r="C280" s="108"/>
      <c r="D280" s="109"/>
      <c r="E280" s="114"/>
      <c r="F280" s="110"/>
      <c r="G280" s="115"/>
    </row>
    <row r="281" spans="1:7" s="112" customFormat="1" ht="15" x14ac:dyDescent="0.2">
      <c r="A281" s="106">
        <v>256</v>
      </c>
      <c r="B281" s="113"/>
      <c r="C281" s="108"/>
      <c r="D281" s="109"/>
      <c r="E281" s="114"/>
      <c r="F281" s="110"/>
      <c r="G281" s="115"/>
    </row>
    <row r="282" spans="1:7" s="112" customFormat="1" ht="15" x14ac:dyDescent="0.2">
      <c r="A282" s="106">
        <v>257</v>
      </c>
      <c r="B282" s="113"/>
      <c r="C282" s="108"/>
      <c r="D282" s="109"/>
      <c r="E282" s="114"/>
      <c r="F282" s="110"/>
      <c r="G282" s="115"/>
    </row>
    <row r="283" spans="1:7" s="112" customFormat="1" ht="15" x14ac:dyDescent="0.2">
      <c r="A283" s="106">
        <v>258</v>
      </c>
      <c r="B283" s="113"/>
      <c r="C283" s="108"/>
      <c r="D283" s="109"/>
      <c r="E283" s="114"/>
      <c r="F283" s="110"/>
      <c r="G283" s="115"/>
    </row>
    <row r="284" spans="1:7" s="112" customFormat="1" ht="15" x14ac:dyDescent="0.2">
      <c r="A284" s="106">
        <v>259</v>
      </c>
      <c r="B284" s="113"/>
      <c r="C284" s="108"/>
      <c r="D284" s="109"/>
      <c r="E284" s="114"/>
      <c r="F284" s="110"/>
      <c r="G284" s="115"/>
    </row>
    <row r="285" spans="1:7" s="112" customFormat="1" ht="15" x14ac:dyDescent="0.2">
      <c r="A285" s="106">
        <v>260</v>
      </c>
      <c r="B285" s="113"/>
      <c r="C285" s="108"/>
      <c r="D285" s="109"/>
      <c r="E285" s="114"/>
      <c r="F285" s="110"/>
      <c r="G285" s="115"/>
    </row>
    <row r="286" spans="1:7" s="112" customFormat="1" ht="15" x14ac:dyDescent="0.2">
      <c r="A286" s="106">
        <v>261</v>
      </c>
      <c r="B286" s="113"/>
      <c r="C286" s="108"/>
      <c r="D286" s="109"/>
      <c r="E286" s="114"/>
      <c r="F286" s="110"/>
      <c r="G286" s="115"/>
    </row>
    <row r="287" spans="1:7" s="112" customFormat="1" ht="15" x14ac:dyDescent="0.2">
      <c r="A287" s="106">
        <v>262</v>
      </c>
      <c r="B287" s="113"/>
      <c r="C287" s="108"/>
      <c r="D287" s="109"/>
      <c r="E287" s="114"/>
      <c r="F287" s="110"/>
      <c r="G287" s="115"/>
    </row>
    <row r="288" spans="1:7" s="112" customFormat="1" ht="15" x14ac:dyDescent="0.2">
      <c r="A288" s="106">
        <v>263</v>
      </c>
      <c r="B288" s="113"/>
      <c r="C288" s="108"/>
      <c r="D288" s="109"/>
      <c r="E288" s="114"/>
      <c r="F288" s="110"/>
      <c r="G288" s="115"/>
    </row>
    <row r="289" spans="1:7" s="112" customFormat="1" ht="15" x14ac:dyDescent="0.2">
      <c r="A289" s="106">
        <v>264</v>
      </c>
      <c r="B289" s="113"/>
      <c r="C289" s="108"/>
      <c r="D289" s="109"/>
      <c r="E289" s="114"/>
      <c r="F289" s="110"/>
      <c r="G289" s="115"/>
    </row>
    <row r="290" spans="1:7" s="112" customFormat="1" ht="15" x14ac:dyDescent="0.2">
      <c r="A290" s="106">
        <v>265</v>
      </c>
      <c r="B290" s="113"/>
      <c r="C290" s="108"/>
      <c r="D290" s="109"/>
      <c r="E290" s="114"/>
      <c r="F290" s="110"/>
      <c r="G290" s="115"/>
    </row>
    <row r="291" spans="1:7" s="112" customFormat="1" ht="15" x14ac:dyDescent="0.2">
      <c r="A291" s="106">
        <v>266</v>
      </c>
      <c r="B291" s="113"/>
      <c r="C291" s="108"/>
      <c r="D291" s="109"/>
      <c r="E291" s="114"/>
      <c r="F291" s="110"/>
      <c r="G291" s="115"/>
    </row>
    <row r="292" spans="1:7" s="112" customFormat="1" ht="15" x14ac:dyDescent="0.2">
      <c r="A292" s="106">
        <v>267</v>
      </c>
      <c r="B292" s="113"/>
      <c r="C292" s="108"/>
      <c r="D292" s="109"/>
      <c r="E292" s="114"/>
      <c r="F292" s="110"/>
      <c r="G292" s="115"/>
    </row>
    <row r="293" spans="1:7" s="112" customFormat="1" ht="15" x14ac:dyDescent="0.2">
      <c r="A293" s="106">
        <v>268</v>
      </c>
      <c r="B293" s="113"/>
      <c r="C293" s="108"/>
      <c r="D293" s="109"/>
      <c r="E293" s="114"/>
      <c r="F293" s="110"/>
      <c r="G293" s="115"/>
    </row>
    <row r="294" spans="1:7" s="112" customFormat="1" ht="15" x14ac:dyDescent="0.2">
      <c r="A294" s="106">
        <v>269</v>
      </c>
      <c r="B294" s="113"/>
      <c r="C294" s="108"/>
      <c r="D294" s="109"/>
      <c r="E294" s="114"/>
      <c r="F294" s="110"/>
      <c r="G294" s="115"/>
    </row>
    <row r="295" spans="1:7" s="112" customFormat="1" ht="15" x14ac:dyDescent="0.2">
      <c r="A295" s="106">
        <v>270</v>
      </c>
      <c r="B295" s="113"/>
      <c r="C295" s="108"/>
      <c r="D295" s="109"/>
      <c r="E295" s="114"/>
      <c r="F295" s="110"/>
      <c r="G295" s="115"/>
    </row>
    <row r="296" spans="1:7" s="112" customFormat="1" ht="15" x14ac:dyDescent="0.2">
      <c r="A296" s="106">
        <v>271</v>
      </c>
      <c r="B296" s="113"/>
      <c r="C296" s="108"/>
      <c r="D296" s="109"/>
      <c r="E296" s="114"/>
      <c r="F296" s="110"/>
      <c r="G296" s="115"/>
    </row>
    <row r="297" spans="1:7" s="112" customFormat="1" ht="15" x14ac:dyDescent="0.2">
      <c r="A297" s="106">
        <v>272</v>
      </c>
      <c r="B297" s="113"/>
      <c r="C297" s="108"/>
      <c r="D297" s="109"/>
      <c r="E297" s="114"/>
      <c r="F297" s="110"/>
      <c r="G297" s="115"/>
    </row>
    <row r="298" spans="1:7" s="112" customFormat="1" ht="15" x14ac:dyDescent="0.2">
      <c r="A298" s="106">
        <v>273</v>
      </c>
      <c r="B298" s="113"/>
      <c r="C298" s="108"/>
      <c r="D298" s="109"/>
      <c r="E298" s="114"/>
      <c r="F298" s="110"/>
      <c r="G298" s="115"/>
    </row>
    <row r="299" spans="1:7" s="112" customFormat="1" ht="15" x14ac:dyDescent="0.2">
      <c r="A299" s="106">
        <v>274</v>
      </c>
      <c r="B299" s="113"/>
      <c r="C299" s="108"/>
      <c r="D299" s="109"/>
      <c r="E299" s="114"/>
      <c r="F299" s="110"/>
      <c r="G299" s="115"/>
    </row>
    <row r="300" spans="1:7" s="112" customFormat="1" ht="15" x14ac:dyDescent="0.2">
      <c r="A300" s="106">
        <v>275</v>
      </c>
      <c r="B300" s="113"/>
      <c r="C300" s="108"/>
      <c r="D300" s="109"/>
      <c r="E300" s="114"/>
      <c r="F300" s="110"/>
      <c r="G300" s="115"/>
    </row>
    <row r="301" spans="1:7" s="112" customFormat="1" ht="15" x14ac:dyDescent="0.2">
      <c r="A301" s="106">
        <v>276</v>
      </c>
      <c r="B301" s="113"/>
      <c r="C301" s="108"/>
      <c r="D301" s="109"/>
      <c r="E301" s="114"/>
      <c r="F301" s="110"/>
      <c r="G301" s="115"/>
    </row>
    <row r="302" spans="1:7" s="112" customFormat="1" ht="15" x14ac:dyDescent="0.2">
      <c r="A302" s="106">
        <v>277</v>
      </c>
      <c r="B302" s="113"/>
      <c r="C302" s="108"/>
      <c r="D302" s="109"/>
      <c r="E302" s="114"/>
      <c r="F302" s="110"/>
      <c r="G302" s="115"/>
    </row>
    <row r="303" spans="1:7" s="112" customFormat="1" ht="15" x14ac:dyDescent="0.2">
      <c r="A303" s="106">
        <v>278</v>
      </c>
      <c r="B303" s="113"/>
      <c r="C303" s="108"/>
      <c r="D303" s="109"/>
      <c r="E303" s="114"/>
      <c r="F303" s="110"/>
      <c r="G303" s="115"/>
    </row>
    <row r="304" spans="1:7" s="112" customFormat="1" ht="15" x14ac:dyDescent="0.2">
      <c r="A304" s="106">
        <v>279</v>
      </c>
      <c r="B304" s="113"/>
      <c r="C304" s="108"/>
      <c r="D304" s="109"/>
      <c r="E304" s="114"/>
      <c r="F304" s="110"/>
      <c r="G304" s="115"/>
    </row>
    <row r="305" spans="1:7" s="112" customFormat="1" ht="15" x14ac:dyDescent="0.2">
      <c r="A305" s="106">
        <v>280</v>
      </c>
      <c r="B305" s="113"/>
      <c r="C305" s="108"/>
      <c r="D305" s="109"/>
      <c r="E305" s="114"/>
      <c r="F305" s="110"/>
      <c r="G305" s="115"/>
    </row>
    <row r="306" spans="1:7" s="112" customFormat="1" ht="15" x14ac:dyDescent="0.2">
      <c r="A306" s="106">
        <v>281</v>
      </c>
      <c r="B306" s="113"/>
      <c r="C306" s="108"/>
      <c r="D306" s="109"/>
      <c r="E306" s="114"/>
      <c r="F306" s="110"/>
      <c r="G306" s="115"/>
    </row>
    <row r="307" spans="1:7" s="112" customFormat="1" ht="15" x14ac:dyDescent="0.2">
      <c r="A307" s="106">
        <v>282</v>
      </c>
      <c r="B307" s="113"/>
      <c r="C307" s="108"/>
      <c r="D307" s="109"/>
      <c r="E307" s="114"/>
      <c r="F307" s="110"/>
      <c r="G307" s="115"/>
    </row>
    <row r="308" spans="1:7" s="112" customFormat="1" ht="15" x14ac:dyDescent="0.2">
      <c r="A308" s="106">
        <v>283</v>
      </c>
      <c r="B308" s="113"/>
      <c r="C308" s="108"/>
      <c r="D308" s="109"/>
      <c r="E308" s="114"/>
      <c r="F308" s="110"/>
      <c r="G308" s="115"/>
    </row>
    <row r="309" spans="1:7" s="112" customFormat="1" ht="15" x14ac:dyDescent="0.2">
      <c r="A309" s="106">
        <v>284</v>
      </c>
      <c r="B309" s="113"/>
      <c r="C309" s="108"/>
      <c r="D309" s="109"/>
      <c r="E309" s="114"/>
      <c r="F309" s="110"/>
      <c r="G309" s="115"/>
    </row>
    <row r="310" spans="1:7" s="112" customFormat="1" ht="15" x14ac:dyDescent="0.2">
      <c r="A310" s="106">
        <v>285</v>
      </c>
      <c r="B310" s="113"/>
      <c r="C310" s="108"/>
      <c r="D310" s="109"/>
      <c r="E310" s="114"/>
      <c r="F310" s="110"/>
      <c r="G310" s="115"/>
    </row>
    <row r="311" spans="1:7" s="112" customFormat="1" ht="15" x14ac:dyDescent="0.2">
      <c r="A311" s="106">
        <v>286</v>
      </c>
      <c r="B311" s="113"/>
      <c r="C311" s="108"/>
      <c r="D311" s="109"/>
      <c r="E311" s="114"/>
      <c r="F311" s="110"/>
      <c r="G311" s="115"/>
    </row>
    <row r="312" spans="1:7" s="112" customFormat="1" ht="15" x14ac:dyDescent="0.2">
      <c r="A312" s="106">
        <v>287</v>
      </c>
      <c r="B312" s="113"/>
      <c r="C312" s="108"/>
      <c r="D312" s="109"/>
      <c r="E312" s="114"/>
      <c r="F312" s="110"/>
      <c r="G312" s="115"/>
    </row>
    <row r="313" spans="1:7" s="112" customFormat="1" ht="15" x14ac:dyDescent="0.2">
      <c r="A313" s="106">
        <v>288</v>
      </c>
      <c r="B313" s="113"/>
      <c r="C313" s="108"/>
      <c r="D313" s="109"/>
      <c r="E313" s="114"/>
      <c r="F313" s="110"/>
      <c r="G313" s="115"/>
    </row>
    <row r="314" spans="1:7" s="112" customFormat="1" ht="15" x14ac:dyDescent="0.2">
      <c r="A314" s="106">
        <v>289</v>
      </c>
      <c r="B314" s="113"/>
      <c r="C314" s="108"/>
      <c r="D314" s="109"/>
      <c r="E314" s="114"/>
      <c r="F314" s="110"/>
      <c r="G314" s="115"/>
    </row>
    <row r="315" spans="1:7" s="112" customFormat="1" ht="15" x14ac:dyDescent="0.2">
      <c r="A315" s="106">
        <v>290</v>
      </c>
      <c r="B315" s="113"/>
      <c r="C315" s="108"/>
      <c r="D315" s="109"/>
      <c r="E315" s="114"/>
      <c r="F315" s="110"/>
      <c r="G315" s="115"/>
    </row>
    <row r="316" spans="1:7" s="112" customFormat="1" ht="15" x14ac:dyDescent="0.2">
      <c r="A316" s="106">
        <v>291</v>
      </c>
      <c r="B316" s="113"/>
      <c r="C316" s="108"/>
      <c r="D316" s="109"/>
      <c r="E316" s="114"/>
      <c r="F316" s="110"/>
      <c r="G316" s="115"/>
    </row>
    <row r="317" spans="1:7" s="112" customFormat="1" ht="15" x14ac:dyDescent="0.2">
      <c r="A317" s="106">
        <v>292</v>
      </c>
      <c r="B317" s="113"/>
      <c r="C317" s="108"/>
      <c r="D317" s="109"/>
      <c r="E317" s="114"/>
      <c r="F317" s="110"/>
      <c r="G317" s="115"/>
    </row>
    <row r="318" spans="1:7" s="112" customFormat="1" ht="15" x14ac:dyDescent="0.2">
      <c r="A318" s="106">
        <v>293</v>
      </c>
      <c r="B318" s="113"/>
      <c r="C318" s="108"/>
      <c r="D318" s="109"/>
      <c r="E318" s="114"/>
      <c r="F318" s="110"/>
      <c r="G318" s="115"/>
    </row>
    <row r="319" spans="1:7" s="112" customFormat="1" ht="15" x14ac:dyDescent="0.2">
      <c r="A319" s="106">
        <v>294</v>
      </c>
      <c r="B319" s="113"/>
      <c r="C319" s="108"/>
      <c r="D319" s="109"/>
      <c r="E319" s="114"/>
      <c r="F319" s="110"/>
      <c r="G319" s="115"/>
    </row>
    <row r="320" spans="1:7" s="112" customFormat="1" ht="15" x14ac:dyDescent="0.2">
      <c r="A320" s="106">
        <v>295</v>
      </c>
      <c r="B320" s="113"/>
      <c r="C320" s="108"/>
      <c r="D320" s="109"/>
      <c r="E320" s="114"/>
      <c r="F320" s="110"/>
      <c r="G320" s="115"/>
    </row>
    <row r="321" spans="1:7" s="112" customFormat="1" ht="15" x14ac:dyDescent="0.2">
      <c r="A321" s="106">
        <v>296</v>
      </c>
      <c r="B321" s="113"/>
      <c r="C321" s="108"/>
      <c r="D321" s="109"/>
      <c r="E321" s="114"/>
      <c r="F321" s="110"/>
      <c r="G321" s="115"/>
    </row>
    <row r="322" spans="1:7" s="112" customFormat="1" ht="15" x14ac:dyDescent="0.2">
      <c r="A322" s="106">
        <v>297</v>
      </c>
      <c r="B322" s="113"/>
      <c r="C322" s="108"/>
      <c r="D322" s="109"/>
      <c r="E322" s="114"/>
      <c r="F322" s="110"/>
      <c r="G322" s="115"/>
    </row>
    <row r="323" spans="1:7" s="112" customFormat="1" ht="15" x14ac:dyDescent="0.2">
      <c r="A323" s="106">
        <v>298</v>
      </c>
      <c r="B323" s="113"/>
      <c r="C323" s="108"/>
      <c r="D323" s="109"/>
      <c r="E323" s="114"/>
      <c r="F323" s="110"/>
      <c r="G323" s="115"/>
    </row>
    <row r="324" spans="1:7" s="112" customFormat="1" ht="15" x14ac:dyDescent="0.2">
      <c r="A324" s="106">
        <v>299</v>
      </c>
      <c r="B324" s="113"/>
      <c r="C324" s="108"/>
      <c r="D324" s="109"/>
      <c r="E324" s="114"/>
      <c r="F324" s="110"/>
      <c r="G324" s="115"/>
    </row>
    <row r="325" spans="1:7" s="112" customFormat="1" ht="15" x14ac:dyDescent="0.2">
      <c r="A325" s="106">
        <v>300</v>
      </c>
      <c r="B325" s="113"/>
      <c r="C325" s="108"/>
      <c r="D325" s="109"/>
      <c r="E325" s="114"/>
      <c r="F325" s="110"/>
      <c r="G325" s="115"/>
    </row>
    <row r="326" spans="1:7" s="112" customFormat="1" ht="15" x14ac:dyDescent="0.2">
      <c r="A326" s="106">
        <v>301</v>
      </c>
      <c r="B326" s="113"/>
      <c r="C326" s="108"/>
      <c r="D326" s="109"/>
      <c r="E326" s="114"/>
      <c r="F326" s="110"/>
      <c r="G326" s="115"/>
    </row>
    <row r="327" spans="1:7" s="112" customFormat="1" ht="15" x14ac:dyDescent="0.2">
      <c r="A327" s="106">
        <v>302</v>
      </c>
      <c r="B327" s="113"/>
      <c r="C327" s="108"/>
      <c r="D327" s="109"/>
      <c r="E327" s="114"/>
      <c r="F327" s="110"/>
      <c r="G327" s="115"/>
    </row>
    <row r="328" spans="1:7" s="112" customFormat="1" ht="15" x14ac:dyDescent="0.2">
      <c r="A328" s="106">
        <v>303</v>
      </c>
      <c r="B328" s="113"/>
      <c r="C328" s="108"/>
      <c r="D328" s="109"/>
      <c r="E328" s="114"/>
      <c r="F328" s="110"/>
      <c r="G328" s="115"/>
    </row>
    <row r="329" spans="1:7" s="112" customFormat="1" ht="15" x14ac:dyDescent="0.2">
      <c r="A329" s="106">
        <v>304</v>
      </c>
      <c r="B329" s="113"/>
      <c r="C329" s="108"/>
      <c r="D329" s="109"/>
      <c r="E329" s="114"/>
      <c r="F329" s="110"/>
      <c r="G329" s="115"/>
    </row>
    <row r="330" spans="1:7" s="112" customFormat="1" ht="15" x14ac:dyDescent="0.2">
      <c r="A330" s="106">
        <v>305</v>
      </c>
      <c r="B330" s="113"/>
      <c r="C330" s="108"/>
      <c r="D330" s="109"/>
      <c r="E330" s="114"/>
      <c r="F330" s="110"/>
      <c r="G330" s="115"/>
    </row>
    <row r="331" spans="1:7" s="112" customFormat="1" ht="15" x14ac:dyDescent="0.2">
      <c r="A331" s="106">
        <v>306</v>
      </c>
      <c r="B331" s="113"/>
      <c r="C331" s="108"/>
      <c r="D331" s="109"/>
      <c r="E331" s="114"/>
      <c r="F331" s="110"/>
      <c r="G331" s="115"/>
    </row>
    <row r="332" spans="1:7" s="112" customFormat="1" ht="15" x14ac:dyDescent="0.2">
      <c r="A332" s="106">
        <v>307</v>
      </c>
      <c r="B332" s="113"/>
      <c r="C332" s="108"/>
      <c r="D332" s="109"/>
      <c r="E332" s="114"/>
      <c r="F332" s="110"/>
      <c r="G332" s="115"/>
    </row>
    <row r="333" spans="1:7" s="112" customFormat="1" ht="15" x14ac:dyDescent="0.2">
      <c r="A333" s="106">
        <v>308</v>
      </c>
      <c r="B333" s="113"/>
      <c r="C333" s="108"/>
      <c r="D333" s="109"/>
      <c r="E333" s="114"/>
      <c r="F333" s="110"/>
      <c r="G333" s="115"/>
    </row>
    <row r="334" spans="1:7" s="112" customFormat="1" ht="15" x14ac:dyDescent="0.2">
      <c r="A334" s="106">
        <v>309</v>
      </c>
      <c r="B334" s="113"/>
      <c r="C334" s="108"/>
      <c r="D334" s="109"/>
      <c r="E334" s="114"/>
      <c r="F334" s="110"/>
      <c r="G334" s="115"/>
    </row>
    <row r="335" spans="1:7" s="112" customFormat="1" ht="15" x14ac:dyDescent="0.2">
      <c r="A335" s="106">
        <v>310</v>
      </c>
      <c r="B335" s="113"/>
      <c r="C335" s="108"/>
      <c r="D335" s="109"/>
      <c r="E335" s="114"/>
      <c r="F335" s="110"/>
      <c r="G335" s="115"/>
    </row>
    <row r="336" spans="1:7" s="112" customFormat="1" ht="15" x14ac:dyDescent="0.2">
      <c r="A336" s="106">
        <v>311</v>
      </c>
      <c r="B336" s="113"/>
      <c r="C336" s="108"/>
      <c r="D336" s="109"/>
      <c r="E336" s="114"/>
      <c r="F336" s="110"/>
      <c r="G336" s="115"/>
    </row>
    <row r="337" spans="1:7" s="112" customFormat="1" ht="15" x14ac:dyDescent="0.2">
      <c r="A337" s="106">
        <v>312</v>
      </c>
      <c r="B337" s="113"/>
      <c r="C337" s="108"/>
      <c r="D337" s="109"/>
      <c r="E337" s="114"/>
      <c r="F337" s="110"/>
      <c r="G337" s="115"/>
    </row>
    <row r="338" spans="1:7" s="112" customFormat="1" ht="15" x14ac:dyDescent="0.2">
      <c r="A338" s="106">
        <v>313</v>
      </c>
      <c r="B338" s="113"/>
      <c r="C338" s="108"/>
      <c r="D338" s="109"/>
      <c r="E338" s="114"/>
      <c r="F338" s="110"/>
      <c r="G338" s="115"/>
    </row>
    <row r="339" spans="1:7" s="112" customFormat="1" ht="15" x14ac:dyDescent="0.2">
      <c r="A339" s="106">
        <v>314</v>
      </c>
      <c r="B339" s="113"/>
      <c r="C339" s="108"/>
      <c r="D339" s="109"/>
      <c r="E339" s="114"/>
      <c r="F339" s="110"/>
      <c r="G339" s="115"/>
    </row>
    <row r="340" spans="1:7" s="112" customFormat="1" ht="15" x14ac:dyDescent="0.2">
      <c r="A340" s="106">
        <v>315</v>
      </c>
      <c r="B340" s="113"/>
      <c r="C340" s="108"/>
      <c r="D340" s="109"/>
      <c r="E340" s="114"/>
      <c r="F340" s="110"/>
      <c r="G340" s="115"/>
    </row>
    <row r="341" spans="1:7" s="112" customFormat="1" ht="15" x14ac:dyDescent="0.2">
      <c r="A341" s="106">
        <v>316</v>
      </c>
      <c r="B341" s="113"/>
      <c r="C341" s="108"/>
      <c r="D341" s="109"/>
      <c r="E341" s="114"/>
      <c r="F341" s="110"/>
      <c r="G341" s="115"/>
    </row>
    <row r="342" spans="1:7" s="112" customFormat="1" ht="15" x14ac:dyDescent="0.2">
      <c r="A342" s="106">
        <v>317</v>
      </c>
      <c r="B342" s="113"/>
      <c r="C342" s="108"/>
      <c r="D342" s="109"/>
      <c r="E342" s="114"/>
      <c r="F342" s="110"/>
      <c r="G342" s="115"/>
    </row>
    <row r="343" spans="1:7" s="112" customFormat="1" ht="15" x14ac:dyDescent="0.2">
      <c r="A343" s="106">
        <v>318</v>
      </c>
      <c r="B343" s="113"/>
      <c r="C343" s="108"/>
      <c r="D343" s="109"/>
      <c r="E343" s="114"/>
      <c r="F343" s="110"/>
      <c r="G343" s="115"/>
    </row>
    <row r="344" spans="1:7" s="112" customFormat="1" ht="15" x14ac:dyDescent="0.2">
      <c r="A344" s="106">
        <v>319</v>
      </c>
      <c r="B344" s="113"/>
      <c r="C344" s="108"/>
      <c r="D344" s="109"/>
      <c r="E344" s="114"/>
      <c r="F344" s="110"/>
      <c r="G344" s="115"/>
    </row>
    <row r="345" spans="1:7" s="112" customFormat="1" ht="15" x14ac:dyDescent="0.2">
      <c r="A345" s="106">
        <v>320</v>
      </c>
      <c r="B345" s="113"/>
      <c r="C345" s="108"/>
      <c r="D345" s="109"/>
      <c r="E345" s="114"/>
      <c r="F345" s="110"/>
      <c r="G345" s="115"/>
    </row>
    <row r="346" spans="1:7" s="112" customFormat="1" ht="15" x14ac:dyDescent="0.2">
      <c r="A346" s="106">
        <v>321</v>
      </c>
      <c r="B346" s="113"/>
      <c r="C346" s="108"/>
      <c r="D346" s="109"/>
      <c r="E346" s="114"/>
      <c r="F346" s="110"/>
      <c r="G346" s="115"/>
    </row>
    <row r="347" spans="1:7" s="112" customFormat="1" ht="15" x14ac:dyDescent="0.2">
      <c r="A347" s="106">
        <v>322</v>
      </c>
      <c r="B347" s="113"/>
      <c r="C347" s="108"/>
      <c r="D347" s="109"/>
      <c r="E347" s="114"/>
      <c r="F347" s="110"/>
      <c r="G347" s="115"/>
    </row>
    <row r="348" spans="1:7" s="112" customFormat="1" ht="15" x14ac:dyDescent="0.2">
      <c r="A348" s="106">
        <v>323</v>
      </c>
      <c r="B348" s="113"/>
      <c r="C348" s="108"/>
      <c r="D348" s="109"/>
      <c r="E348" s="114"/>
      <c r="F348" s="110"/>
      <c r="G348" s="115"/>
    </row>
    <row r="349" spans="1:7" s="112" customFormat="1" ht="15" x14ac:dyDescent="0.2">
      <c r="A349" s="106">
        <v>324</v>
      </c>
      <c r="B349" s="113"/>
      <c r="C349" s="108"/>
      <c r="D349" s="109"/>
      <c r="E349" s="114"/>
      <c r="F349" s="110"/>
      <c r="G349" s="115"/>
    </row>
    <row r="350" spans="1:7" s="112" customFormat="1" ht="15" x14ac:dyDescent="0.2">
      <c r="A350" s="106">
        <v>325</v>
      </c>
      <c r="B350" s="113"/>
      <c r="C350" s="108"/>
      <c r="D350" s="109"/>
      <c r="E350" s="114"/>
      <c r="F350" s="110"/>
      <c r="G350" s="115"/>
    </row>
    <row r="351" spans="1:7" s="112" customFormat="1" ht="15" x14ac:dyDescent="0.2">
      <c r="A351" s="106">
        <v>326</v>
      </c>
      <c r="B351" s="113"/>
      <c r="C351" s="108"/>
      <c r="D351" s="109"/>
      <c r="E351" s="114"/>
      <c r="F351" s="110"/>
      <c r="G351" s="115"/>
    </row>
    <row r="352" spans="1:7" s="112" customFormat="1" ht="15" x14ac:dyDescent="0.2">
      <c r="A352" s="106">
        <v>327</v>
      </c>
      <c r="B352" s="113"/>
      <c r="C352" s="108"/>
      <c r="D352" s="109"/>
      <c r="E352" s="114"/>
      <c r="F352" s="110"/>
      <c r="G352" s="115"/>
    </row>
    <row r="353" spans="1:7" s="112" customFormat="1" ht="15" x14ac:dyDescent="0.2">
      <c r="A353" s="106">
        <v>328</v>
      </c>
      <c r="B353" s="113"/>
      <c r="C353" s="108"/>
      <c r="D353" s="109"/>
      <c r="E353" s="114"/>
      <c r="F353" s="110"/>
      <c r="G353" s="115"/>
    </row>
    <row r="354" spans="1:7" s="112" customFormat="1" ht="15" x14ac:dyDescent="0.2">
      <c r="A354" s="106">
        <v>329</v>
      </c>
      <c r="B354" s="113"/>
      <c r="C354" s="108"/>
      <c r="D354" s="109"/>
      <c r="E354" s="114"/>
      <c r="F354" s="110"/>
      <c r="G354" s="115"/>
    </row>
    <row r="355" spans="1:7" s="112" customFormat="1" ht="15" x14ac:dyDescent="0.2">
      <c r="A355" s="106">
        <v>330</v>
      </c>
      <c r="B355" s="113"/>
      <c r="C355" s="108"/>
      <c r="D355" s="109"/>
      <c r="E355" s="114"/>
      <c r="F355" s="110"/>
      <c r="G355" s="115"/>
    </row>
    <row r="356" spans="1:7" s="112" customFormat="1" ht="15" x14ac:dyDescent="0.2">
      <c r="A356" s="106">
        <v>331</v>
      </c>
      <c r="B356" s="113"/>
      <c r="C356" s="108"/>
      <c r="D356" s="109"/>
      <c r="E356" s="114"/>
      <c r="F356" s="110"/>
      <c r="G356" s="115"/>
    </row>
    <row r="357" spans="1:7" s="112" customFormat="1" ht="15" x14ac:dyDescent="0.2">
      <c r="A357" s="106">
        <v>332</v>
      </c>
      <c r="B357" s="113"/>
      <c r="C357" s="108"/>
      <c r="D357" s="109"/>
      <c r="E357" s="114"/>
      <c r="F357" s="110"/>
      <c r="G357" s="115"/>
    </row>
    <row r="358" spans="1:7" s="112" customFormat="1" ht="15" x14ac:dyDescent="0.2">
      <c r="A358" s="106">
        <v>333</v>
      </c>
      <c r="B358" s="113"/>
      <c r="C358" s="108"/>
      <c r="D358" s="109"/>
      <c r="E358" s="114"/>
      <c r="F358" s="110"/>
      <c r="G358" s="115"/>
    </row>
    <row r="359" spans="1:7" s="112" customFormat="1" ht="15" x14ac:dyDescent="0.2">
      <c r="A359" s="106">
        <v>334</v>
      </c>
      <c r="B359" s="113"/>
      <c r="C359" s="108"/>
      <c r="D359" s="109"/>
      <c r="E359" s="114"/>
      <c r="F359" s="110"/>
      <c r="G359" s="115"/>
    </row>
    <row r="360" spans="1:7" s="112" customFormat="1" ht="15" x14ac:dyDescent="0.2">
      <c r="A360" s="106">
        <v>335</v>
      </c>
      <c r="B360" s="113"/>
      <c r="C360" s="108"/>
      <c r="D360" s="109"/>
      <c r="E360" s="114"/>
      <c r="F360" s="110"/>
      <c r="G360" s="115"/>
    </row>
    <row r="361" spans="1:7" s="112" customFormat="1" ht="15" x14ac:dyDescent="0.2">
      <c r="A361" s="106">
        <v>336</v>
      </c>
      <c r="B361" s="113"/>
      <c r="C361" s="108"/>
      <c r="D361" s="109"/>
      <c r="E361" s="114"/>
      <c r="F361" s="110"/>
      <c r="G361" s="115"/>
    </row>
    <row r="362" spans="1:7" s="112" customFormat="1" ht="15" x14ac:dyDescent="0.2">
      <c r="A362" s="106">
        <v>337</v>
      </c>
      <c r="B362" s="113"/>
      <c r="C362" s="108"/>
      <c r="D362" s="109"/>
      <c r="E362" s="114"/>
      <c r="F362" s="110"/>
      <c r="G362" s="115"/>
    </row>
    <row r="363" spans="1:7" s="112" customFormat="1" ht="15" x14ac:dyDescent="0.2">
      <c r="A363" s="106">
        <v>338</v>
      </c>
      <c r="B363" s="113"/>
      <c r="C363" s="108"/>
      <c r="D363" s="109"/>
      <c r="E363" s="114"/>
      <c r="F363" s="110"/>
      <c r="G363" s="115"/>
    </row>
    <row r="364" spans="1:7" s="112" customFormat="1" ht="15" x14ac:dyDescent="0.2">
      <c r="A364" s="106">
        <v>339</v>
      </c>
      <c r="B364" s="113"/>
      <c r="C364" s="108"/>
      <c r="D364" s="109"/>
      <c r="E364" s="114"/>
      <c r="F364" s="110"/>
      <c r="G364" s="115"/>
    </row>
    <row r="365" spans="1:7" s="112" customFormat="1" ht="15" x14ac:dyDescent="0.2">
      <c r="A365" s="106">
        <v>340</v>
      </c>
      <c r="B365" s="113"/>
      <c r="C365" s="108"/>
      <c r="D365" s="109"/>
      <c r="E365" s="114"/>
      <c r="F365" s="110"/>
      <c r="G365" s="115"/>
    </row>
    <row r="366" spans="1:7" s="112" customFormat="1" ht="15" x14ac:dyDescent="0.2">
      <c r="A366" s="106">
        <v>341</v>
      </c>
      <c r="B366" s="113"/>
      <c r="C366" s="108"/>
      <c r="D366" s="109"/>
      <c r="E366" s="114"/>
      <c r="F366" s="110"/>
      <c r="G366" s="115"/>
    </row>
    <row r="367" spans="1:7" s="112" customFormat="1" ht="15" x14ac:dyDescent="0.2">
      <c r="A367" s="106">
        <v>342</v>
      </c>
      <c r="B367" s="113"/>
      <c r="C367" s="108"/>
      <c r="D367" s="109"/>
      <c r="E367" s="114"/>
      <c r="F367" s="110"/>
      <c r="G367" s="115"/>
    </row>
    <row r="368" spans="1:7" s="112" customFormat="1" ht="15" x14ac:dyDescent="0.2">
      <c r="A368" s="106">
        <v>343</v>
      </c>
      <c r="B368" s="113"/>
      <c r="C368" s="108"/>
      <c r="D368" s="109"/>
      <c r="E368" s="114"/>
      <c r="F368" s="110"/>
      <c r="G368" s="115"/>
    </row>
    <row r="369" spans="1:7" s="112" customFormat="1" ht="15" x14ac:dyDescent="0.2">
      <c r="A369" s="106">
        <v>344</v>
      </c>
      <c r="B369" s="113"/>
      <c r="C369" s="108"/>
      <c r="D369" s="109"/>
      <c r="E369" s="114"/>
      <c r="F369" s="110"/>
      <c r="G369" s="115"/>
    </row>
    <row r="370" spans="1:7" s="112" customFormat="1" ht="15" x14ac:dyDescent="0.2">
      <c r="A370" s="106">
        <v>345</v>
      </c>
      <c r="B370" s="113"/>
      <c r="C370" s="108"/>
      <c r="D370" s="109"/>
      <c r="E370" s="114"/>
      <c r="F370" s="110"/>
      <c r="G370" s="115"/>
    </row>
    <row r="371" spans="1:7" s="112" customFormat="1" ht="15" x14ac:dyDescent="0.2">
      <c r="A371" s="106">
        <v>346</v>
      </c>
      <c r="B371" s="113"/>
      <c r="C371" s="108"/>
      <c r="D371" s="109"/>
      <c r="E371" s="114"/>
      <c r="F371" s="110"/>
      <c r="G371" s="115"/>
    </row>
    <row r="372" spans="1:7" s="112" customFormat="1" ht="15" x14ac:dyDescent="0.2">
      <c r="A372" s="106">
        <v>347</v>
      </c>
      <c r="B372" s="113"/>
      <c r="C372" s="108"/>
      <c r="D372" s="109"/>
      <c r="E372" s="114"/>
      <c r="F372" s="110"/>
      <c r="G372" s="115"/>
    </row>
    <row r="373" spans="1:7" s="112" customFormat="1" ht="15" x14ac:dyDescent="0.2">
      <c r="A373" s="106">
        <v>348</v>
      </c>
      <c r="B373" s="113"/>
      <c r="C373" s="108"/>
      <c r="D373" s="109"/>
      <c r="E373" s="114"/>
      <c r="F373" s="110"/>
      <c r="G373" s="115"/>
    </row>
    <row r="374" spans="1:7" s="112" customFormat="1" ht="15" x14ac:dyDescent="0.2">
      <c r="A374" s="106">
        <v>349</v>
      </c>
      <c r="B374" s="113"/>
      <c r="C374" s="108"/>
      <c r="D374" s="109"/>
      <c r="E374" s="114"/>
      <c r="F374" s="110"/>
      <c r="G374" s="115"/>
    </row>
    <row r="375" spans="1:7" s="112" customFormat="1" ht="15" x14ac:dyDescent="0.2">
      <c r="A375" s="106">
        <v>350</v>
      </c>
      <c r="B375" s="113"/>
      <c r="C375" s="108"/>
      <c r="D375" s="109"/>
      <c r="E375" s="114"/>
      <c r="F375" s="110"/>
      <c r="G375" s="115"/>
    </row>
    <row r="376" spans="1:7" s="112" customFormat="1" ht="15" x14ac:dyDescent="0.2">
      <c r="A376" s="106">
        <v>351</v>
      </c>
      <c r="B376" s="113"/>
      <c r="C376" s="108"/>
      <c r="D376" s="109"/>
      <c r="E376" s="114"/>
      <c r="F376" s="110"/>
      <c r="G376" s="115"/>
    </row>
    <row r="377" spans="1:7" s="112" customFormat="1" ht="15" x14ac:dyDescent="0.2">
      <c r="A377" s="106">
        <v>352</v>
      </c>
      <c r="B377" s="113"/>
      <c r="C377" s="108"/>
      <c r="D377" s="109"/>
      <c r="E377" s="114"/>
      <c r="F377" s="110"/>
      <c r="G377" s="115"/>
    </row>
    <row r="378" spans="1:7" s="112" customFormat="1" ht="15" x14ac:dyDescent="0.2">
      <c r="A378" s="106">
        <v>353</v>
      </c>
      <c r="B378" s="113"/>
      <c r="C378" s="108"/>
      <c r="D378" s="109"/>
      <c r="E378" s="114"/>
      <c r="F378" s="110"/>
      <c r="G378" s="115"/>
    </row>
    <row r="379" spans="1:7" s="112" customFormat="1" ht="15" x14ac:dyDescent="0.2">
      <c r="A379" s="106">
        <v>354</v>
      </c>
      <c r="B379" s="113"/>
      <c r="C379" s="108"/>
      <c r="D379" s="109"/>
      <c r="E379" s="114"/>
      <c r="F379" s="110"/>
      <c r="G379" s="115"/>
    </row>
    <row r="380" spans="1:7" s="112" customFormat="1" ht="15" x14ac:dyDescent="0.2">
      <c r="A380" s="106">
        <v>355</v>
      </c>
      <c r="B380" s="113"/>
      <c r="C380" s="108"/>
      <c r="D380" s="109"/>
      <c r="E380" s="114"/>
      <c r="F380" s="110"/>
      <c r="G380" s="115"/>
    </row>
    <row r="381" spans="1:7" s="112" customFormat="1" ht="15" x14ac:dyDescent="0.2">
      <c r="A381" s="106">
        <v>356</v>
      </c>
      <c r="B381" s="113"/>
      <c r="C381" s="108"/>
      <c r="D381" s="109"/>
      <c r="E381" s="114"/>
      <c r="F381" s="110"/>
      <c r="G381" s="115"/>
    </row>
    <row r="382" spans="1:7" s="112" customFormat="1" ht="15" x14ac:dyDescent="0.2">
      <c r="A382" s="106">
        <v>357</v>
      </c>
      <c r="B382" s="113"/>
      <c r="C382" s="108"/>
      <c r="D382" s="109"/>
      <c r="E382" s="114"/>
      <c r="F382" s="110"/>
      <c r="G382" s="115"/>
    </row>
    <row r="383" spans="1:7" s="112" customFormat="1" ht="15" x14ac:dyDescent="0.2">
      <c r="A383" s="106">
        <v>358</v>
      </c>
      <c r="B383" s="113"/>
      <c r="C383" s="108"/>
      <c r="D383" s="109"/>
      <c r="E383" s="114"/>
      <c r="F383" s="110"/>
      <c r="G383" s="115"/>
    </row>
    <row r="384" spans="1:7" s="112" customFormat="1" ht="15" x14ac:dyDescent="0.2">
      <c r="A384" s="106">
        <v>359</v>
      </c>
      <c r="B384" s="113"/>
      <c r="C384" s="108"/>
      <c r="D384" s="109"/>
      <c r="E384" s="114"/>
      <c r="F384" s="110"/>
      <c r="G384" s="115"/>
    </row>
    <row r="385" spans="1:7" s="112" customFormat="1" ht="15" x14ac:dyDescent="0.2">
      <c r="A385" s="106">
        <v>360</v>
      </c>
      <c r="B385" s="113"/>
      <c r="C385" s="108"/>
      <c r="D385" s="109"/>
      <c r="E385" s="114"/>
      <c r="F385" s="110"/>
      <c r="G385" s="115"/>
    </row>
    <row r="386" spans="1:7" s="112" customFormat="1" ht="15" x14ac:dyDescent="0.2">
      <c r="A386" s="106">
        <v>361</v>
      </c>
      <c r="B386" s="113"/>
      <c r="C386" s="108"/>
      <c r="D386" s="109"/>
      <c r="E386" s="114"/>
      <c r="F386" s="110"/>
      <c r="G386" s="115"/>
    </row>
    <row r="387" spans="1:7" s="112" customFormat="1" ht="15" x14ac:dyDescent="0.2">
      <c r="A387" s="106">
        <v>362</v>
      </c>
      <c r="B387" s="113"/>
      <c r="C387" s="108"/>
      <c r="D387" s="109"/>
      <c r="E387" s="114"/>
      <c r="F387" s="110"/>
      <c r="G387" s="115"/>
    </row>
    <row r="388" spans="1:7" s="112" customFormat="1" ht="15" x14ac:dyDescent="0.2">
      <c r="A388" s="106">
        <v>363</v>
      </c>
      <c r="B388" s="113"/>
      <c r="C388" s="108"/>
      <c r="D388" s="109"/>
      <c r="E388" s="114"/>
      <c r="F388" s="110"/>
      <c r="G388" s="115"/>
    </row>
    <row r="389" spans="1:7" s="112" customFormat="1" ht="15" x14ac:dyDescent="0.2">
      <c r="A389" s="106">
        <v>364</v>
      </c>
      <c r="B389" s="113"/>
      <c r="C389" s="108"/>
      <c r="D389" s="109"/>
      <c r="E389" s="114"/>
      <c r="F389" s="110"/>
      <c r="G389" s="115"/>
    </row>
    <row r="390" spans="1:7" s="112" customFormat="1" ht="15" x14ac:dyDescent="0.2">
      <c r="A390" s="106">
        <v>365</v>
      </c>
      <c r="B390" s="113"/>
      <c r="C390" s="108"/>
      <c r="D390" s="109"/>
      <c r="E390" s="114"/>
      <c r="F390" s="110"/>
      <c r="G390" s="115"/>
    </row>
    <row r="391" spans="1:7" s="112" customFormat="1" ht="15" x14ac:dyDescent="0.2">
      <c r="A391" s="106">
        <v>366</v>
      </c>
      <c r="B391" s="113"/>
      <c r="C391" s="108"/>
      <c r="D391" s="109"/>
      <c r="E391" s="114"/>
      <c r="F391" s="110"/>
      <c r="G391" s="115"/>
    </row>
    <row r="392" spans="1:7" s="112" customFormat="1" ht="15" x14ac:dyDescent="0.2">
      <c r="A392" s="106">
        <v>367</v>
      </c>
      <c r="B392" s="113"/>
      <c r="C392" s="108"/>
      <c r="D392" s="109"/>
      <c r="E392" s="114"/>
      <c r="F392" s="110"/>
      <c r="G392" s="115"/>
    </row>
    <row r="393" spans="1:7" s="112" customFormat="1" ht="15" x14ac:dyDescent="0.2">
      <c r="A393" s="106">
        <v>368</v>
      </c>
      <c r="B393" s="113"/>
      <c r="C393" s="108"/>
      <c r="D393" s="109"/>
      <c r="E393" s="114"/>
      <c r="F393" s="110"/>
      <c r="G393" s="115"/>
    </row>
    <row r="394" spans="1:7" s="112" customFormat="1" ht="15" x14ac:dyDescent="0.2">
      <c r="A394" s="106">
        <v>369</v>
      </c>
      <c r="B394" s="113"/>
      <c r="C394" s="108"/>
      <c r="D394" s="109"/>
      <c r="E394" s="114"/>
      <c r="F394" s="110"/>
      <c r="G394" s="115"/>
    </row>
    <row r="395" spans="1:7" s="112" customFormat="1" ht="15" x14ac:dyDescent="0.2">
      <c r="A395" s="106">
        <v>370</v>
      </c>
      <c r="B395" s="113"/>
      <c r="C395" s="108"/>
      <c r="D395" s="109"/>
      <c r="E395" s="114"/>
      <c r="F395" s="110"/>
      <c r="G395" s="115"/>
    </row>
    <row r="396" spans="1:7" s="112" customFormat="1" ht="15" x14ac:dyDescent="0.2">
      <c r="A396" s="106">
        <v>371</v>
      </c>
      <c r="B396" s="113"/>
      <c r="C396" s="108"/>
      <c r="D396" s="109"/>
      <c r="E396" s="114"/>
      <c r="F396" s="110"/>
      <c r="G396" s="115"/>
    </row>
    <row r="397" spans="1:7" s="112" customFormat="1" ht="15" x14ac:dyDescent="0.2">
      <c r="A397" s="106">
        <v>372</v>
      </c>
      <c r="B397" s="113"/>
      <c r="C397" s="108"/>
      <c r="D397" s="109"/>
      <c r="E397" s="114"/>
      <c r="F397" s="110"/>
      <c r="G397" s="115"/>
    </row>
    <row r="398" spans="1:7" s="112" customFormat="1" ht="15" x14ac:dyDescent="0.2">
      <c r="A398" s="106">
        <v>373</v>
      </c>
      <c r="B398" s="113"/>
      <c r="C398" s="108"/>
      <c r="D398" s="109"/>
      <c r="E398" s="114"/>
      <c r="F398" s="110"/>
      <c r="G398" s="115"/>
    </row>
    <row r="399" spans="1:7" s="112" customFormat="1" ht="15" x14ac:dyDescent="0.2">
      <c r="A399" s="106">
        <v>374</v>
      </c>
      <c r="B399" s="113"/>
      <c r="C399" s="108"/>
      <c r="D399" s="109"/>
      <c r="E399" s="114"/>
      <c r="F399" s="110"/>
      <c r="G399" s="115"/>
    </row>
    <row r="400" spans="1:7" s="112" customFormat="1" ht="15" x14ac:dyDescent="0.2">
      <c r="A400" s="106">
        <v>375</v>
      </c>
      <c r="B400" s="113"/>
      <c r="C400" s="108"/>
      <c r="D400" s="109"/>
      <c r="E400" s="114"/>
      <c r="F400" s="110"/>
      <c r="G400" s="115"/>
    </row>
    <row r="401" spans="1:7" s="112" customFormat="1" ht="15" x14ac:dyDescent="0.2">
      <c r="A401" s="106">
        <v>376</v>
      </c>
      <c r="B401" s="113"/>
      <c r="C401" s="108"/>
      <c r="D401" s="109"/>
      <c r="E401" s="114"/>
      <c r="F401" s="110"/>
      <c r="G401" s="115"/>
    </row>
    <row r="402" spans="1:7" s="112" customFormat="1" ht="15" x14ac:dyDescent="0.2">
      <c r="A402" s="106">
        <v>377</v>
      </c>
      <c r="B402" s="113"/>
      <c r="C402" s="108"/>
      <c r="D402" s="109"/>
      <c r="E402" s="114"/>
      <c r="F402" s="110"/>
      <c r="G402" s="115"/>
    </row>
    <row r="403" spans="1:7" s="112" customFormat="1" ht="15" x14ac:dyDescent="0.2">
      <c r="A403" s="106">
        <v>378</v>
      </c>
      <c r="B403" s="113"/>
      <c r="C403" s="108"/>
      <c r="D403" s="109"/>
      <c r="E403" s="114"/>
      <c r="F403" s="110"/>
      <c r="G403" s="115"/>
    </row>
    <row r="404" spans="1:7" s="112" customFormat="1" ht="15" x14ac:dyDescent="0.2">
      <c r="A404" s="106">
        <v>379</v>
      </c>
      <c r="B404" s="113"/>
      <c r="C404" s="108"/>
      <c r="D404" s="109"/>
      <c r="E404" s="114"/>
      <c r="F404" s="110"/>
      <c r="G404" s="115"/>
    </row>
    <row r="405" spans="1:7" s="112" customFormat="1" ht="15" x14ac:dyDescent="0.2">
      <c r="A405" s="106">
        <v>380</v>
      </c>
      <c r="B405" s="113"/>
      <c r="C405" s="108"/>
      <c r="D405" s="109"/>
      <c r="E405" s="114"/>
      <c r="F405" s="110"/>
      <c r="G405" s="115"/>
    </row>
    <row r="406" spans="1:7" s="112" customFormat="1" ht="15" x14ac:dyDescent="0.2">
      <c r="A406" s="106">
        <v>381</v>
      </c>
      <c r="B406" s="113"/>
      <c r="C406" s="108"/>
      <c r="D406" s="109"/>
      <c r="E406" s="114"/>
      <c r="F406" s="110"/>
      <c r="G406" s="115"/>
    </row>
    <row r="407" spans="1:7" s="112" customFormat="1" ht="15" x14ac:dyDescent="0.2">
      <c r="A407" s="106">
        <v>382</v>
      </c>
      <c r="B407" s="113"/>
      <c r="C407" s="108"/>
      <c r="D407" s="109"/>
      <c r="E407" s="114"/>
      <c r="F407" s="110"/>
      <c r="G407" s="115"/>
    </row>
    <row r="408" spans="1:7" s="112" customFormat="1" ht="15" x14ac:dyDescent="0.2">
      <c r="A408" s="106">
        <v>383</v>
      </c>
      <c r="B408" s="113"/>
      <c r="C408" s="108"/>
      <c r="D408" s="109"/>
      <c r="E408" s="114"/>
      <c r="F408" s="110"/>
      <c r="G408" s="115"/>
    </row>
    <row r="409" spans="1:7" s="112" customFormat="1" ht="15" x14ac:dyDescent="0.2">
      <c r="A409" s="106">
        <v>384</v>
      </c>
      <c r="B409" s="113"/>
      <c r="C409" s="108"/>
      <c r="D409" s="109"/>
      <c r="E409" s="114"/>
      <c r="F409" s="110"/>
      <c r="G409" s="115"/>
    </row>
    <row r="410" spans="1:7" s="112" customFormat="1" ht="15" x14ac:dyDescent="0.2">
      <c r="A410" s="106">
        <v>385</v>
      </c>
      <c r="B410" s="113"/>
      <c r="C410" s="108"/>
      <c r="D410" s="109"/>
      <c r="E410" s="114"/>
      <c r="F410" s="110"/>
      <c r="G410" s="115"/>
    </row>
    <row r="411" spans="1:7" s="112" customFormat="1" ht="15" x14ac:dyDescent="0.2">
      <c r="A411" s="106">
        <v>386</v>
      </c>
      <c r="B411" s="113"/>
      <c r="C411" s="108"/>
      <c r="D411" s="109"/>
      <c r="E411" s="114"/>
      <c r="F411" s="110"/>
      <c r="G411" s="115"/>
    </row>
    <row r="412" spans="1:7" s="112" customFormat="1" ht="15" x14ac:dyDescent="0.2">
      <c r="A412" s="106">
        <v>387</v>
      </c>
      <c r="B412" s="113"/>
      <c r="C412" s="108"/>
      <c r="D412" s="109"/>
      <c r="E412" s="114"/>
      <c r="F412" s="110"/>
      <c r="G412" s="115"/>
    </row>
    <row r="413" spans="1:7" s="112" customFormat="1" ht="15" x14ac:dyDescent="0.2">
      <c r="A413" s="106">
        <v>388</v>
      </c>
      <c r="B413" s="113"/>
      <c r="C413" s="108"/>
      <c r="D413" s="109"/>
      <c r="E413" s="114"/>
      <c r="F413" s="110"/>
      <c r="G413" s="115"/>
    </row>
    <row r="414" spans="1:7" s="112" customFormat="1" ht="15" x14ac:dyDescent="0.2">
      <c r="A414" s="106">
        <v>389</v>
      </c>
      <c r="B414" s="113"/>
      <c r="C414" s="108"/>
      <c r="D414" s="109"/>
      <c r="E414" s="114"/>
      <c r="F414" s="110"/>
      <c r="G414" s="115"/>
    </row>
    <row r="415" spans="1:7" s="112" customFormat="1" ht="15" x14ac:dyDescent="0.2">
      <c r="A415" s="106">
        <v>390</v>
      </c>
      <c r="B415" s="113"/>
      <c r="C415" s="108"/>
      <c r="D415" s="109"/>
      <c r="E415" s="114"/>
      <c r="F415" s="110"/>
      <c r="G415" s="115"/>
    </row>
    <row r="416" spans="1:7" s="112" customFormat="1" ht="15" x14ac:dyDescent="0.2">
      <c r="A416" s="106">
        <v>391</v>
      </c>
      <c r="B416" s="113"/>
      <c r="C416" s="108"/>
      <c r="D416" s="109"/>
      <c r="E416" s="114"/>
      <c r="F416" s="110"/>
      <c r="G416" s="115"/>
    </row>
    <row r="417" spans="1:7" s="112" customFormat="1" ht="15" x14ac:dyDescent="0.2">
      <c r="A417" s="106">
        <v>392</v>
      </c>
      <c r="B417" s="113"/>
      <c r="C417" s="108"/>
      <c r="D417" s="109"/>
      <c r="E417" s="114"/>
      <c r="F417" s="110"/>
      <c r="G417" s="115"/>
    </row>
    <row r="418" spans="1:7" s="112" customFormat="1" ht="15" x14ac:dyDescent="0.2">
      <c r="A418" s="106">
        <v>393</v>
      </c>
      <c r="B418" s="113"/>
      <c r="C418" s="108"/>
      <c r="D418" s="109"/>
      <c r="E418" s="114"/>
      <c r="F418" s="110"/>
      <c r="G418" s="115"/>
    </row>
    <row r="419" spans="1:7" s="112" customFormat="1" ht="15" x14ac:dyDescent="0.2">
      <c r="A419" s="106">
        <v>394</v>
      </c>
      <c r="B419" s="113"/>
      <c r="C419" s="108"/>
      <c r="D419" s="109"/>
      <c r="E419" s="114"/>
      <c r="F419" s="110"/>
      <c r="G419" s="115"/>
    </row>
    <row r="420" spans="1:7" s="112" customFormat="1" ht="15" x14ac:dyDescent="0.2">
      <c r="A420" s="106">
        <v>395</v>
      </c>
      <c r="B420" s="113"/>
      <c r="C420" s="108"/>
      <c r="D420" s="109"/>
      <c r="E420" s="114"/>
      <c r="F420" s="110"/>
      <c r="G420" s="115"/>
    </row>
    <row r="421" spans="1:7" s="112" customFormat="1" ht="15" x14ac:dyDescent="0.2">
      <c r="A421" s="106">
        <v>396</v>
      </c>
      <c r="B421" s="113"/>
      <c r="C421" s="108"/>
      <c r="D421" s="109"/>
      <c r="E421" s="114"/>
      <c r="F421" s="110"/>
      <c r="G421" s="115"/>
    </row>
    <row r="422" spans="1:7" s="112" customFormat="1" ht="15" x14ac:dyDescent="0.2">
      <c r="A422" s="106">
        <v>397</v>
      </c>
      <c r="B422" s="113"/>
      <c r="C422" s="108"/>
      <c r="D422" s="109"/>
      <c r="E422" s="114"/>
      <c r="F422" s="110"/>
      <c r="G422" s="115"/>
    </row>
    <row r="423" spans="1:7" s="112" customFormat="1" ht="15" x14ac:dyDescent="0.2">
      <c r="A423" s="106">
        <v>398</v>
      </c>
      <c r="B423" s="113"/>
      <c r="C423" s="108"/>
      <c r="D423" s="109"/>
      <c r="E423" s="114"/>
      <c r="F423" s="110"/>
      <c r="G423" s="115"/>
    </row>
    <row r="424" spans="1:7" s="112" customFormat="1" ht="15" x14ac:dyDescent="0.2">
      <c r="A424" s="106">
        <v>399</v>
      </c>
      <c r="B424" s="113"/>
      <c r="C424" s="108"/>
      <c r="D424" s="109"/>
      <c r="E424" s="114"/>
      <c r="F424" s="110"/>
      <c r="G424" s="115"/>
    </row>
    <row r="425" spans="1:7" s="112" customFormat="1" ht="15" x14ac:dyDescent="0.2">
      <c r="A425" s="106">
        <v>400</v>
      </c>
      <c r="B425" s="113"/>
      <c r="C425" s="108"/>
      <c r="D425" s="109"/>
      <c r="E425" s="114"/>
      <c r="F425" s="110"/>
      <c r="G425" s="115"/>
    </row>
    <row r="426" spans="1:7" s="112" customFormat="1" ht="15" x14ac:dyDescent="0.2">
      <c r="A426" s="106">
        <v>401</v>
      </c>
      <c r="B426" s="113"/>
      <c r="C426" s="108"/>
      <c r="D426" s="109"/>
      <c r="E426" s="114"/>
      <c r="F426" s="110"/>
      <c r="G426" s="115"/>
    </row>
    <row r="427" spans="1:7" s="112" customFormat="1" ht="15" x14ac:dyDescent="0.2">
      <c r="A427" s="106">
        <v>402</v>
      </c>
      <c r="B427" s="113"/>
      <c r="C427" s="108"/>
      <c r="D427" s="109"/>
      <c r="E427" s="114"/>
      <c r="F427" s="110"/>
      <c r="G427" s="115"/>
    </row>
    <row r="428" spans="1:7" s="112" customFormat="1" ht="15" x14ac:dyDescent="0.2">
      <c r="A428" s="106">
        <v>403</v>
      </c>
      <c r="B428" s="113"/>
      <c r="C428" s="108"/>
      <c r="D428" s="109"/>
      <c r="E428" s="114"/>
      <c r="F428" s="110"/>
      <c r="G428" s="115"/>
    </row>
    <row r="429" spans="1:7" s="112" customFormat="1" ht="15" x14ac:dyDescent="0.2">
      <c r="A429" s="106">
        <v>404</v>
      </c>
      <c r="B429" s="113"/>
      <c r="C429" s="108"/>
      <c r="D429" s="109"/>
      <c r="E429" s="114"/>
      <c r="F429" s="110"/>
      <c r="G429" s="115"/>
    </row>
    <row r="430" spans="1:7" s="112" customFormat="1" ht="15" x14ac:dyDescent="0.2">
      <c r="A430" s="106">
        <v>405</v>
      </c>
      <c r="B430" s="113"/>
      <c r="C430" s="108"/>
      <c r="D430" s="109"/>
      <c r="E430" s="114"/>
      <c r="F430" s="110"/>
      <c r="G430" s="115"/>
    </row>
    <row r="431" spans="1:7" s="112" customFormat="1" ht="15" x14ac:dyDescent="0.2">
      <c r="A431" s="106">
        <v>406</v>
      </c>
      <c r="B431" s="113"/>
      <c r="C431" s="108"/>
      <c r="D431" s="109"/>
      <c r="E431" s="114"/>
      <c r="F431" s="110"/>
      <c r="G431" s="115"/>
    </row>
    <row r="432" spans="1:7" s="112" customFormat="1" ht="15" x14ac:dyDescent="0.2">
      <c r="A432" s="106">
        <v>407</v>
      </c>
      <c r="B432" s="113"/>
      <c r="C432" s="108"/>
      <c r="D432" s="109"/>
      <c r="E432" s="114"/>
      <c r="F432" s="110"/>
      <c r="G432" s="115"/>
    </row>
    <row r="433" spans="1:7" s="112" customFormat="1" ht="15" x14ac:dyDescent="0.2">
      <c r="A433" s="106">
        <v>408</v>
      </c>
      <c r="B433" s="113"/>
      <c r="C433" s="108"/>
      <c r="D433" s="109"/>
      <c r="E433" s="114"/>
      <c r="F433" s="110"/>
      <c r="G433" s="115"/>
    </row>
    <row r="434" spans="1:7" s="112" customFormat="1" ht="15" x14ac:dyDescent="0.2">
      <c r="A434" s="106">
        <v>409</v>
      </c>
      <c r="B434" s="113"/>
      <c r="C434" s="108"/>
      <c r="D434" s="109"/>
      <c r="E434" s="114"/>
      <c r="F434" s="110"/>
      <c r="G434" s="115"/>
    </row>
    <row r="435" spans="1:7" s="112" customFormat="1" ht="15" x14ac:dyDescent="0.2">
      <c r="A435" s="106">
        <v>410</v>
      </c>
      <c r="B435" s="113"/>
      <c r="C435" s="108"/>
      <c r="D435" s="109"/>
      <c r="E435" s="114"/>
      <c r="F435" s="110"/>
      <c r="G435" s="115"/>
    </row>
    <row r="436" spans="1:7" s="112" customFormat="1" ht="15" x14ac:dyDescent="0.2">
      <c r="A436" s="106">
        <v>411</v>
      </c>
      <c r="B436" s="113"/>
      <c r="C436" s="108"/>
      <c r="D436" s="109"/>
      <c r="E436" s="114"/>
      <c r="F436" s="110"/>
      <c r="G436" s="115"/>
    </row>
    <row r="437" spans="1:7" s="112" customFormat="1" ht="15" x14ac:dyDescent="0.2">
      <c r="A437" s="106">
        <v>412</v>
      </c>
      <c r="B437" s="113"/>
      <c r="C437" s="108"/>
      <c r="D437" s="109"/>
      <c r="E437" s="114"/>
      <c r="F437" s="110"/>
      <c r="G437" s="115"/>
    </row>
    <row r="438" spans="1:7" s="112" customFormat="1" ht="15" x14ac:dyDescent="0.2">
      <c r="A438" s="106">
        <v>413</v>
      </c>
      <c r="B438" s="113"/>
      <c r="C438" s="108"/>
      <c r="D438" s="109"/>
      <c r="E438" s="114"/>
      <c r="F438" s="110"/>
      <c r="G438" s="115"/>
    </row>
    <row r="439" spans="1:7" s="112" customFormat="1" ht="15" x14ac:dyDescent="0.2">
      <c r="A439" s="106">
        <v>414</v>
      </c>
      <c r="B439" s="113"/>
      <c r="C439" s="108"/>
      <c r="D439" s="109"/>
      <c r="E439" s="114"/>
      <c r="F439" s="110"/>
      <c r="G439" s="115"/>
    </row>
    <row r="440" spans="1:7" s="112" customFormat="1" ht="15" x14ac:dyDescent="0.2">
      <c r="A440" s="106">
        <v>415</v>
      </c>
      <c r="B440" s="113"/>
      <c r="C440" s="108"/>
      <c r="D440" s="109"/>
      <c r="E440" s="114"/>
      <c r="F440" s="110"/>
      <c r="G440" s="115"/>
    </row>
    <row r="441" spans="1:7" s="112" customFormat="1" ht="15" x14ac:dyDescent="0.2">
      <c r="A441" s="106">
        <v>416</v>
      </c>
      <c r="B441" s="113"/>
      <c r="C441" s="108"/>
      <c r="D441" s="109"/>
      <c r="E441" s="114"/>
      <c r="F441" s="110"/>
      <c r="G441" s="115"/>
    </row>
    <row r="442" spans="1:7" s="112" customFormat="1" ht="15" x14ac:dyDescent="0.2">
      <c r="A442" s="106">
        <v>417</v>
      </c>
      <c r="B442" s="113"/>
      <c r="C442" s="108"/>
      <c r="D442" s="109"/>
      <c r="E442" s="114"/>
      <c r="F442" s="110"/>
      <c r="G442" s="115"/>
    </row>
    <row r="443" spans="1:7" s="112" customFormat="1" ht="15" x14ac:dyDescent="0.2">
      <c r="A443" s="106">
        <v>418</v>
      </c>
      <c r="B443" s="113"/>
      <c r="C443" s="108"/>
      <c r="D443" s="109"/>
      <c r="E443" s="114"/>
      <c r="F443" s="110"/>
      <c r="G443" s="115"/>
    </row>
    <row r="444" spans="1:7" s="112" customFormat="1" ht="15" x14ac:dyDescent="0.2">
      <c r="A444" s="106">
        <v>419</v>
      </c>
      <c r="B444" s="113"/>
      <c r="C444" s="108"/>
      <c r="D444" s="109"/>
      <c r="E444" s="114"/>
      <c r="F444" s="110"/>
      <c r="G444" s="115"/>
    </row>
    <row r="445" spans="1:7" s="112" customFormat="1" ht="15" x14ac:dyDescent="0.2">
      <c r="A445" s="106">
        <v>420</v>
      </c>
      <c r="B445" s="113"/>
      <c r="C445" s="108"/>
      <c r="D445" s="109"/>
      <c r="E445" s="114"/>
      <c r="F445" s="110"/>
      <c r="G445" s="115"/>
    </row>
    <row r="446" spans="1:7" s="112" customFormat="1" ht="15" x14ac:dyDescent="0.2">
      <c r="A446" s="106">
        <v>421</v>
      </c>
      <c r="B446" s="113"/>
      <c r="C446" s="108"/>
      <c r="D446" s="109"/>
      <c r="E446" s="114"/>
      <c r="F446" s="110"/>
      <c r="G446" s="115"/>
    </row>
    <row r="447" spans="1:7" s="112" customFormat="1" ht="15" x14ac:dyDescent="0.2">
      <c r="A447" s="106">
        <v>422</v>
      </c>
      <c r="B447" s="113"/>
      <c r="C447" s="108"/>
      <c r="D447" s="109"/>
      <c r="E447" s="114"/>
      <c r="F447" s="110"/>
      <c r="G447" s="115"/>
    </row>
    <row r="448" spans="1:7" s="112" customFormat="1" ht="15" x14ac:dyDescent="0.2">
      <c r="A448" s="106">
        <v>423</v>
      </c>
      <c r="B448" s="113"/>
      <c r="C448" s="108"/>
      <c r="D448" s="109"/>
      <c r="E448" s="114"/>
      <c r="F448" s="110"/>
      <c r="G448" s="115"/>
    </row>
    <row r="449" spans="1:7" s="112" customFormat="1" ht="15" x14ac:dyDescent="0.2">
      <c r="A449" s="106">
        <v>424</v>
      </c>
      <c r="B449" s="113"/>
      <c r="C449" s="108"/>
      <c r="D449" s="109"/>
      <c r="E449" s="114"/>
      <c r="F449" s="110"/>
      <c r="G449" s="115"/>
    </row>
    <row r="450" spans="1:7" s="112" customFormat="1" ht="15" x14ac:dyDescent="0.2">
      <c r="A450" s="106">
        <v>425</v>
      </c>
      <c r="B450" s="113"/>
      <c r="C450" s="108"/>
      <c r="D450" s="109"/>
      <c r="E450" s="114"/>
      <c r="F450" s="110"/>
      <c r="G450" s="115"/>
    </row>
    <row r="451" spans="1:7" s="112" customFormat="1" ht="15" x14ac:dyDescent="0.2">
      <c r="A451" s="106">
        <v>426</v>
      </c>
      <c r="B451" s="113"/>
      <c r="C451" s="108"/>
      <c r="D451" s="109"/>
      <c r="E451" s="114"/>
      <c r="F451" s="110"/>
      <c r="G451" s="115"/>
    </row>
    <row r="452" spans="1:7" s="112" customFormat="1" ht="15" x14ac:dyDescent="0.2">
      <c r="A452" s="106">
        <v>427</v>
      </c>
      <c r="B452" s="113"/>
      <c r="C452" s="108"/>
      <c r="D452" s="109"/>
      <c r="E452" s="114"/>
      <c r="F452" s="110"/>
      <c r="G452" s="115"/>
    </row>
    <row r="453" spans="1:7" s="112" customFormat="1" ht="15" x14ac:dyDescent="0.2">
      <c r="A453" s="106">
        <v>428</v>
      </c>
      <c r="B453" s="113"/>
      <c r="C453" s="108"/>
      <c r="D453" s="109"/>
      <c r="E453" s="114"/>
      <c r="F453" s="110"/>
      <c r="G453" s="115"/>
    </row>
    <row r="454" spans="1:7" s="112" customFormat="1" ht="15" x14ac:dyDescent="0.2">
      <c r="A454" s="106">
        <v>429</v>
      </c>
      <c r="B454" s="113"/>
      <c r="C454" s="108"/>
      <c r="D454" s="109"/>
      <c r="E454" s="114"/>
      <c r="F454" s="110"/>
      <c r="G454" s="115"/>
    </row>
    <row r="455" spans="1:7" s="112" customFormat="1" ht="15" x14ac:dyDescent="0.2">
      <c r="A455" s="106">
        <v>430</v>
      </c>
      <c r="B455" s="113"/>
      <c r="C455" s="108"/>
      <c r="D455" s="109"/>
      <c r="E455" s="114"/>
      <c r="F455" s="110"/>
      <c r="G455" s="115"/>
    </row>
    <row r="456" spans="1:7" s="112" customFormat="1" ht="15" x14ac:dyDescent="0.2">
      <c r="A456" s="106">
        <v>431</v>
      </c>
      <c r="B456" s="113"/>
      <c r="C456" s="108"/>
      <c r="D456" s="109"/>
      <c r="E456" s="114"/>
      <c r="F456" s="110"/>
      <c r="G456" s="115"/>
    </row>
    <row r="457" spans="1:7" s="112" customFormat="1" ht="15" x14ac:dyDescent="0.2">
      <c r="A457" s="106">
        <v>432</v>
      </c>
      <c r="B457" s="113"/>
      <c r="C457" s="108"/>
      <c r="D457" s="109"/>
      <c r="E457" s="114"/>
      <c r="F457" s="110"/>
      <c r="G457" s="115"/>
    </row>
    <row r="458" spans="1:7" s="112" customFormat="1" ht="15" x14ac:dyDescent="0.2">
      <c r="A458" s="106">
        <v>433</v>
      </c>
      <c r="B458" s="113"/>
      <c r="C458" s="108"/>
      <c r="D458" s="109"/>
      <c r="E458" s="114"/>
      <c r="F458" s="110"/>
      <c r="G458" s="115"/>
    </row>
    <row r="459" spans="1:7" s="112" customFormat="1" ht="15" x14ac:dyDescent="0.2">
      <c r="A459" s="106">
        <v>434</v>
      </c>
      <c r="B459" s="113"/>
      <c r="C459" s="108"/>
      <c r="D459" s="109"/>
      <c r="E459" s="114"/>
      <c r="F459" s="110"/>
      <c r="G459" s="115"/>
    </row>
    <row r="460" spans="1:7" s="112" customFormat="1" ht="15" x14ac:dyDescent="0.2">
      <c r="A460" s="106">
        <v>435</v>
      </c>
      <c r="B460" s="113"/>
      <c r="C460" s="108"/>
      <c r="D460" s="109"/>
      <c r="E460" s="114"/>
      <c r="F460" s="110"/>
      <c r="G460" s="115"/>
    </row>
    <row r="461" spans="1:7" s="112" customFormat="1" ht="15" x14ac:dyDescent="0.2">
      <c r="A461" s="106">
        <v>436</v>
      </c>
      <c r="B461" s="113"/>
      <c r="C461" s="108"/>
      <c r="D461" s="109"/>
      <c r="E461" s="114"/>
      <c r="F461" s="110"/>
      <c r="G461" s="115"/>
    </row>
    <row r="462" spans="1:7" s="112" customFormat="1" ht="15" x14ac:dyDescent="0.2">
      <c r="A462" s="106">
        <v>437</v>
      </c>
      <c r="B462" s="113"/>
      <c r="C462" s="108"/>
      <c r="D462" s="109"/>
      <c r="E462" s="114"/>
      <c r="F462" s="110"/>
      <c r="G462" s="115"/>
    </row>
    <row r="463" spans="1:7" s="112" customFormat="1" ht="15" x14ac:dyDescent="0.2">
      <c r="A463" s="106">
        <v>438</v>
      </c>
      <c r="B463" s="113"/>
      <c r="C463" s="108"/>
      <c r="D463" s="109"/>
      <c r="E463" s="114"/>
      <c r="F463" s="110"/>
      <c r="G463" s="115"/>
    </row>
    <row r="464" spans="1:7" s="112" customFormat="1" ht="15" x14ac:dyDescent="0.2">
      <c r="A464" s="106">
        <v>439</v>
      </c>
      <c r="B464" s="113"/>
      <c r="C464" s="108"/>
      <c r="D464" s="109"/>
      <c r="E464" s="114"/>
      <c r="F464" s="110"/>
      <c r="G464" s="115"/>
    </row>
    <row r="465" spans="1:7" s="112" customFormat="1" ht="15" x14ac:dyDescent="0.2">
      <c r="A465" s="106">
        <v>440</v>
      </c>
      <c r="B465" s="113"/>
      <c r="C465" s="108"/>
      <c r="D465" s="109"/>
      <c r="E465" s="114"/>
      <c r="F465" s="110"/>
      <c r="G465" s="115"/>
    </row>
    <row r="466" spans="1:7" s="112" customFormat="1" ht="15" x14ac:dyDescent="0.2">
      <c r="A466" s="106">
        <v>441</v>
      </c>
      <c r="B466" s="113"/>
      <c r="C466" s="108"/>
      <c r="D466" s="109"/>
      <c r="E466" s="114"/>
      <c r="F466" s="110"/>
      <c r="G466" s="115"/>
    </row>
    <row r="467" spans="1:7" s="112" customFormat="1" ht="15" x14ac:dyDescent="0.2">
      <c r="A467" s="106">
        <v>442</v>
      </c>
      <c r="B467" s="113"/>
      <c r="C467" s="108"/>
      <c r="D467" s="109"/>
      <c r="E467" s="114"/>
      <c r="F467" s="110"/>
      <c r="G467" s="115"/>
    </row>
    <row r="468" spans="1:7" s="112" customFormat="1" ht="15" x14ac:dyDescent="0.2">
      <c r="A468" s="106">
        <v>443</v>
      </c>
      <c r="B468" s="113"/>
      <c r="C468" s="108"/>
      <c r="D468" s="109"/>
      <c r="E468" s="114"/>
      <c r="F468" s="110"/>
      <c r="G468" s="115"/>
    </row>
    <row r="469" spans="1:7" s="112" customFormat="1" ht="15" x14ac:dyDescent="0.2">
      <c r="A469" s="106">
        <v>444</v>
      </c>
      <c r="B469" s="113"/>
      <c r="C469" s="108"/>
      <c r="D469" s="109"/>
      <c r="E469" s="114"/>
      <c r="F469" s="110"/>
      <c r="G469" s="115"/>
    </row>
    <row r="470" spans="1:7" s="112" customFormat="1" ht="15" x14ac:dyDescent="0.2">
      <c r="A470" s="106">
        <v>445</v>
      </c>
      <c r="B470" s="113"/>
      <c r="C470" s="108"/>
      <c r="D470" s="109"/>
      <c r="E470" s="114"/>
      <c r="F470" s="110"/>
      <c r="G470" s="115"/>
    </row>
    <row r="471" spans="1:7" s="112" customFormat="1" ht="15" x14ac:dyDescent="0.2">
      <c r="A471" s="106">
        <v>446</v>
      </c>
      <c r="B471" s="113"/>
      <c r="C471" s="108"/>
      <c r="D471" s="109"/>
      <c r="E471" s="114"/>
      <c r="F471" s="110"/>
      <c r="G471" s="115"/>
    </row>
    <row r="472" spans="1:7" s="112" customFormat="1" ht="15" x14ac:dyDescent="0.2">
      <c r="A472" s="106">
        <v>447</v>
      </c>
      <c r="B472" s="113"/>
      <c r="C472" s="108"/>
      <c r="D472" s="109"/>
      <c r="E472" s="114"/>
      <c r="F472" s="110"/>
      <c r="G472" s="115"/>
    </row>
    <row r="473" spans="1:7" s="112" customFormat="1" ht="15" x14ac:dyDescent="0.2">
      <c r="A473" s="106">
        <v>448</v>
      </c>
      <c r="B473" s="113"/>
      <c r="C473" s="108"/>
      <c r="D473" s="109"/>
      <c r="E473" s="114"/>
      <c r="F473" s="110"/>
      <c r="G473" s="115"/>
    </row>
    <row r="474" spans="1:7" s="112" customFormat="1" ht="15" x14ac:dyDescent="0.2">
      <c r="A474" s="106">
        <v>449</v>
      </c>
      <c r="B474" s="113"/>
      <c r="C474" s="108"/>
      <c r="D474" s="109"/>
      <c r="E474" s="114"/>
      <c r="F474" s="110"/>
      <c r="G474" s="115"/>
    </row>
    <row r="475" spans="1:7" s="112" customFormat="1" ht="15" x14ac:dyDescent="0.2">
      <c r="A475" s="106">
        <v>450</v>
      </c>
      <c r="B475" s="113"/>
      <c r="C475" s="108"/>
      <c r="D475" s="109"/>
      <c r="E475" s="114"/>
      <c r="F475" s="110"/>
      <c r="G475" s="115"/>
    </row>
    <row r="476" spans="1:7" s="112" customFormat="1" ht="15" x14ac:dyDescent="0.2">
      <c r="A476" s="106">
        <v>451</v>
      </c>
      <c r="B476" s="113"/>
      <c r="C476" s="108"/>
      <c r="D476" s="109"/>
      <c r="E476" s="114"/>
      <c r="F476" s="110"/>
      <c r="G476" s="115"/>
    </row>
    <row r="477" spans="1:7" s="112" customFormat="1" ht="15" x14ac:dyDescent="0.2">
      <c r="A477" s="106">
        <v>452</v>
      </c>
      <c r="B477" s="113"/>
      <c r="C477" s="108"/>
      <c r="D477" s="109"/>
      <c r="E477" s="114"/>
      <c r="F477" s="110"/>
      <c r="G477" s="115"/>
    </row>
    <row r="478" spans="1:7" s="112" customFormat="1" ht="15" x14ac:dyDescent="0.2">
      <c r="A478" s="106">
        <v>453</v>
      </c>
      <c r="B478" s="113"/>
      <c r="C478" s="108"/>
      <c r="D478" s="109"/>
      <c r="E478" s="114"/>
      <c r="F478" s="110"/>
      <c r="G478" s="115"/>
    </row>
    <row r="479" spans="1:7" s="112" customFormat="1" ht="15" x14ac:dyDescent="0.2">
      <c r="A479" s="106">
        <v>454</v>
      </c>
      <c r="B479" s="113"/>
      <c r="C479" s="108"/>
      <c r="D479" s="109"/>
      <c r="E479" s="114"/>
      <c r="F479" s="110"/>
      <c r="G479" s="115"/>
    </row>
    <row r="480" spans="1:7" s="112" customFormat="1" ht="15" x14ac:dyDescent="0.2">
      <c r="A480" s="106">
        <v>455</v>
      </c>
      <c r="B480" s="113"/>
      <c r="C480" s="108"/>
      <c r="D480" s="109"/>
      <c r="E480" s="114"/>
      <c r="F480" s="110"/>
      <c r="G480" s="115"/>
    </row>
    <row r="481" spans="1:7" s="112" customFormat="1" ht="15" x14ac:dyDescent="0.2">
      <c r="A481" s="106">
        <v>456</v>
      </c>
      <c r="B481" s="113"/>
      <c r="C481" s="108"/>
      <c r="D481" s="109"/>
      <c r="E481" s="114"/>
      <c r="F481" s="110"/>
      <c r="G481" s="115"/>
    </row>
    <row r="482" spans="1:7" s="112" customFormat="1" ht="15" x14ac:dyDescent="0.2">
      <c r="A482" s="106">
        <v>457</v>
      </c>
      <c r="B482" s="113"/>
      <c r="C482" s="108"/>
      <c r="D482" s="109"/>
      <c r="E482" s="114"/>
      <c r="F482" s="110"/>
      <c r="G482" s="115"/>
    </row>
    <row r="483" spans="1:7" s="112" customFormat="1" ht="15" x14ac:dyDescent="0.2">
      <c r="A483" s="106">
        <v>458</v>
      </c>
      <c r="B483" s="113"/>
      <c r="C483" s="108"/>
      <c r="D483" s="109"/>
      <c r="E483" s="114"/>
      <c r="F483" s="110"/>
      <c r="G483" s="115"/>
    </row>
    <row r="484" spans="1:7" s="112" customFormat="1" ht="15" x14ac:dyDescent="0.2">
      <c r="A484" s="106">
        <v>459</v>
      </c>
      <c r="B484" s="113"/>
      <c r="C484" s="108"/>
      <c r="D484" s="109"/>
      <c r="E484" s="114"/>
      <c r="F484" s="110"/>
      <c r="G484" s="115"/>
    </row>
    <row r="485" spans="1:7" s="112" customFormat="1" ht="15" x14ac:dyDescent="0.2">
      <c r="A485" s="106">
        <v>460</v>
      </c>
      <c r="B485" s="113"/>
      <c r="C485" s="108"/>
      <c r="D485" s="109"/>
      <c r="E485" s="114"/>
      <c r="F485" s="110"/>
      <c r="G485" s="115"/>
    </row>
    <row r="486" spans="1:7" s="112" customFormat="1" ht="15" x14ac:dyDescent="0.2">
      <c r="A486" s="106">
        <v>461</v>
      </c>
      <c r="B486" s="113"/>
      <c r="C486" s="108"/>
      <c r="D486" s="109"/>
      <c r="E486" s="114"/>
      <c r="F486" s="110"/>
      <c r="G486" s="115"/>
    </row>
    <row r="487" spans="1:7" s="112" customFormat="1" ht="15" x14ac:dyDescent="0.2">
      <c r="A487" s="106">
        <v>462</v>
      </c>
      <c r="B487" s="113"/>
      <c r="C487" s="108"/>
      <c r="D487" s="109"/>
      <c r="E487" s="114"/>
      <c r="F487" s="110"/>
      <c r="G487" s="115"/>
    </row>
    <row r="488" spans="1:7" s="112" customFormat="1" ht="15" x14ac:dyDescent="0.2">
      <c r="A488" s="106">
        <v>463</v>
      </c>
      <c r="B488" s="113"/>
      <c r="C488" s="108"/>
      <c r="D488" s="109"/>
      <c r="E488" s="114"/>
      <c r="F488" s="110"/>
      <c r="G488" s="115"/>
    </row>
    <row r="489" spans="1:7" s="112" customFormat="1" ht="15" x14ac:dyDescent="0.2">
      <c r="A489" s="106">
        <v>464</v>
      </c>
      <c r="B489" s="113"/>
      <c r="C489" s="108"/>
      <c r="D489" s="109"/>
      <c r="E489" s="114"/>
      <c r="F489" s="110"/>
      <c r="G489" s="115"/>
    </row>
    <row r="490" spans="1:7" s="112" customFormat="1" ht="15" x14ac:dyDescent="0.2">
      <c r="A490" s="106">
        <v>465</v>
      </c>
      <c r="B490" s="113"/>
      <c r="C490" s="108"/>
      <c r="D490" s="109"/>
      <c r="E490" s="114"/>
      <c r="F490" s="110"/>
      <c r="G490" s="115"/>
    </row>
    <row r="491" spans="1:7" s="112" customFormat="1" ht="15" x14ac:dyDescent="0.2">
      <c r="A491" s="106">
        <v>466</v>
      </c>
      <c r="B491" s="113"/>
      <c r="C491" s="108"/>
      <c r="D491" s="109"/>
      <c r="E491" s="114"/>
      <c r="F491" s="110"/>
      <c r="G491" s="115"/>
    </row>
    <row r="492" spans="1:7" s="112" customFormat="1" ht="15" x14ac:dyDescent="0.2">
      <c r="A492" s="106">
        <v>467</v>
      </c>
      <c r="B492" s="113"/>
      <c r="C492" s="108"/>
      <c r="D492" s="109"/>
      <c r="E492" s="114"/>
      <c r="F492" s="110"/>
      <c r="G492" s="115"/>
    </row>
    <row r="493" spans="1:7" s="112" customFormat="1" ht="15" x14ac:dyDescent="0.2">
      <c r="A493" s="106">
        <v>468</v>
      </c>
      <c r="B493" s="113"/>
      <c r="C493" s="108"/>
      <c r="D493" s="109"/>
      <c r="E493" s="114"/>
      <c r="F493" s="110"/>
      <c r="G493" s="115"/>
    </row>
    <row r="494" spans="1:7" s="112" customFormat="1" ht="15" x14ac:dyDescent="0.2">
      <c r="A494" s="106">
        <v>469</v>
      </c>
      <c r="B494" s="113"/>
      <c r="C494" s="108"/>
      <c r="D494" s="109"/>
      <c r="E494" s="114"/>
      <c r="F494" s="110"/>
      <c r="G494" s="115"/>
    </row>
    <row r="495" spans="1:7" s="112" customFormat="1" ht="15" x14ac:dyDescent="0.2">
      <c r="A495" s="106">
        <v>470</v>
      </c>
      <c r="B495" s="113"/>
      <c r="C495" s="108"/>
      <c r="D495" s="109"/>
      <c r="E495" s="114"/>
      <c r="F495" s="110"/>
      <c r="G495" s="115"/>
    </row>
    <row r="496" spans="1:7" s="112" customFormat="1" ht="15" x14ac:dyDescent="0.2">
      <c r="A496" s="106">
        <v>471</v>
      </c>
      <c r="B496" s="113"/>
      <c r="C496" s="108"/>
      <c r="D496" s="109"/>
      <c r="E496" s="114"/>
      <c r="F496" s="110"/>
      <c r="G496" s="115"/>
    </row>
    <row r="497" spans="1:7" s="112" customFormat="1" ht="15" x14ac:dyDescent="0.2">
      <c r="A497" s="106">
        <v>472</v>
      </c>
      <c r="B497" s="113"/>
      <c r="C497" s="108"/>
      <c r="D497" s="109"/>
      <c r="E497" s="114"/>
      <c r="F497" s="110"/>
      <c r="G497" s="115"/>
    </row>
    <row r="498" spans="1:7" s="112" customFormat="1" ht="15" x14ac:dyDescent="0.2">
      <c r="A498" s="106">
        <v>473</v>
      </c>
      <c r="B498" s="113"/>
      <c r="C498" s="108"/>
      <c r="D498" s="109"/>
      <c r="E498" s="114"/>
      <c r="F498" s="110"/>
      <c r="G498" s="115"/>
    </row>
    <row r="499" spans="1:7" s="112" customFormat="1" ht="15" x14ac:dyDescent="0.2">
      <c r="A499" s="106">
        <v>474</v>
      </c>
      <c r="B499" s="113"/>
      <c r="C499" s="108"/>
      <c r="D499" s="109"/>
      <c r="E499" s="114"/>
      <c r="F499" s="110"/>
      <c r="G499" s="115"/>
    </row>
    <row r="500" spans="1:7" s="112" customFormat="1" ht="15" x14ac:dyDescent="0.2">
      <c r="A500" s="106">
        <v>475</v>
      </c>
      <c r="B500" s="113"/>
      <c r="C500" s="108"/>
      <c r="D500" s="109"/>
      <c r="E500" s="114"/>
      <c r="F500" s="110"/>
      <c r="G500" s="115"/>
    </row>
    <row r="501" spans="1:7" s="112" customFormat="1" ht="15" x14ac:dyDescent="0.2">
      <c r="A501" s="106">
        <v>476</v>
      </c>
      <c r="B501" s="113"/>
      <c r="C501" s="108"/>
      <c r="D501" s="109"/>
      <c r="E501" s="114"/>
      <c r="F501" s="110"/>
      <c r="G501" s="115"/>
    </row>
    <row r="502" spans="1:7" s="112" customFormat="1" ht="15" x14ac:dyDescent="0.2">
      <c r="A502" s="106">
        <v>477</v>
      </c>
      <c r="B502" s="113"/>
      <c r="C502" s="108"/>
      <c r="D502" s="109"/>
      <c r="E502" s="114"/>
      <c r="F502" s="110"/>
      <c r="G502" s="115"/>
    </row>
    <row r="503" spans="1:7" s="112" customFormat="1" ht="15" x14ac:dyDescent="0.2">
      <c r="A503" s="106">
        <v>478</v>
      </c>
      <c r="B503" s="113"/>
      <c r="C503" s="108"/>
      <c r="D503" s="109"/>
      <c r="E503" s="114"/>
      <c r="F503" s="110"/>
      <c r="G503" s="115"/>
    </row>
    <row r="504" spans="1:7" s="112" customFormat="1" ht="15" x14ac:dyDescent="0.2">
      <c r="A504" s="106">
        <v>479</v>
      </c>
      <c r="B504" s="113"/>
      <c r="C504" s="108"/>
      <c r="D504" s="109"/>
      <c r="E504" s="114"/>
      <c r="F504" s="110"/>
      <c r="G504" s="115"/>
    </row>
    <row r="505" spans="1:7" s="112" customFormat="1" ht="15" x14ac:dyDescent="0.2">
      <c r="A505" s="106">
        <v>480</v>
      </c>
      <c r="B505" s="113"/>
      <c r="C505" s="108"/>
      <c r="D505" s="109"/>
      <c r="E505" s="114"/>
      <c r="F505" s="110"/>
      <c r="G505" s="115"/>
    </row>
    <row r="506" spans="1:7" s="112" customFormat="1" ht="15" x14ac:dyDescent="0.2">
      <c r="A506" s="106">
        <v>481</v>
      </c>
      <c r="B506" s="113"/>
      <c r="C506" s="108"/>
      <c r="D506" s="109"/>
      <c r="E506" s="114"/>
      <c r="F506" s="110"/>
      <c r="G506" s="115"/>
    </row>
    <row r="507" spans="1:7" s="112" customFormat="1" ht="15" x14ac:dyDescent="0.2">
      <c r="A507" s="106">
        <v>482</v>
      </c>
      <c r="B507" s="113"/>
      <c r="C507" s="108"/>
      <c r="D507" s="109"/>
      <c r="E507" s="114"/>
      <c r="F507" s="110"/>
      <c r="G507" s="115"/>
    </row>
    <row r="508" spans="1:7" s="112" customFormat="1" ht="15" x14ac:dyDescent="0.2">
      <c r="A508" s="106">
        <v>483</v>
      </c>
      <c r="B508" s="113"/>
      <c r="C508" s="108"/>
      <c r="D508" s="109"/>
      <c r="E508" s="114"/>
      <c r="F508" s="110"/>
      <c r="G508" s="115"/>
    </row>
    <row r="509" spans="1:7" s="112" customFormat="1" ht="15" x14ac:dyDescent="0.2">
      <c r="A509" s="106">
        <v>484</v>
      </c>
      <c r="B509" s="113"/>
      <c r="C509" s="108"/>
      <c r="D509" s="109"/>
      <c r="E509" s="114"/>
      <c r="F509" s="110"/>
      <c r="G509" s="115"/>
    </row>
    <row r="510" spans="1:7" s="112" customFormat="1" ht="15" x14ac:dyDescent="0.2">
      <c r="A510" s="106">
        <v>485</v>
      </c>
      <c r="B510" s="113"/>
      <c r="C510" s="108"/>
      <c r="D510" s="109"/>
      <c r="E510" s="114"/>
      <c r="F510" s="110"/>
      <c r="G510" s="115"/>
    </row>
    <row r="511" spans="1:7" s="112" customFormat="1" ht="15" x14ac:dyDescent="0.2">
      <c r="A511" s="106">
        <v>486</v>
      </c>
      <c r="B511" s="113"/>
      <c r="C511" s="108"/>
      <c r="D511" s="109"/>
      <c r="E511" s="114"/>
      <c r="F511" s="110"/>
      <c r="G511" s="115"/>
    </row>
    <row r="512" spans="1:7" s="112" customFormat="1" ht="15" x14ac:dyDescent="0.2">
      <c r="A512" s="106">
        <v>487</v>
      </c>
      <c r="B512" s="113"/>
      <c r="C512" s="108"/>
      <c r="D512" s="109"/>
      <c r="E512" s="114"/>
      <c r="F512" s="110"/>
      <c r="G512" s="115"/>
    </row>
    <row r="513" spans="1:7" s="112" customFormat="1" ht="15" x14ac:dyDescent="0.2">
      <c r="A513" s="106">
        <v>488</v>
      </c>
      <c r="B513" s="113"/>
      <c r="C513" s="108"/>
      <c r="D513" s="109"/>
      <c r="E513" s="114"/>
      <c r="F513" s="110"/>
      <c r="G513" s="115"/>
    </row>
    <row r="514" spans="1:7" s="112" customFormat="1" ht="15" x14ac:dyDescent="0.2">
      <c r="A514" s="106">
        <v>489</v>
      </c>
      <c r="B514" s="113"/>
      <c r="C514" s="108"/>
      <c r="D514" s="109"/>
      <c r="E514" s="114"/>
      <c r="F514" s="110"/>
      <c r="G514" s="115"/>
    </row>
    <row r="515" spans="1:7" s="112" customFormat="1" ht="15" x14ac:dyDescent="0.2">
      <c r="A515" s="106">
        <v>490</v>
      </c>
      <c r="B515" s="113"/>
      <c r="C515" s="108"/>
      <c r="D515" s="109"/>
      <c r="E515" s="114"/>
      <c r="F515" s="110"/>
      <c r="G515" s="115"/>
    </row>
    <row r="516" spans="1:7" s="112" customFormat="1" ht="15" x14ac:dyDescent="0.2">
      <c r="A516" s="106">
        <v>491</v>
      </c>
      <c r="B516" s="113"/>
      <c r="C516" s="108"/>
      <c r="D516" s="109"/>
      <c r="E516" s="114"/>
      <c r="F516" s="110"/>
      <c r="G516" s="115"/>
    </row>
    <row r="517" spans="1:7" s="112" customFormat="1" ht="15" x14ac:dyDescent="0.2">
      <c r="A517" s="106">
        <v>492</v>
      </c>
      <c r="B517" s="113"/>
      <c r="C517" s="108"/>
      <c r="D517" s="109"/>
      <c r="E517" s="114"/>
      <c r="F517" s="110"/>
      <c r="G517" s="115"/>
    </row>
    <row r="518" spans="1:7" s="112" customFormat="1" ht="15" x14ac:dyDescent="0.2">
      <c r="A518" s="106">
        <v>493</v>
      </c>
      <c r="B518" s="113"/>
      <c r="C518" s="108"/>
      <c r="D518" s="109"/>
      <c r="E518" s="114"/>
      <c r="F518" s="110"/>
      <c r="G518" s="115"/>
    </row>
    <row r="519" spans="1:7" s="112" customFormat="1" ht="15" x14ac:dyDescent="0.2">
      <c r="A519" s="106">
        <v>494</v>
      </c>
      <c r="B519" s="113"/>
      <c r="C519" s="108"/>
      <c r="D519" s="109"/>
      <c r="E519" s="114"/>
      <c r="F519" s="110"/>
      <c r="G519" s="115"/>
    </row>
    <row r="520" spans="1:7" s="112" customFormat="1" ht="15" x14ac:dyDescent="0.2">
      <c r="A520" s="106">
        <v>495</v>
      </c>
      <c r="B520" s="113"/>
      <c r="C520" s="108"/>
      <c r="D520" s="109"/>
      <c r="E520" s="114"/>
      <c r="F520" s="110"/>
      <c r="G520" s="115"/>
    </row>
    <row r="521" spans="1:7" s="112" customFormat="1" ht="15" x14ac:dyDescent="0.2">
      <c r="A521" s="106">
        <v>496</v>
      </c>
      <c r="B521" s="113"/>
      <c r="C521" s="108"/>
      <c r="D521" s="109"/>
      <c r="E521" s="114"/>
      <c r="F521" s="110"/>
      <c r="G521" s="115"/>
    </row>
    <row r="522" spans="1:7" s="112" customFormat="1" ht="15" x14ac:dyDescent="0.2">
      <c r="A522" s="106">
        <v>497</v>
      </c>
      <c r="B522" s="113"/>
      <c r="C522" s="108"/>
      <c r="D522" s="109"/>
      <c r="E522" s="114"/>
      <c r="F522" s="110"/>
      <c r="G522" s="115"/>
    </row>
    <row r="523" spans="1:7" s="112" customFormat="1" ht="15" x14ac:dyDescent="0.2">
      <c r="A523" s="106">
        <v>498</v>
      </c>
      <c r="B523" s="113"/>
      <c r="C523" s="108"/>
      <c r="D523" s="109"/>
      <c r="E523" s="114"/>
      <c r="F523" s="110"/>
      <c r="G523" s="115"/>
    </row>
    <row r="524" spans="1:7" s="112" customFormat="1" ht="15" x14ac:dyDescent="0.2">
      <c r="A524" s="106">
        <v>499</v>
      </c>
      <c r="B524" s="113"/>
      <c r="C524" s="108"/>
      <c r="D524" s="109"/>
      <c r="E524" s="114"/>
      <c r="F524" s="110"/>
      <c r="G524" s="115"/>
    </row>
    <row r="525" spans="1:7" s="112" customFormat="1" ht="15" x14ac:dyDescent="0.2">
      <c r="A525" s="106">
        <v>500</v>
      </c>
      <c r="B525" s="113"/>
      <c r="C525" s="108"/>
      <c r="D525" s="109"/>
      <c r="E525" s="114"/>
      <c r="F525" s="110"/>
      <c r="G525" s="115"/>
    </row>
  </sheetData>
  <sheetProtection password="EDE9" sheet="1" objects="1" scenarios="1"/>
  <mergeCells count="7">
    <mergeCell ref="F22:F25"/>
    <mergeCell ref="A7:D9"/>
    <mergeCell ref="A22:A25"/>
    <mergeCell ref="B22:B25"/>
    <mergeCell ref="C22:C25"/>
    <mergeCell ref="D22:D25"/>
    <mergeCell ref="E22:E25"/>
  </mergeCells>
  <conditionalFormatting sqref="B26:F525">
    <cfRule type="cellIs" dxfId="3" priority="2" stopIfTrue="1" operator="notEqual">
      <formula>0</formula>
    </cfRule>
  </conditionalFormatting>
  <conditionalFormatting sqref="F6:F7">
    <cfRule type="cellIs" dxfId="2" priority="1" stopIfTrue="1" operator="equal">
      <formula>0</formula>
    </cfRule>
  </conditionalFormatting>
  <dataValidations count="2">
    <dataValidation type="list" allowBlank="1" showErrorMessage="1" errorTitle="Finanzierungsquelle" error="Bitte auswählen!" sqref="D26:D525">
      <formula1>$E$11:$E$18</formula1>
    </dataValidation>
    <dataValidation type="custom" allowBlank="1" showErrorMessage="1" errorTitle="Betrag" error="Bitte geben Sie max. 2 Nachkommastellen an!" sqref="F26:F525">
      <formula1>MOD(ROUND(F26*10^2,10),1)=0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Y17"/>
  <sheetViews>
    <sheetView showGridLines="0" zoomScaleNormal="100" workbookViewId="0">
      <selection activeCell="A10" sqref="A10:E10"/>
    </sheetView>
  </sheetViews>
  <sheetFormatPr baseColWidth="10" defaultColWidth="11.42578125" defaultRowHeight="12" x14ac:dyDescent="0.2"/>
  <cols>
    <col min="1" max="1" width="5.7109375" style="393" customWidth="1"/>
    <col min="2" max="25" width="5.7109375" style="380" customWidth="1"/>
    <col min="26" max="16384" width="11.42578125" style="380"/>
  </cols>
  <sheetData>
    <row r="1" spans="1:25" ht="15" customHeight="1" x14ac:dyDescent="0.2">
      <c r="A1" s="376" t="s">
        <v>188</v>
      </c>
      <c r="B1" s="377"/>
      <c r="C1" s="377"/>
      <c r="D1" s="377"/>
      <c r="E1" s="377"/>
      <c r="F1" s="378"/>
      <c r="G1" s="378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V1" s="379" t="s">
        <v>31</v>
      </c>
      <c r="W1" s="665" t="str">
        <f>'Seite 1'!P18</f>
        <v>F-INS</v>
      </c>
      <c r="X1" s="666"/>
      <c r="Y1" s="667"/>
    </row>
    <row r="2" spans="1:25" ht="15" customHeight="1" x14ac:dyDescent="0.2">
      <c r="A2" s="680" t="s">
        <v>209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399"/>
      <c r="S2" s="379"/>
      <c r="T2" s="379"/>
      <c r="V2" s="381" t="s">
        <v>32</v>
      </c>
      <c r="W2" s="668">
        <f ca="1">'Seite 1'!P17</f>
        <v>45329</v>
      </c>
      <c r="X2" s="669"/>
      <c r="Y2" s="670"/>
    </row>
    <row r="3" spans="1:25" s="382" customFormat="1" ht="15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399"/>
      <c r="V3" s="383"/>
      <c r="W3" s="384"/>
      <c r="X3" s="384"/>
      <c r="Y3" s="65" t="str">
        <f>'Seite 1'!$A$65</f>
        <v>VWN Förderung einer Verbraucherinsolvenzberatungsstelle</v>
      </c>
    </row>
    <row r="4" spans="1:25" s="382" customFormat="1" ht="15" customHeight="1" x14ac:dyDescent="0.2">
      <c r="A4" s="376"/>
      <c r="B4" s="377"/>
      <c r="C4" s="377"/>
      <c r="D4" s="377"/>
      <c r="E4" s="377"/>
      <c r="F4" s="377"/>
      <c r="G4" s="377"/>
      <c r="V4" s="383"/>
      <c r="W4" s="384"/>
      <c r="X4" s="384"/>
      <c r="Y4" s="66" t="str">
        <f>'Seite 1'!$A$66</f>
        <v>Formularversion: V 2.1 vom 07.02.24 - öffentlich -</v>
      </c>
    </row>
    <row r="5" spans="1:25" s="382" customFormat="1" ht="15" customHeight="1" x14ac:dyDescent="0.2">
      <c r="A5" s="385" t="s">
        <v>169</v>
      </c>
    </row>
    <row r="6" spans="1:25" s="382" customFormat="1" ht="15" customHeight="1" x14ac:dyDescent="0.2">
      <c r="A6" s="625" t="s">
        <v>170</v>
      </c>
      <c r="B6" s="626"/>
      <c r="C6" s="626"/>
      <c r="D6" s="626"/>
      <c r="E6" s="626"/>
      <c r="F6" s="631" t="s">
        <v>171</v>
      </c>
      <c r="G6" s="632"/>
      <c r="H6" s="633"/>
      <c r="I6" s="640" t="s">
        <v>172</v>
      </c>
      <c r="J6" s="641"/>
      <c r="K6" s="641"/>
      <c r="L6" s="642"/>
      <c r="M6" s="640" t="s">
        <v>173</v>
      </c>
      <c r="N6" s="642"/>
      <c r="O6" s="646" t="s">
        <v>174</v>
      </c>
      <c r="P6" s="647"/>
      <c r="Q6" s="647"/>
      <c r="R6" s="648"/>
      <c r="S6" s="646" t="s">
        <v>175</v>
      </c>
      <c r="T6" s="647"/>
      <c r="U6" s="647"/>
      <c r="V6" s="648"/>
      <c r="W6" s="671" t="s">
        <v>176</v>
      </c>
      <c r="X6" s="672"/>
      <c r="Y6" s="673"/>
    </row>
    <row r="7" spans="1:25" s="382" customFormat="1" ht="15" customHeight="1" x14ac:dyDescent="0.2">
      <c r="A7" s="627"/>
      <c r="B7" s="628"/>
      <c r="C7" s="628"/>
      <c r="D7" s="628"/>
      <c r="E7" s="628"/>
      <c r="F7" s="634"/>
      <c r="G7" s="635"/>
      <c r="H7" s="636"/>
      <c r="I7" s="643"/>
      <c r="J7" s="644"/>
      <c r="K7" s="644"/>
      <c r="L7" s="645"/>
      <c r="M7" s="643"/>
      <c r="N7" s="645"/>
      <c r="O7" s="649"/>
      <c r="P7" s="650"/>
      <c r="Q7" s="650"/>
      <c r="R7" s="651"/>
      <c r="S7" s="649"/>
      <c r="T7" s="650"/>
      <c r="U7" s="650"/>
      <c r="V7" s="651"/>
      <c r="W7" s="674"/>
      <c r="X7" s="675"/>
      <c r="Y7" s="676"/>
    </row>
    <row r="8" spans="1:25" s="382" customFormat="1" ht="15" customHeight="1" x14ac:dyDescent="0.2">
      <c r="A8" s="627"/>
      <c r="B8" s="628"/>
      <c r="C8" s="628"/>
      <c r="D8" s="628"/>
      <c r="E8" s="628"/>
      <c r="F8" s="634"/>
      <c r="G8" s="635"/>
      <c r="H8" s="636"/>
      <c r="I8" s="643" t="s">
        <v>189</v>
      </c>
      <c r="J8" s="644"/>
      <c r="K8" s="644" t="s">
        <v>177</v>
      </c>
      <c r="L8" s="645"/>
      <c r="M8" s="643" t="s">
        <v>178</v>
      </c>
      <c r="N8" s="655" t="s">
        <v>179</v>
      </c>
      <c r="O8" s="643" t="s">
        <v>178</v>
      </c>
      <c r="P8" s="644"/>
      <c r="Q8" s="644" t="s">
        <v>180</v>
      </c>
      <c r="R8" s="645"/>
      <c r="S8" s="643" t="s">
        <v>178</v>
      </c>
      <c r="T8" s="644"/>
      <c r="U8" s="644" t="s">
        <v>180</v>
      </c>
      <c r="V8" s="645"/>
      <c r="W8" s="674"/>
      <c r="X8" s="675"/>
      <c r="Y8" s="676"/>
    </row>
    <row r="9" spans="1:25" s="382" customFormat="1" ht="15" customHeight="1" x14ac:dyDescent="0.2">
      <c r="A9" s="629"/>
      <c r="B9" s="630"/>
      <c r="C9" s="630"/>
      <c r="D9" s="630"/>
      <c r="E9" s="630"/>
      <c r="F9" s="637"/>
      <c r="G9" s="638"/>
      <c r="H9" s="639"/>
      <c r="I9" s="652"/>
      <c r="J9" s="653"/>
      <c r="K9" s="653"/>
      <c r="L9" s="654"/>
      <c r="M9" s="652"/>
      <c r="N9" s="656"/>
      <c r="O9" s="652"/>
      <c r="P9" s="653"/>
      <c r="Q9" s="653"/>
      <c r="R9" s="654"/>
      <c r="S9" s="652"/>
      <c r="T9" s="653"/>
      <c r="U9" s="653"/>
      <c r="V9" s="654"/>
      <c r="W9" s="677"/>
      <c r="X9" s="678"/>
      <c r="Y9" s="679"/>
    </row>
    <row r="10" spans="1:25" s="388" customFormat="1" ht="18" customHeight="1" x14ac:dyDescent="0.2">
      <c r="A10" s="681"/>
      <c r="B10" s="682"/>
      <c r="C10" s="682"/>
      <c r="D10" s="682"/>
      <c r="E10" s="683"/>
      <c r="F10" s="684"/>
      <c r="G10" s="685"/>
      <c r="H10" s="686"/>
      <c r="I10" s="687"/>
      <c r="J10" s="688"/>
      <c r="K10" s="688"/>
      <c r="L10" s="689"/>
      <c r="M10" s="386"/>
      <c r="N10" s="387"/>
      <c r="O10" s="690">
        <f t="shared" ref="O10:O15" si="0">ROUND(M10/40,3)</f>
        <v>0</v>
      </c>
      <c r="P10" s="657"/>
      <c r="Q10" s="657">
        <f t="shared" ref="Q10:Q15" si="1">ROUND(N10/40,3)</f>
        <v>0</v>
      </c>
      <c r="R10" s="658"/>
      <c r="S10" s="659">
        <f t="shared" ref="S10:S15" si="2">IF(OR(I10="",K10="",M10=""),0,ROUND(ROUND(DAYS360(I10,K10+1,TRUE)/30,1)*O10/12,3))</f>
        <v>0</v>
      </c>
      <c r="T10" s="660"/>
      <c r="U10" s="660">
        <f t="shared" ref="U10:U15" si="3">IF(OR(I10="",K10="",N10=""),0,ROUND(ROUND(DAYS360(I10,K10+1,TRUE)/30,1)*Q10/12,3))</f>
        <v>0</v>
      </c>
      <c r="V10" s="661"/>
      <c r="W10" s="662"/>
      <c r="X10" s="663"/>
      <c r="Y10" s="664"/>
    </row>
    <row r="11" spans="1:25" s="388" customFormat="1" ht="18" customHeight="1" x14ac:dyDescent="0.2">
      <c r="A11" s="694"/>
      <c r="B11" s="695"/>
      <c r="C11" s="695"/>
      <c r="D11" s="695"/>
      <c r="E11" s="696"/>
      <c r="F11" s="697"/>
      <c r="G11" s="698"/>
      <c r="H11" s="699"/>
      <c r="I11" s="700"/>
      <c r="J11" s="701"/>
      <c r="K11" s="701"/>
      <c r="L11" s="702"/>
      <c r="M11" s="389"/>
      <c r="N11" s="390"/>
      <c r="O11" s="703">
        <f t="shared" si="0"/>
        <v>0</v>
      </c>
      <c r="P11" s="704"/>
      <c r="Q11" s="704">
        <f t="shared" si="1"/>
        <v>0</v>
      </c>
      <c r="R11" s="705"/>
      <c r="S11" s="703">
        <f t="shared" si="2"/>
        <v>0</v>
      </c>
      <c r="T11" s="704"/>
      <c r="U11" s="704">
        <f t="shared" si="3"/>
        <v>0</v>
      </c>
      <c r="V11" s="705"/>
      <c r="W11" s="691"/>
      <c r="X11" s="692"/>
      <c r="Y11" s="693"/>
    </row>
    <row r="12" spans="1:25" s="388" customFormat="1" ht="18" customHeight="1" x14ac:dyDescent="0.2">
      <c r="A12" s="694"/>
      <c r="B12" s="695"/>
      <c r="C12" s="695"/>
      <c r="D12" s="695"/>
      <c r="E12" s="696"/>
      <c r="F12" s="697"/>
      <c r="G12" s="698"/>
      <c r="H12" s="699"/>
      <c r="I12" s="700"/>
      <c r="J12" s="701"/>
      <c r="K12" s="701"/>
      <c r="L12" s="702"/>
      <c r="M12" s="389"/>
      <c r="N12" s="390"/>
      <c r="O12" s="703">
        <f t="shared" si="0"/>
        <v>0</v>
      </c>
      <c r="P12" s="704"/>
      <c r="Q12" s="704">
        <f t="shared" si="1"/>
        <v>0</v>
      </c>
      <c r="R12" s="705"/>
      <c r="S12" s="703">
        <f t="shared" si="2"/>
        <v>0</v>
      </c>
      <c r="T12" s="704"/>
      <c r="U12" s="704">
        <f t="shared" si="3"/>
        <v>0</v>
      </c>
      <c r="V12" s="705"/>
      <c r="W12" s="691"/>
      <c r="X12" s="692"/>
      <c r="Y12" s="693"/>
    </row>
    <row r="13" spans="1:25" s="388" customFormat="1" ht="18" customHeight="1" x14ac:dyDescent="0.2">
      <c r="A13" s="694"/>
      <c r="B13" s="695"/>
      <c r="C13" s="695"/>
      <c r="D13" s="695"/>
      <c r="E13" s="696"/>
      <c r="F13" s="697"/>
      <c r="G13" s="698"/>
      <c r="H13" s="699"/>
      <c r="I13" s="700"/>
      <c r="J13" s="701"/>
      <c r="K13" s="701"/>
      <c r="L13" s="702"/>
      <c r="M13" s="389"/>
      <c r="N13" s="390"/>
      <c r="O13" s="703">
        <f t="shared" si="0"/>
        <v>0</v>
      </c>
      <c r="P13" s="704"/>
      <c r="Q13" s="704">
        <f t="shared" si="1"/>
        <v>0</v>
      </c>
      <c r="R13" s="705"/>
      <c r="S13" s="703">
        <f t="shared" si="2"/>
        <v>0</v>
      </c>
      <c r="T13" s="704"/>
      <c r="U13" s="704">
        <f t="shared" si="3"/>
        <v>0</v>
      </c>
      <c r="V13" s="705"/>
      <c r="W13" s="691"/>
      <c r="X13" s="692"/>
      <c r="Y13" s="693"/>
    </row>
    <row r="14" spans="1:25" s="388" customFormat="1" ht="18" customHeight="1" x14ac:dyDescent="0.2">
      <c r="A14" s="694"/>
      <c r="B14" s="695"/>
      <c r="C14" s="695"/>
      <c r="D14" s="695"/>
      <c r="E14" s="696"/>
      <c r="F14" s="697"/>
      <c r="G14" s="698"/>
      <c r="H14" s="699"/>
      <c r="I14" s="700"/>
      <c r="J14" s="701"/>
      <c r="K14" s="701"/>
      <c r="L14" s="702"/>
      <c r="M14" s="389"/>
      <c r="N14" s="390"/>
      <c r="O14" s="703">
        <f t="shared" si="0"/>
        <v>0</v>
      </c>
      <c r="P14" s="704"/>
      <c r="Q14" s="704">
        <f t="shared" si="1"/>
        <v>0</v>
      </c>
      <c r="R14" s="705"/>
      <c r="S14" s="703">
        <f t="shared" si="2"/>
        <v>0</v>
      </c>
      <c r="T14" s="704"/>
      <c r="U14" s="704">
        <f t="shared" si="3"/>
        <v>0</v>
      </c>
      <c r="V14" s="705"/>
      <c r="W14" s="691"/>
      <c r="X14" s="692"/>
      <c r="Y14" s="693"/>
    </row>
    <row r="15" spans="1:25" s="388" customFormat="1" ht="18" customHeight="1" x14ac:dyDescent="0.2">
      <c r="A15" s="714"/>
      <c r="B15" s="715"/>
      <c r="C15" s="715"/>
      <c r="D15" s="715"/>
      <c r="E15" s="716"/>
      <c r="F15" s="717"/>
      <c r="G15" s="718"/>
      <c r="H15" s="719"/>
      <c r="I15" s="720"/>
      <c r="J15" s="721"/>
      <c r="K15" s="721"/>
      <c r="L15" s="722"/>
      <c r="M15" s="391"/>
      <c r="N15" s="392"/>
      <c r="O15" s="723">
        <f t="shared" si="0"/>
        <v>0</v>
      </c>
      <c r="P15" s="724"/>
      <c r="Q15" s="724">
        <f t="shared" si="1"/>
        <v>0</v>
      </c>
      <c r="R15" s="725"/>
      <c r="S15" s="723">
        <f t="shared" si="2"/>
        <v>0</v>
      </c>
      <c r="T15" s="724"/>
      <c r="U15" s="724">
        <f t="shared" si="3"/>
        <v>0</v>
      </c>
      <c r="V15" s="725"/>
      <c r="W15" s="726"/>
      <c r="X15" s="727"/>
      <c r="Y15" s="728"/>
    </row>
    <row r="16" spans="1:25" s="382" customFormat="1" ht="18" customHeight="1" thickBot="1" x14ac:dyDescent="0.25">
      <c r="A16" s="706" t="s">
        <v>181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8">
        <f>SUM(S10:S15)</f>
        <v>0</v>
      </c>
      <c r="T16" s="709"/>
      <c r="U16" s="709">
        <f>SUM(U10:U15)</f>
        <v>0</v>
      </c>
      <c r="V16" s="710"/>
      <c r="W16" s="711">
        <f>SUMPRODUCT(ROUND(W10:W15,2))</f>
        <v>0</v>
      </c>
      <c r="X16" s="712"/>
      <c r="Y16" s="713"/>
    </row>
    <row r="17" ht="12.75" thickTop="1" x14ac:dyDescent="0.2"/>
  </sheetData>
  <sheetProtection password="EDE9" sheet="1" objects="1" scenarios="1" selectLockedCells="1"/>
  <mergeCells count="76">
    <mergeCell ref="A16:R16"/>
    <mergeCell ref="S16:T16"/>
    <mergeCell ref="U16:V16"/>
    <mergeCell ref="W16:Y16"/>
    <mergeCell ref="A15:E15"/>
    <mergeCell ref="F15:H15"/>
    <mergeCell ref="I15:J15"/>
    <mergeCell ref="K15:L15"/>
    <mergeCell ref="O15:P15"/>
    <mergeCell ref="Q15:R15"/>
    <mergeCell ref="S15:T15"/>
    <mergeCell ref="U15:V15"/>
    <mergeCell ref="W15:Y15"/>
    <mergeCell ref="W14:Y14"/>
    <mergeCell ref="A13:E13"/>
    <mergeCell ref="F13:H13"/>
    <mergeCell ref="I13:J13"/>
    <mergeCell ref="K13:L13"/>
    <mergeCell ref="O13:P13"/>
    <mergeCell ref="Q13:R13"/>
    <mergeCell ref="S13:T13"/>
    <mergeCell ref="U13:V13"/>
    <mergeCell ref="W13:Y13"/>
    <mergeCell ref="A14:E14"/>
    <mergeCell ref="F14:H14"/>
    <mergeCell ref="I14:J14"/>
    <mergeCell ref="K14:L14"/>
    <mergeCell ref="O14:P14"/>
    <mergeCell ref="Q14:R14"/>
    <mergeCell ref="S14:T14"/>
    <mergeCell ref="U14:V14"/>
    <mergeCell ref="Q12:R12"/>
    <mergeCell ref="S12:T12"/>
    <mergeCell ref="U12:V12"/>
    <mergeCell ref="W12:Y12"/>
    <mergeCell ref="A11:E11"/>
    <mergeCell ref="F11:H11"/>
    <mergeCell ref="I11:J11"/>
    <mergeCell ref="K11:L11"/>
    <mergeCell ref="O11:P11"/>
    <mergeCell ref="Q11:R11"/>
    <mergeCell ref="S11:T11"/>
    <mergeCell ref="U11:V11"/>
    <mergeCell ref="W11:Y11"/>
    <mergeCell ref="A12:E12"/>
    <mergeCell ref="F12:H12"/>
    <mergeCell ref="I12:J12"/>
    <mergeCell ref="K12:L12"/>
    <mergeCell ref="O12:P12"/>
    <mergeCell ref="Q10:R10"/>
    <mergeCell ref="S10:T10"/>
    <mergeCell ref="U10:V10"/>
    <mergeCell ref="W10:Y10"/>
    <mergeCell ref="W1:Y1"/>
    <mergeCell ref="W2:Y2"/>
    <mergeCell ref="S6:V7"/>
    <mergeCell ref="W6:Y9"/>
    <mergeCell ref="S8:T9"/>
    <mergeCell ref="U8:V9"/>
    <mergeCell ref="A2:Q3"/>
    <mergeCell ref="A10:E10"/>
    <mergeCell ref="F10:H10"/>
    <mergeCell ref="I10:J10"/>
    <mergeCell ref="K10:L10"/>
    <mergeCell ref="O10:P10"/>
    <mergeCell ref="A6:E9"/>
    <mergeCell ref="F6:H9"/>
    <mergeCell ref="I6:L7"/>
    <mergeCell ref="M6:N7"/>
    <mergeCell ref="O6:R7"/>
    <mergeCell ref="I8:J9"/>
    <mergeCell ref="K8:L9"/>
    <mergeCell ref="M8:M9"/>
    <mergeCell ref="N8:N9"/>
    <mergeCell ref="O8:P9"/>
    <mergeCell ref="Q8:R9"/>
  </mergeCells>
  <conditionalFormatting sqref="W1:Y2">
    <cfRule type="cellIs" dxfId="1" priority="2" stopIfTrue="1" operator="equal">
      <formula>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ColWidth="11.42578125" defaultRowHeight="12.75" customHeight="1" x14ac:dyDescent="0.2"/>
  <cols>
    <col min="1" max="1" width="1.7109375" style="4" customWidth="1"/>
    <col min="2" max="19" width="5.140625" style="4" customWidth="1"/>
    <col min="20" max="20" width="0.85546875" style="4" customWidth="1"/>
    <col min="21" max="16384" width="11.42578125" style="4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/>
    <row r="5" spans="1:20" s="310" customFormat="1" ht="15" customHeight="1" x14ac:dyDescent="0.2">
      <c r="A5" s="462"/>
      <c r="B5" s="463"/>
      <c r="C5" s="463"/>
      <c r="D5" s="463"/>
      <c r="E5" s="463"/>
      <c r="F5" s="463"/>
      <c r="G5" s="463"/>
      <c r="H5" s="463"/>
      <c r="I5" s="463"/>
      <c r="J5" s="464"/>
    </row>
    <row r="6" spans="1:20" s="310" customFormat="1" ht="15" customHeight="1" x14ac:dyDescent="0.2">
      <c r="A6" s="465"/>
      <c r="B6" s="466"/>
      <c r="C6" s="466"/>
      <c r="D6" s="466"/>
      <c r="E6" s="466"/>
      <c r="F6" s="466"/>
      <c r="G6" s="466"/>
      <c r="H6" s="466"/>
      <c r="I6" s="466"/>
      <c r="J6" s="467"/>
    </row>
    <row r="7" spans="1:20" s="310" customFormat="1" ht="15" customHeight="1" x14ac:dyDescent="0.2">
      <c r="A7" s="465"/>
      <c r="B7" s="466"/>
      <c r="C7" s="466"/>
      <c r="D7" s="466"/>
      <c r="E7" s="466"/>
      <c r="F7" s="466"/>
      <c r="G7" s="466"/>
      <c r="H7" s="466"/>
      <c r="I7" s="466"/>
      <c r="J7" s="467"/>
    </row>
    <row r="8" spans="1:20" s="310" customFormat="1" ht="15" customHeight="1" x14ac:dyDescent="0.2">
      <c r="A8" s="465"/>
      <c r="B8" s="466"/>
      <c r="C8" s="466"/>
      <c r="D8" s="466"/>
      <c r="E8" s="466"/>
      <c r="F8" s="466"/>
      <c r="G8" s="466"/>
      <c r="H8" s="466"/>
      <c r="I8" s="466"/>
      <c r="J8" s="467"/>
    </row>
    <row r="9" spans="1:20" s="310" customFormat="1" ht="15" customHeight="1" x14ac:dyDescent="0.2">
      <c r="A9" s="468"/>
      <c r="B9" s="469"/>
      <c r="C9" s="469"/>
      <c r="D9" s="469"/>
      <c r="E9" s="469"/>
      <c r="F9" s="469"/>
      <c r="G9" s="469"/>
      <c r="H9" s="469"/>
      <c r="I9" s="469"/>
      <c r="J9" s="470"/>
    </row>
    <row r="10" spans="1:20" s="310" customFormat="1" ht="15" customHeight="1" x14ac:dyDescent="0.2">
      <c r="A10" s="311" t="s">
        <v>7</v>
      </c>
      <c r="B10" s="311"/>
      <c r="C10" s="311"/>
      <c r="D10" s="311"/>
      <c r="E10" s="311"/>
      <c r="L10" s="285"/>
    </row>
    <row r="11" spans="1:20" s="310" customFormat="1" ht="15" customHeight="1" x14ac:dyDescent="0.2"/>
    <row r="12" spans="1:20" s="313" customFormat="1" ht="15" customHeight="1" x14ac:dyDescent="0.2">
      <c r="A12" s="312" t="s">
        <v>232</v>
      </c>
      <c r="B12" s="305"/>
      <c r="C12" s="305"/>
      <c r="D12" s="305"/>
      <c r="E12" s="305"/>
      <c r="F12" s="305"/>
      <c r="G12" s="305"/>
      <c r="H12" s="305"/>
      <c r="L12" s="314" t="s">
        <v>125</v>
      </c>
      <c r="M12" s="315"/>
      <c r="N12" s="315"/>
      <c r="O12" s="315"/>
      <c r="P12" s="315"/>
      <c r="Q12" s="315"/>
      <c r="R12" s="315"/>
      <c r="S12" s="315"/>
      <c r="T12" s="316"/>
    </row>
    <row r="13" spans="1:20" s="313" customFormat="1" ht="15" customHeight="1" x14ac:dyDescent="0.2">
      <c r="A13" s="312" t="s">
        <v>233</v>
      </c>
      <c r="B13" s="305"/>
      <c r="C13" s="305"/>
      <c r="D13" s="305"/>
      <c r="E13" s="305"/>
      <c r="F13" s="305"/>
      <c r="G13" s="305"/>
      <c r="H13" s="305"/>
      <c r="J13" s="305"/>
      <c r="L13" s="317"/>
      <c r="M13" s="318"/>
      <c r="N13" s="318"/>
      <c r="O13" s="318"/>
      <c r="P13" s="318"/>
      <c r="Q13" s="318"/>
      <c r="R13" s="318"/>
      <c r="S13" s="318"/>
      <c r="T13" s="319"/>
    </row>
    <row r="14" spans="1:20" s="313" customFormat="1" ht="15" customHeight="1" x14ac:dyDescent="0.2">
      <c r="A14" s="312" t="s">
        <v>222</v>
      </c>
      <c r="B14" s="305"/>
      <c r="C14" s="305"/>
      <c r="D14" s="305"/>
      <c r="E14" s="305"/>
      <c r="F14" s="305"/>
      <c r="G14" s="305"/>
      <c r="H14" s="305"/>
      <c r="I14" s="305"/>
      <c r="J14" s="305"/>
      <c r="L14" s="317"/>
      <c r="M14" s="318"/>
      <c r="N14" s="318"/>
      <c r="O14" s="318"/>
      <c r="P14" s="318"/>
      <c r="Q14" s="318"/>
      <c r="R14" s="318"/>
      <c r="S14" s="318"/>
      <c r="T14" s="319"/>
    </row>
    <row r="15" spans="1:20" s="313" customFormat="1" ht="15" customHeight="1" x14ac:dyDescent="0.2">
      <c r="A15" s="312" t="s">
        <v>223</v>
      </c>
      <c r="B15" s="305"/>
      <c r="C15" s="305"/>
      <c r="D15" s="305"/>
      <c r="E15" s="305"/>
      <c r="F15" s="305"/>
      <c r="G15" s="305"/>
      <c r="H15" s="305"/>
      <c r="I15" s="305"/>
      <c r="J15" s="305"/>
      <c r="L15" s="317"/>
      <c r="M15" s="318"/>
      <c r="N15" s="318"/>
      <c r="O15" s="318"/>
      <c r="P15" s="318"/>
      <c r="Q15" s="318"/>
      <c r="R15" s="318"/>
      <c r="S15" s="318"/>
      <c r="T15" s="319"/>
    </row>
    <row r="16" spans="1:20" s="313" customFormat="1" ht="15" customHeight="1" x14ac:dyDescent="0.2">
      <c r="B16" s="305"/>
      <c r="C16" s="305"/>
      <c r="D16" s="305"/>
      <c r="E16" s="305"/>
      <c r="F16" s="305"/>
      <c r="G16" s="305"/>
      <c r="H16" s="305"/>
      <c r="I16" s="305"/>
      <c r="J16" s="305"/>
      <c r="L16" s="320"/>
      <c r="M16" s="321"/>
      <c r="N16" s="321"/>
      <c r="O16" s="321"/>
      <c r="P16" s="321"/>
      <c r="Q16" s="321"/>
      <c r="R16" s="321"/>
      <c r="S16" s="321"/>
      <c r="T16" s="322"/>
    </row>
    <row r="17" spans="1:20" s="323" customFormat="1" ht="18" customHeight="1" x14ac:dyDescent="0.2">
      <c r="A17" s="313"/>
      <c r="B17" s="313"/>
      <c r="C17" s="313"/>
      <c r="D17" s="313"/>
      <c r="E17" s="313"/>
      <c r="F17" s="305"/>
      <c r="G17" s="305"/>
      <c r="H17" s="305"/>
      <c r="I17" s="305"/>
      <c r="J17" s="305"/>
      <c r="L17" s="324" t="s">
        <v>126</v>
      </c>
      <c r="M17" s="325"/>
      <c r="N17" s="325"/>
      <c r="O17" s="326"/>
      <c r="P17" s="474">
        <f ca="1">TODAY()</f>
        <v>45329</v>
      </c>
      <c r="Q17" s="474"/>
      <c r="R17" s="474"/>
      <c r="S17" s="474"/>
      <c r="T17" s="474"/>
    </row>
    <row r="18" spans="1:20" ht="20.100000000000001" customHeight="1" x14ac:dyDescent="0.2">
      <c r="L18" s="327" t="s">
        <v>31</v>
      </c>
      <c r="M18" s="328"/>
      <c r="N18" s="328"/>
      <c r="O18" s="329"/>
      <c r="P18" s="471" t="s">
        <v>150</v>
      </c>
      <c r="Q18" s="472"/>
      <c r="R18" s="472"/>
      <c r="S18" s="472"/>
      <c r="T18" s="473"/>
    </row>
    <row r="19" spans="1:20" s="5" customFormat="1" ht="8.1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00000000000001" customHeight="1" x14ac:dyDescent="0.2">
      <c r="A20" s="499" t="s">
        <v>9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1"/>
    </row>
    <row r="21" spans="1:20" ht="12" customHeight="1" x14ac:dyDescent="0.2">
      <c r="A21" s="481" t="s">
        <v>149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3"/>
    </row>
    <row r="22" spans="1:20" ht="12" customHeight="1" x14ac:dyDescent="0.2">
      <c r="A22" s="484"/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6"/>
    </row>
    <row r="23" spans="1:20" ht="12" customHeight="1" x14ac:dyDescent="0.2">
      <c r="A23" s="487"/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9"/>
    </row>
    <row r="24" spans="1:20" ht="8.1" customHeight="1" x14ac:dyDescent="0.2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330" customFormat="1" ht="18" customHeight="1" x14ac:dyDescent="0.2">
      <c r="A25" s="281" t="s">
        <v>286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3"/>
    </row>
    <row r="26" spans="1:20" s="310" customFormat="1" ht="3.95" customHeight="1" x14ac:dyDescent="0.2">
      <c r="A26" s="331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3"/>
      <c r="T26" s="334"/>
    </row>
    <row r="27" spans="1:20" s="330" customFormat="1" ht="15" customHeight="1" x14ac:dyDescent="0.2">
      <c r="A27" s="490" t="s">
        <v>127</v>
      </c>
      <c r="B27" s="491"/>
      <c r="C27" s="491"/>
      <c r="D27" s="491"/>
      <c r="E27" s="492"/>
      <c r="F27" s="493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5"/>
      <c r="T27" s="300"/>
    </row>
    <row r="28" spans="1:20" s="330" customFormat="1" ht="15" customHeight="1" x14ac:dyDescent="0.2">
      <c r="A28" s="490"/>
      <c r="B28" s="491"/>
      <c r="C28" s="491"/>
      <c r="D28" s="491"/>
      <c r="E28" s="492"/>
      <c r="F28" s="496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8"/>
      <c r="T28" s="300"/>
    </row>
    <row r="29" spans="1:20" s="330" customFormat="1" ht="3.95" customHeight="1" x14ac:dyDescent="0.2">
      <c r="A29" s="370"/>
      <c r="B29" s="371"/>
      <c r="C29" s="371"/>
      <c r="D29" s="371"/>
      <c r="E29" s="371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00"/>
    </row>
    <row r="30" spans="1:20" s="9" customFormat="1" ht="18" customHeight="1" x14ac:dyDescent="0.2">
      <c r="A30" s="508" t="s">
        <v>143</v>
      </c>
      <c r="B30" s="509"/>
      <c r="C30" s="509"/>
      <c r="D30" s="509"/>
      <c r="E30" s="510"/>
      <c r="F30" s="475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504" t="str">
        <f>IF(F30="","Name","")</f>
        <v>Name</v>
      </c>
      <c r="S30" s="505"/>
      <c r="T30" s="270"/>
    </row>
    <row r="31" spans="1:20" s="9" customFormat="1" ht="18" customHeight="1" x14ac:dyDescent="0.2">
      <c r="A31" s="508"/>
      <c r="B31" s="509"/>
      <c r="C31" s="509"/>
      <c r="D31" s="509"/>
      <c r="E31" s="510"/>
      <c r="F31" s="479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506" t="str">
        <f>IF(F31="","Straße","")</f>
        <v>Straße</v>
      </c>
      <c r="S31" s="507"/>
      <c r="T31" s="270"/>
    </row>
    <row r="32" spans="1:20" s="9" customFormat="1" ht="18" customHeight="1" x14ac:dyDescent="0.2">
      <c r="A32" s="508"/>
      <c r="B32" s="509"/>
      <c r="C32" s="509"/>
      <c r="D32" s="509"/>
      <c r="E32" s="510"/>
      <c r="F32" s="477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502" t="str">
        <f>IF(F32="","PLZ Ort","")</f>
        <v>PLZ Ort</v>
      </c>
      <c r="S32" s="503"/>
      <c r="T32" s="270"/>
    </row>
    <row r="33" spans="1:20" ht="3.95" customHeight="1" x14ac:dyDescent="0.2">
      <c r="A33" s="14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48"/>
    </row>
    <row r="34" spans="1:20" s="323" customFormat="1" ht="18" customHeight="1" x14ac:dyDescent="0.2">
      <c r="A34" s="335" t="s">
        <v>18</v>
      </c>
      <c r="B34" s="285"/>
      <c r="C34" s="285"/>
      <c r="D34" s="285"/>
      <c r="E34" s="336"/>
      <c r="F34" s="514"/>
      <c r="G34" s="515"/>
      <c r="H34" s="515"/>
      <c r="I34" s="515"/>
      <c r="J34" s="516"/>
      <c r="K34" s="336"/>
      <c r="L34" s="336"/>
      <c r="M34" s="337" t="s">
        <v>128</v>
      </c>
      <c r="N34" s="514"/>
      <c r="O34" s="515"/>
      <c r="P34" s="515"/>
      <c r="Q34" s="515"/>
      <c r="R34" s="515"/>
      <c r="S34" s="516"/>
      <c r="T34" s="338"/>
    </row>
    <row r="35" spans="1:20" s="310" customFormat="1" ht="3.95" customHeight="1" x14ac:dyDescent="0.2">
      <c r="A35" s="339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94"/>
    </row>
    <row r="36" spans="1:20" s="323" customFormat="1" ht="18" customHeight="1" x14ac:dyDescent="0.2">
      <c r="A36" s="335" t="s">
        <v>129</v>
      </c>
      <c r="B36" s="340"/>
      <c r="C36" s="340"/>
      <c r="D36" s="340"/>
      <c r="E36" s="336"/>
      <c r="F36" s="517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9"/>
      <c r="T36" s="338"/>
    </row>
    <row r="37" spans="1:20" s="310" customFormat="1" ht="3.95" customHeight="1" x14ac:dyDescent="0.2">
      <c r="A37" s="339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94"/>
    </row>
    <row r="38" spans="1:20" s="310" customFormat="1" ht="18" customHeight="1" x14ac:dyDescent="0.2">
      <c r="A38" s="341" t="s">
        <v>130</v>
      </c>
      <c r="B38" s="285"/>
      <c r="C38" s="285"/>
      <c r="D38" s="285"/>
      <c r="E38" s="285"/>
      <c r="F38" s="285"/>
      <c r="G38" s="285"/>
      <c r="H38" s="511"/>
      <c r="I38" s="512"/>
      <c r="J38" s="513"/>
      <c r="K38" s="285"/>
      <c r="L38" s="285"/>
      <c r="M38" s="285"/>
      <c r="N38" s="285"/>
      <c r="O38" s="285"/>
      <c r="P38" s="342" t="s">
        <v>131</v>
      </c>
      <c r="Q38" s="511"/>
      <c r="R38" s="512"/>
      <c r="S38" s="513"/>
      <c r="T38" s="294"/>
    </row>
    <row r="39" spans="1:20" s="310" customFormat="1" ht="3.95" customHeight="1" x14ac:dyDescent="0.2">
      <c r="A39" s="339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94"/>
    </row>
    <row r="40" spans="1:20" s="310" customFormat="1" ht="18" customHeight="1" x14ac:dyDescent="0.2">
      <c r="A40" s="341" t="s">
        <v>132</v>
      </c>
      <c r="B40" s="285"/>
      <c r="C40" s="285"/>
      <c r="D40" s="285"/>
      <c r="E40" s="285"/>
      <c r="F40" s="285"/>
      <c r="G40" s="285"/>
      <c r="H40" s="511"/>
      <c r="I40" s="512"/>
      <c r="J40" s="513"/>
      <c r="K40" s="343"/>
      <c r="L40" s="343"/>
      <c r="M40" s="343"/>
      <c r="N40" s="343"/>
      <c r="O40" s="343"/>
      <c r="P40" s="342" t="s">
        <v>1</v>
      </c>
      <c r="Q40" s="511"/>
      <c r="R40" s="512"/>
      <c r="S40" s="513"/>
      <c r="T40" s="294"/>
    </row>
    <row r="41" spans="1:20" s="310" customFormat="1" ht="3.95" customHeight="1" x14ac:dyDescent="0.2">
      <c r="A41" s="341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94"/>
    </row>
    <row r="42" spans="1:20" s="310" customFormat="1" ht="18" customHeight="1" x14ac:dyDescent="0.2">
      <c r="A42" s="341"/>
      <c r="B42" s="285" t="s">
        <v>133</v>
      </c>
      <c r="C42" s="285"/>
      <c r="D42" s="285"/>
      <c r="E42" s="285"/>
      <c r="F42" s="285"/>
      <c r="G42" s="342"/>
      <c r="H42" s="528">
        <f>H40</f>
        <v>0</v>
      </c>
      <c r="I42" s="529"/>
      <c r="J42" s="530"/>
      <c r="K42" s="285"/>
      <c r="L42" s="285"/>
      <c r="M42" s="285"/>
      <c r="N42" s="285"/>
      <c r="O42" s="285"/>
      <c r="P42" s="342" t="s">
        <v>1</v>
      </c>
      <c r="Q42" s="528">
        <f>Q40</f>
        <v>0</v>
      </c>
      <c r="R42" s="529"/>
      <c r="S42" s="530"/>
      <c r="T42" s="294"/>
    </row>
    <row r="43" spans="1:20" s="310" customFormat="1" ht="3.95" customHeight="1" x14ac:dyDescent="0.2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6"/>
      <c r="L43" s="345"/>
      <c r="M43" s="345"/>
      <c r="N43" s="345"/>
      <c r="O43" s="345"/>
      <c r="P43" s="345"/>
      <c r="Q43" s="345"/>
      <c r="R43" s="345"/>
      <c r="S43" s="345"/>
      <c r="T43" s="347"/>
    </row>
    <row r="44" spans="1:20" s="310" customFormat="1" ht="8.1" customHeight="1" x14ac:dyDescent="0.2">
      <c r="K44" s="349"/>
    </row>
    <row r="45" spans="1:20" s="310" customFormat="1" ht="3.95" customHeight="1" x14ac:dyDescent="0.2">
      <c r="A45" s="331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1"/>
    </row>
    <row r="46" spans="1:20" s="310" customFormat="1" ht="12" customHeight="1" x14ac:dyDescent="0.2">
      <c r="A46" s="352"/>
      <c r="B46" s="520" t="s">
        <v>234</v>
      </c>
      <c r="C46" s="520"/>
      <c r="D46" s="520"/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285"/>
      <c r="P46" s="286"/>
      <c r="Q46" s="286"/>
      <c r="R46" s="286"/>
      <c r="S46" s="286"/>
      <c r="T46" s="353"/>
    </row>
    <row r="47" spans="1:20" s="310" customFormat="1" ht="18" customHeight="1" x14ac:dyDescent="0.2">
      <c r="A47" s="339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354" t="s">
        <v>134</v>
      </c>
      <c r="P47" s="522"/>
      <c r="Q47" s="523"/>
      <c r="R47" s="523"/>
      <c r="S47" s="524"/>
      <c r="T47" s="355"/>
    </row>
    <row r="48" spans="1:20" s="310" customFormat="1" ht="8.1" customHeight="1" x14ac:dyDescent="0.2">
      <c r="A48" s="344"/>
      <c r="B48" s="345"/>
      <c r="C48" s="345"/>
      <c r="D48" s="345"/>
      <c r="E48" s="345"/>
      <c r="F48" s="345"/>
      <c r="G48" s="345"/>
      <c r="H48" s="345"/>
      <c r="I48" s="356"/>
      <c r="J48" s="357"/>
      <c r="K48" s="357"/>
      <c r="L48" s="358"/>
      <c r="M48" s="358"/>
      <c r="N48" s="358"/>
      <c r="O48" s="358"/>
      <c r="P48" s="357"/>
      <c r="Q48" s="357"/>
      <c r="R48" s="357"/>
      <c r="S48" s="357"/>
      <c r="T48" s="359"/>
    </row>
    <row r="49" spans="1:27" s="310" customFormat="1" ht="3.95" customHeight="1" x14ac:dyDescent="0.2">
      <c r="A49" s="331"/>
      <c r="B49" s="332"/>
      <c r="C49" s="332"/>
      <c r="D49" s="332"/>
      <c r="E49" s="332"/>
      <c r="F49" s="332"/>
      <c r="G49" s="332"/>
      <c r="H49" s="332"/>
      <c r="I49" s="360"/>
      <c r="J49" s="361"/>
      <c r="K49" s="361"/>
      <c r="L49" s="362"/>
      <c r="M49" s="362"/>
      <c r="N49" s="362"/>
      <c r="O49" s="362"/>
      <c r="P49" s="361"/>
      <c r="Q49" s="361"/>
      <c r="R49" s="361"/>
      <c r="S49" s="361"/>
      <c r="T49" s="363"/>
    </row>
    <row r="50" spans="1:27" s="310" customFormat="1" ht="12" customHeight="1" x14ac:dyDescent="0.2">
      <c r="A50" s="339"/>
      <c r="B50" s="520" t="s">
        <v>135</v>
      </c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364"/>
      <c r="P50" s="365"/>
      <c r="Q50" s="365"/>
      <c r="R50" s="365"/>
      <c r="S50" s="365"/>
      <c r="T50" s="355"/>
    </row>
    <row r="51" spans="1:27" s="310" customFormat="1" ht="18" customHeight="1" x14ac:dyDescent="0.2">
      <c r="A51" s="339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354" t="s">
        <v>134</v>
      </c>
      <c r="P51" s="522"/>
      <c r="Q51" s="523"/>
      <c r="R51" s="523"/>
      <c r="S51" s="524"/>
      <c r="T51" s="355"/>
    </row>
    <row r="52" spans="1:27" s="310" customFormat="1" ht="3.95" customHeight="1" x14ac:dyDescent="0.2">
      <c r="A52" s="339"/>
      <c r="B52" s="285"/>
      <c r="C52" s="285"/>
      <c r="D52" s="285"/>
      <c r="E52" s="285"/>
      <c r="F52" s="285"/>
      <c r="G52" s="285"/>
      <c r="H52" s="285"/>
      <c r="I52" s="292"/>
      <c r="J52" s="365"/>
      <c r="K52" s="365"/>
      <c r="L52" s="364"/>
      <c r="M52" s="364"/>
      <c r="N52" s="364"/>
      <c r="O52" s="364"/>
      <c r="P52" s="364"/>
      <c r="Q52" s="364"/>
      <c r="R52" s="364"/>
      <c r="S52" s="364"/>
      <c r="T52" s="355"/>
    </row>
    <row r="53" spans="1:27" s="310" customFormat="1" ht="12" customHeight="1" x14ac:dyDescent="0.2">
      <c r="A53" s="339"/>
      <c r="B53" s="520" t="s">
        <v>136</v>
      </c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364"/>
      <c r="P53" s="364"/>
      <c r="Q53" s="364"/>
      <c r="R53" s="364"/>
      <c r="S53" s="364"/>
      <c r="T53" s="355"/>
    </row>
    <row r="54" spans="1:27" s="310" customFormat="1" ht="18" customHeight="1" x14ac:dyDescent="0.2">
      <c r="A54" s="339"/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354" t="s">
        <v>134</v>
      </c>
      <c r="P54" s="522"/>
      <c r="Q54" s="523"/>
      <c r="R54" s="523"/>
      <c r="S54" s="524"/>
      <c r="T54" s="355"/>
    </row>
    <row r="55" spans="1:27" s="310" customFormat="1" ht="3.95" customHeight="1" x14ac:dyDescent="0.2">
      <c r="A55" s="339"/>
      <c r="B55" s="285"/>
      <c r="C55" s="285"/>
      <c r="D55" s="285"/>
      <c r="E55" s="285"/>
      <c r="F55" s="285"/>
      <c r="G55" s="285"/>
      <c r="H55" s="285"/>
      <c r="I55" s="292"/>
      <c r="J55" s="365"/>
      <c r="K55" s="365"/>
      <c r="L55" s="364"/>
      <c r="M55" s="364"/>
      <c r="N55" s="364"/>
      <c r="O55" s="364"/>
      <c r="P55" s="364"/>
      <c r="Q55" s="364"/>
      <c r="R55" s="364"/>
      <c r="S55" s="364"/>
      <c r="T55" s="355"/>
    </row>
    <row r="56" spans="1:27" s="310" customFormat="1" ht="12" customHeight="1" x14ac:dyDescent="0.2">
      <c r="A56" s="339"/>
      <c r="B56" s="520" t="s">
        <v>137</v>
      </c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364"/>
      <c r="P56" s="365"/>
      <c r="Q56" s="365"/>
      <c r="R56" s="365"/>
      <c r="S56" s="365"/>
      <c r="T56" s="355"/>
    </row>
    <row r="57" spans="1:27" s="310" customFormat="1" ht="18" customHeight="1" x14ac:dyDescent="0.2">
      <c r="A57" s="339"/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354" t="s">
        <v>134</v>
      </c>
      <c r="P57" s="525">
        <f>ROUND(P51,2)-ROUND(P54,2)</f>
        <v>0</v>
      </c>
      <c r="Q57" s="526"/>
      <c r="R57" s="526"/>
      <c r="S57" s="527"/>
      <c r="T57" s="366"/>
    </row>
    <row r="58" spans="1:27" s="310" customFormat="1" ht="8.1" customHeight="1" x14ac:dyDescent="0.2">
      <c r="A58" s="344"/>
      <c r="B58" s="345"/>
      <c r="C58" s="345"/>
      <c r="D58" s="345"/>
      <c r="E58" s="345"/>
      <c r="F58" s="345"/>
      <c r="G58" s="345"/>
      <c r="H58" s="345"/>
      <c r="I58" s="345"/>
      <c r="J58" s="345"/>
      <c r="K58" s="367"/>
      <c r="L58" s="367"/>
      <c r="M58" s="367"/>
      <c r="N58" s="367"/>
      <c r="O58" s="367"/>
      <c r="P58" s="367"/>
      <c r="Q58" s="368"/>
      <c r="R58" s="368"/>
      <c r="S58" s="368"/>
      <c r="T58" s="369"/>
    </row>
    <row r="59" spans="1:27" ht="12" customHeight="1" x14ac:dyDescent="0.2">
      <c r="D59" s="5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3.95" customHeight="1" x14ac:dyDescent="0.2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">
      <c r="A61" s="16">
        <v>1</v>
      </c>
      <c r="B61" s="17" t="s">
        <v>219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A62" s="16"/>
      <c r="B62" s="17" t="s">
        <v>220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">
      <c r="A63" s="16"/>
      <c r="B63" s="17" t="s">
        <v>221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">
      <c r="A65" s="432" t="str">
        <f>CONCATENATE(Änderungsdoku!$A$2," ",Änderungsdoku!$A$3)</f>
        <v>VWN Förderung einer Verbraucherinsolvenzberatungsstelle</v>
      </c>
    </row>
    <row r="66" spans="1:1" ht="12" customHeight="1" x14ac:dyDescent="0.2">
      <c r="A66" s="432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07.02.24 - öffentlich -</v>
      </c>
    </row>
  </sheetData>
  <sheetProtection password="EDE9" sheet="1" objects="1" scenarios="1"/>
  <mergeCells count="36"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  <mergeCell ref="Q38:S38"/>
    <mergeCell ref="H40:J40"/>
    <mergeCell ref="Q40:S40"/>
    <mergeCell ref="F34:J34"/>
    <mergeCell ref="N34:S34"/>
    <mergeCell ref="F36:S36"/>
    <mergeCell ref="H38:J38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A5:J5"/>
    <mergeCell ref="A6:J6"/>
    <mergeCell ref="A7:J7"/>
    <mergeCell ref="A8:J8"/>
    <mergeCell ref="A9:C9"/>
    <mergeCell ref="D9:J9"/>
  </mergeCells>
  <phoneticPr fontId="9" type="noConversion"/>
  <conditionalFormatting sqref="Q42 H42">
    <cfRule type="cellIs" dxfId="49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4 liegen!" sqref="H38:J38 Q38:S38">
      <formula1>41640</formula1>
      <formula2>45657</formula2>
    </dataValidation>
    <dataValidation type="date" allowBlank="1" showErrorMessage="1" errorTitle="Bewilligungszeitraum" error="Der Bewilligungszeitraum muss zwischen 01.01.2014 und 31.12.2024 liegen!" sqref="Q40:S40 H40:J40">
      <formula1>41640</formula1>
      <formula2>45657</formula2>
    </dataValidation>
  </dataValidations>
  <pageMargins left="0.78740157480314965" right="0.19685039370078741" top="0.19685039370078741" bottom="0.19685039370078741" header="0.19685039370078741" footer="0.19685039370078741"/>
  <pageSetup paperSize="9" scale="9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Z20"/>
  <sheetViews>
    <sheetView showGridLines="0" zoomScaleNormal="100" workbookViewId="0">
      <selection activeCell="A9" sqref="A9:F9"/>
    </sheetView>
  </sheetViews>
  <sheetFormatPr baseColWidth="10" defaultColWidth="11.42578125" defaultRowHeight="12" x14ac:dyDescent="0.2"/>
  <cols>
    <col min="1" max="1" width="5.7109375" style="393" customWidth="1"/>
    <col min="2" max="25" width="5.7109375" style="380" customWidth="1"/>
    <col min="26" max="16384" width="11.42578125" style="380"/>
  </cols>
  <sheetData>
    <row r="1" spans="1:26" ht="15" customHeight="1" x14ac:dyDescent="0.2">
      <c r="A1" s="376" t="s">
        <v>182</v>
      </c>
      <c r="B1" s="377"/>
      <c r="C1" s="377"/>
      <c r="D1" s="377"/>
      <c r="E1" s="377"/>
      <c r="F1" s="377"/>
      <c r="G1" s="378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 t="s">
        <v>31</v>
      </c>
      <c r="W1" s="665" t="str">
        <f>'Seite 1'!P18</f>
        <v>F-INS</v>
      </c>
      <c r="X1" s="666"/>
      <c r="Y1" s="667"/>
    </row>
    <row r="2" spans="1:26" ht="15" customHeight="1" x14ac:dyDescent="0.2">
      <c r="A2" s="680" t="s">
        <v>209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399"/>
      <c r="S2" s="399"/>
      <c r="T2" s="399"/>
      <c r="U2" s="379"/>
      <c r="V2" s="381" t="s">
        <v>32</v>
      </c>
      <c r="W2" s="668">
        <f ca="1">'Seite 1'!P17</f>
        <v>45329</v>
      </c>
      <c r="X2" s="669"/>
      <c r="Y2" s="670"/>
    </row>
    <row r="3" spans="1:26" s="382" customFormat="1" ht="15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399"/>
      <c r="S3" s="399"/>
      <c r="T3" s="399"/>
      <c r="V3" s="383"/>
      <c r="W3" s="383"/>
      <c r="X3" s="384"/>
      <c r="Y3" s="65" t="str">
        <f>'Seite 1'!$A$65</f>
        <v>VWN Förderung einer Verbraucherinsolvenzberatungsstelle</v>
      </c>
      <c r="Z3" s="380"/>
    </row>
    <row r="4" spans="1:26" s="382" customFormat="1" ht="15" customHeight="1" x14ac:dyDescent="0.2"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83"/>
      <c r="X4" s="384"/>
      <c r="Y4" s="66" t="str">
        <f>'Seite 1'!$A$66</f>
        <v>Formularversion: V 2.1 vom 07.02.24 - öffentlich -</v>
      </c>
    </row>
    <row r="5" spans="1:26" s="382" customFormat="1" ht="15" customHeight="1" x14ac:dyDescent="0.2">
      <c r="A5" s="385" t="s">
        <v>169</v>
      </c>
    </row>
    <row r="6" spans="1:26" s="382" customFormat="1" ht="15" customHeight="1" x14ac:dyDescent="0.2">
      <c r="A6" s="625" t="s">
        <v>183</v>
      </c>
      <c r="B6" s="626"/>
      <c r="C6" s="626"/>
      <c r="D6" s="626"/>
      <c r="E6" s="626"/>
      <c r="F6" s="626"/>
      <c r="G6" s="631" t="s">
        <v>184</v>
      </c>
      <c r="H6" s="632"/>
      <c r="I6" s="632"/>
      <c r="J6" s="632"/>
      <c r="K6" s="632"/>
      <c r="L6" s="633"/>
      <c r="M6" s="756" t="s">
        <v>172</v>
      </c>
      <c r="N6" s="757"/>
      <c r="O6" s="757"/>
      <c r="P6" s="758"/>
      <c r="Q6" s="759" t="s">
        <v>185</v>
      </c>
      <c r="R6" s="760"/>
      <c r="S6" s="671" t="s">
        <v>174</v>
      </c>
      <c r="T6" s="673"/>
      <c r="U6" s="671" t="s">
        <v>175</v>
      </c>
      <c r="V6" s="673"/>
      <c r="W6" s="671" t="s">
        <v>186</v>
      </c>
      <c r="X6" s="672"/>
      <c r="Y6" s="673"/>
    </row>
    <row r="7" spans="1:26" s="382" customFormat="1" ht="15" customHeight="1" x14ac:dyDescent="0.2">
      <c r="A7" s="627"/>
      <c r="B7" s="628"/>
      <c r="C7" s="628"/>
      <c r="D7" s="628"/>
      <c r="E7" s="628"/>
      <c r="F7" s="628"/>
      <c r="G7" s="634"/>
      <c r="H7" s="635"/>
      <c r="I7" s="635"/>
      <c r="J7" s="635"/>
      <c r="K7" s="635"/>
      <c r="L7" s="636"/>
      <c r="M7" s="765" t="s">
        <v>189</v>
      </c>
      <c r="N7" s="766"/>
      <c r="O7" s="766" t="s">
        <v>177</v>
      </c>
      <c r="P7" s="767"/>
      <c r="Q7" s="761"/>
      <c r="R7" s="762"/>
      <c r="S7" s="674"/>
      <c r="T7" s="676"/>
      <c r="U7" s="674"/>
      <c r="V7" s="676"/>
      <c r="W7" s="674"/>
      <c r="X7" s="675"/>
      <c r="Y7" s="676"/>
    </row>
    <row r="8" spans="1:26" s="382" customFormat="1" ht="15" customHeight="1" x14ac:dyDescent="0.2">
      <c r="A8" s="629"/>
      <c r="B8" s="630"/>
      <c r="C8" s="630"/>
      <c r="D8" s="630"/>
      <c r="E8" s="630"/>
      <c r="F8" s="630"/>
      <c r="G8" s="637"/>
      <c r="H8" s="638"/>
      <c r="I8" s="638"/>
      <c r="J8" s="638"/>
      <c r="K8" s="638"/>
      <c r="L8" s="639"/>
      <c r="M8" s="652"/>
      <c r="N8" s="653"/>
      <c r="O8" s="653"/>
      <c r="P8" s="654"/>
      <c r="Q8" s="763"/>
      <c r="R8" s="764"/>
      <c r="S8" s="677"/>
      <c r="T8" s="679"/>
      <c r="U8" s="677"/>
      <c r="V8" s="679"/>
      <c r="W8" s="677"/>
      <c r="X8" s="678"/>
      <c r="Y8" s="679"/>
    </row>
    <row r="9" spans="1:26" s="388" customFormat="1" ht="18" customHeight="1" x14ac:dyDescent="0.2">
      <c r="A9" s="681"/>
      <c r="B9" s="682"/>
      <c r="C9" s="682"/>
      <c r="D9" s="682"/>
      <c r="E9" s="682"/>
      <c r="F9" s="683"/>
      <c r="G9" s="684"/>
      <c r="H9" s="685"/>
      <c r="I9" s="685"/>
      <c r="J9" s="685"/>
      <c r="K9" s="685"/>
      <c r="L9" s="686"/>
      <c r="M9" s="768"/>
      <c r="N9" s="769"/>
      <c r="O9" s="769"/>
      <c r="P9" s="770"/>
      <c r="Q9" s="771"/>
      <c r="R9" s="772"/>
      <c r="S9" s="773">
        <f>ROUND(Q9/40,3)</f>
        <v>0</v>
      </c>
      <c r="T9" s="774"/>
      <c r="U9" s="749">
        <f>IF(OR(M9="",O9="",Q9=""),0,ROUND(ROUND(DAYS360(M9,O9+1,TRUE)/30,1)*S9/12,3))</f>
        <v>0</v>
      </c>
      <c r="V9" s="750"/>
      <c r="W9" s="662"/>
      <c r="X9" s="663"/>
      <c r="Y9" s="664"/>
    </row>
    <row r="10" spans="1:26" s="388" customFormat="1" ht="18" customHeight="1" x14ac:dyDescent="0.2">
      <c r="A10" s="694"/>
      <c r="B10" s="695"/>
      <c r="C10" s="695"/>
      <c r="D10" s="695"/>
      <c r="E10" s="695"/>
      <c r="F10" s="696"/>
      <c r="G10" s="697"/>
      <c r="H10" s="698"/>
      <c r="I10" s="698"/>
      <c r="J10" s="698"/>
      <c r="K10" s="698"/>
      <c r="L10" s="699"/>
      <c r="M10" s="720"/>
      <c r="N10" s="721"/>
      <c r="O10" s="721"/>
      <c r="P10" s="722"/>
      <c r="Q10" s="751"/>
      <c r="R10" s="752"/>
      <c r="S10" s="749">
        <f>ROUND(Q10/40,3)</f>
        <v>0</v>
      </c>
      <c r="T10" s="750"/>
      <c r="U10" s="749">
        <f>IF(OR(M10="",O10="",Q10=""),0,ROUND(ROUND(DAYS360(M10,O10+1,TRUE)/30,1)*S10/12,3))</f>
        <v>0</v>
      </c>
      <c r="V10" s="750"/>
      <c r="W10" s="691"/>
      <c r="X10" s="692"/>
      <c r="Y10" s="693"/>
    </row>
    <row r="11" spans="1:26" s="382" customFormat="1" ht="18" customHeight="1" thickBot="1" x14ac:dyDescent="0.25">
      <c r="A11" s="706" t="s">
        <v>181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29"/>
      <c r="U11" s="730">
        <f>SUM(U9:U10)</f>
        <v>0</v>
      </c>
      <c r="V11" s="731"/>
      <c r="W11" s="711">
        <f>SUMPRODUCT(ROUND(W9:W10,2))</f>
        <v>0</v>
      </c>
      <c r="X11" s="712"/>
      <c r="Y11" s="713"/>
    </row>
    <row r="12" spans="1:26" s="382" customFormat="1" ht="3.95" customHeight="1" thickTop="1" x14ac:dyDescent="0.2">
      <c r="A12" s="395"/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</row>
    <row r="13" spans="1:26" s="382" customFormat="1" ht="15" customHeight="1" x14ac:dyDescent="0.2">
      <c r="A13" s="625" t="s">
        <v>187</v>
      </c>
      <c r="B13" s="626"/>
      <c r="C13" s="626"/>
      <c r="D13" s="626"/>
      <c r="E13" s="626"/>
      <c r="F13" s="626"/>
      <c r="G13" s="631" t="s">
        <v>184</v>
      </c>
      <c r="H13" s="632"/>
      <c r="I13" s="632"/>
      <c r="J13" s="632"/>
      <c r="K13" s="632"/>
      <c r="L13" s="633"/>
      <c r="M13" s="756" t="s">
        <v>172</v>
      </c>
      <c r="N13" s="757"/>
      <c r="O13" s="757"/>
      <c r="P13" s="758"/>
      <c r="Q13" s="759" t="s">
        <v>185</v>
      </c>
      <c r="R13" s="760"/>
      <c r="S13" s="671" t="s">
        <v>174</v>
      </c>
      <c r="T13" s="673"/>
      <c r="U13" s="671" t="s">
        <v>210</v>
      </c>
      <c r="V13" s="673"/>
      <c r="W13" s="671" t="s">
        <v>186</v>
      </c>
      <c r="X13" s="672"/>
      <c r="Y13" s="673"/>
    </row>
    <row r="14" spans="1:26" s="382" customFormat="1" ht="15" customHeight="1" x14ac:dyDescent="0.2">
      <c r="A14" s="627"/>
      <c r="B14" s="628"/>
      <c r="C14" s="628"/>
      <c r="D14" s="628"/>
      <c r="E14" s="628"/>
      <c r="F14" s="628"/>
      <c r="G14" s="634"/>
      <c r="H14" s="635"/>
      <c r="I14" s="635"/>
      <c r="J14" s="635"/>
      <c r="K14" s="635"/>
      <c r="L14" s="636"/>
      <c r="M14" s="765" t="s">
        <v>189</v>
      </c>
      <c r="N14" s="766"/>
      <c r="O14" s="766" t="s">
        <v>177</v>
      </c>
      <c r="P14" s="767"/>
      <c r="Q14" s="761"/>
      <c r="R14" s="762"/>
      <c r="S14" s="674"/>
      <c r="T14" s="676"/>
      <c r="U14" s="674"/>
      <c r="V14" s="676"/>
      <c r="W14" s="674"/>
      <c r="X14" s="675"/>
      <c r="Y14" s="676"/>
    </row>
    <row r="15" spans="1:26" s="382" customFormat="1" ht="15" customHeight="1" x14ac:dyDescent="0.2">
      <c r="A15" s="629"/>
      <c r="B15" s="630"/>
      <c r="C15" s="630"/>
      <c r="D15" s="630"/>
      <c r="E15" s="630"/>
      <c r="F15" s="630"/>
      <c r="G15" s="637"/>
      <c r="H15" s="638"/>
      <c r="I15" s="638"/>
      <c r="J15" s="638"/>
      <c r="K15" s="638"/>
      <c r="L15" s="639"/>
      <c r="M15" s="652"/>
      <c r="N15" s="653"/>
      <c r="O15" s="653"/>
      <c r="P15" s="654"/>
      <c r="Q15" s="763"/>
      <c r="R15" s="764"/>
      <c r="S15" s="677"/>
      <c r="T15" s="679"/>
      <c r="U15" s="677"/>
      <c r="V15" s="679"/>
      <c r="W15" s="677"/>
      <c r="X15" s="678"/>
      <c r="Y15" s="679"/>
    </row>
    <row r="16" spans="1:26" s="388" customFormat="1" ht="18" customHeight="1" x14ac:dyDescent="0.2">
      <c r="A16" s="738"/>
      <c r="B16" s="739"/>
      <c r="C16" s="739"/>
      <c r="D16" s="739"/>
      <c r="E16" s="739"/>
      <c r="F16" s="740"/>
      <c r="G16" s="741"/>
      <c r="H16" s="742"/>
      <c r="I16" s="742"/>
      <c r="J16" s="742"/>
      <c r="K16" s="742"/>
      <c r="L16" s="743"/>
      <c r="M16" s="744"/>
      <c r="N16" s="745"/>
      <c r="O16" s="745"/>
      <c r="P16" s="746"/>
      <c r="Q16" s="747"/>
      <c r="R16" s="748"/>
      <c r="S16" s="732">
        <f>ROUND(Q16/40,3)</f>
        <v>0</v>
      </c>
      <c r="T16" s="733"/>
      <c r="U16" s="732">
        <f>IF(OR(M16="",O16="",Q16=""),0,ROUND(ROUND(DAYS360(M16,O16+1,TRUE)/30,1)*S16/12,3))</f>
        <v>0</v>
      </c>
      <c r="V16" s="733"/>
      <c r="W16" s="753"/>
      <c r="X16" s="754"/>
      <c r="Y16" s="755"/>
    </row>
    <row r="17" spans="1:25" s="388" customFormat="1" ht="18" customHeight="1" x14ac:dyDescent="0.2">
      <c r="A17" s="694"/>
      <c r="B17" s="695"/>
      <c r="C17" s="695"/>
      <c r="D17" s="695"/>
      <c r="E17" s="695"/>
      <c r="F17" s="696"/>
      <c r="G17" s="697"/>
      <c r="H17" s="698"/>
      <c r="I17" s="698"/>
      <c r="J17" s="698"/>
      <c r="K17" s="698"/>
      <c r="L17" s="699"/>
      <c r="M17" s="700"/>
      <c r="N17" s="701"/>
      <c r="O17" s="701"/>
      <c r="P17" s="702"/>
      <c r="Q17" s="751"/>
      <c r="R17" s="752"/>
      <c r="S17" s="749">
        <f>ROUND(Q17/40,3)</f>
        <v>0</v>
      </c>
      <c r="T17" s="750"/>
      <c r="U17" s="732">
        <f>IF(OR(M17="",O17="",Q17=""),0,ROUND(ROUND(DAYS360(M17,O17+1,TRUE)/30,1)*S17/12,3))</f>
        <v>0</v>
      </c>
      <c r="V17" s="733"/>
      <c r="W17" s="691"/>
      <c r="X17" s="692"/>
      <c r="Y17" s="693"/>
    </row>
    <row r="18" spans="1:25" s="388" customFormat="1" ht="18" customHeight="1" x14ac:dyDescent="0.2">
      <c r="A18" s="714"/>
      <c r="B18" s="715"/>
      <c r="C18" s="715"/>
      <c r="D18" s="715"/>
      <c r="E18" s="715"/>
      <c r="F18" s="716"/>
      <c r="G18" s="717"/>
      <c r="H18" s="718"/>
      <c r="I18" s="718"/>
      <c r="J18" s="718"/>
      <c r="K18" s="718"/>
      <c r="L18" s="719"/>
      <c r="M18" s="720"/>
      <c r="N18" s="721"/>
      <c r="O18" s="721"/>
      <c r="P18" s="722"/>
      <c r="Q18" s="734"/>
      <c r="R18" s="735"/>
      <c r="S18" s="736">
        <f>ROUND(Q18/40,3)</f>
        <v>0</v>
      </c>
      <c r="T18" s="737"/>
      <c r="U18" s="732">
        <f>IF(OR(M18="",O18="",Q18=""),0,ROUND(ROUND(DAYS360(M18,O18+1,TRUE)/30,1)*S18/12,3))</f>
        <v>0</v>
      </c>
      <c r="V18" s="733"/>
      <c r="W18" s="726"/>
      <c r="X18" s="727"/>
      <c r="Y18" s="728"/>
    </row>
    <row r="19" spans="1:25" s="382" customFormat="1" ht="18" customHeight="1" thickBot="1" x14ac:dyDescent="0.25">
      <c r="A19" s="706" t="s">
        <v>181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29"/>
      <c r="U19" s="730">
        <f>SUM(U16:U18)</f>
        <v>0</v>
      </c>
      <c r="V19" s="731"/>
      <c r="W19" s="711">
        <f>SUMPRODUCT(ROUND(W16:W18,2))</f>
        <v>0</v>
      </c>
      <c r="X19" s="712"/>
      <c r="Y19" s="713"/>
    </row>
    <row r="20" spans="1:25" ht="12.75" thickTop="1" x14ac:dyDescent="0.2"/>
  </sheetData>
  <sheetProtection password="EDE9" sheet="1" objects="1" scenarios="1" selectLockedCells="1"/>
  <mergeCells count="67">
    <mergeCell ref="W1:Y1"/>
    <mergeCell ref="W2:Y2"/>
    <mergeCell ref="A6:F8"/>
    <mergeCell ref="G6:L8"/>
    <mergeCell ref="M6:P6"/>
    <mergeCell ref="Q6:R8"/>
    <mergeCell ref="S6:T8"/>
    <mergeCell ref="U6:V8"/>
    <mergeCell ref="W6:Y8"/>
    <mergeCell ref="M7:N8"/>
    <mergeCell ref="O7:P8"/>
    <mergeCell ref="A2:Q3"/>
    <mergeCell ref="S10:T10"/>
    <mergeCell ref="U10:V10"/>
    <mergeCell ref="W10:Y10"/>
    <mergeCell ref="A9:F9"/>
    <mergeCell ref="G9:L9"/>
    <mergeCell ref="M9:N9"/>
    <mergeCell ref="O9:P9"/>
    <mergeCell ref="Q9:R9"/>
    <mergeCell ref="S9:T9"/>
    <mergeCell ref="U9:V9"/>
    <mergeCell ref="W9:Y9"/>
    <mergeCell ref="A10:F10"/>
    <mergeCell ref="G10:L10"/>
    <mergeCell ref="M10:N10"/>
    <mergeCell ref="O10:P10"/>
    <mergeCell ref="Q10:R10"/>
    <mergeCell ref="W16:Y16"/>
    <mergeCell ref="A11:T11"/>
    <mergeCell ref="U11:V11"/>
    <mergeCell ref="W11:Y11"/>
    <mergeCell ref="A13:F15"/>
    <mergeCell ref="G13:L15"/>
    <mergeCell ref="M13:P13"/>
    <mergeCell ref="Q13:R15"/>
    <mergeCell ref="S13:T15"/>
    <mergeCell ref="U13:V15"/>
    <mergeCell ref="W13:Y15"/>
    <mergeCell ref="M14:N15"/>
    <mergeCell ref="O14:P15"/>
    <mergeCell ref="U18:V18"/>
    <mergeCell ref="A16:F16"/>
    <mergeCell ref="G16:L16"/>
    <mergeCell ref="M16:N16"/>
    <mergeCell ref="O16:P16"/>
    <mergeCell ref="Q16:R16"/>
    <mergeCell ref="S16:T16"/>
    <mergeCell ref="U16:V16"/>
    <mergeCell ref="S17:T17"/>
    <mergeCell ref="Q17:R17"/>
    <mergeCell ref="W18:Y18"/>
    <mergeCell ref="A19:T19"/>
    <mergeCell ref="U19:V19"/>
    <mergeCell ref="W19:Y19"/>
    <mergeCell ref="U17:V17"/>
    <mergeCell ref="W17:Y17"/>
    <mergeCell ref="A18:F18"/>
    <mergeCell ref="G18:L18"/>
    <mergeCell ref="M18:N18"/>
    <mergeCell ref="O18:P18"/>
    <mergeCell ref="Q18:R18"/>
    <mergeCell ref="S18:T18"/>
    <mergeCell ref="A17:F17"/>
    <mergeCell ref="G17:L17"/>
    <mergeCell ref="M17:N17"/>
    <mergeCell ref="O17:P17"/>
  </mergeCells>
  <conditionalFormatting sqref="W1:Y2">
    <cfRule type="cellIs" dxfId="0" priority="2" stopIfTrue="1" operator="equal">
      <formula>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5"/>
  <sheetViews>
    <sheetView showGridLines="0" zoomScaleNormal="100" workbookViewId="0"/>
  </sheetViews>
  <sheetFormatPr baseColWidth="10" defaultColWidth="11.42578125" defaultRowHeight="12" customHeight="1" x14ac:dyDescent="0.2"/>
  <cols>
    <col min="1" max="1" width="7.7109375" style="5" customWidth="1"/>
    <col min="2" max="8" width="10.7109375" style="5" customWidth="1"/>
    <col min="9" max="9" width="9.7109375" style="5" customWidth="1"/>
    <col min="10" max="10" width="0.85546875" style="5" customWidth="1"/>
    <col min="11" max="11" width="11.42578125" style="5"/>
    <col min="12" max="12" width="10.85546875" style="5" bestFit="1" customWidth="1"/>
    <col min="13" max="13" width="10.85546875" style="5" customWidth="1"/>
    <col min="14" max="16384" width="11.42578125" style="5"/>
  </cols>
  <sheetData>
    <row r="1" spans="1:10" ht="15" customHeight="1" x14ac:dyDescent="0.2">
      <c r="B1" s="19"/>
      <c r="C1" s="19"/>
      <c r="D1" s="19"/>
      <c r="E1" s="19"/>
      <c r="F1" s="20"/>
      <c r="G1" s="21" t="s">
        <v>31</v>
      </c>
      <c r="H1" s="531" t="str">
        <f>'Seite 1'!$P$18</f>
        <v>F-INS</v>
      </c>
      <c r="I1" s="531"/>
      <c r="J1" s="531"/>
    </row>
    <row r="2" spans="1:10" ht="15" customHeight="1" x14ac:dyDescent="0.2">
      <c r="A2" s="19"/>
      <c r="B2" s="19"/>
      <c r="C2" s="19"/>
      <c r="D2" s="19"/>
      <c r="E2" s="19"/>
      <c r="F2" s="20"/>
      <c r="G2" s="1" t="s">
        <v>32</v>
      </c>
      <c r="H2" s="532">
        <f ca="1">'Seite 1'!$P$17</f>
        <v>45329</v>
      </c>
      <c r="I2" s="532"/>
      <c r="J2" s="532"/>
    </row>
    <row r="3" spans="1:10" ht="8.1" customHeight="1" x14ac:dyDescent="0.2">
      <c r="G3" s="22"/>
      <c r="H3" s="22"/>
      <c r="I3" s="22"/>
      <c r="J3" s="22"/>
    </row>
    <row r="4" spans="1:10" ht="18" customHeight="1" x14ac:dyDescent="0.2">
      <c r="A4" s="124" t="s">
        <v>124</v>
      </c>
      <c r="B4" s="125"/>
      <c r="C4" s="125"/>
      <c r="D4" s="125"/>
      <c r="E4" s="125"/>
      <c r="F4" s="125"/>
      <c r="G4" s="125"/>
      <c r="H4" s="125"/>
      <c r="I4" s="125"/>
      <c r="J4" s="126"/>
    </row>
    <row r="5" spans="1:10" ht="3.95" customHeight="1" x14ac:dyDescent="0.2">
      <c r="A5" s="128"/>
      <c r="B5" s="129"/>
      <c r="C5" s="129"/>
      <c r="D5" s="129"/>
      <c r="E5" s="129"/>
      <c r="F5" s="129"/>
      <c r="G5" s="130"/>
      <c r="H5" s="130"/>
      <c r="I5" s="130"/>
      <c r="J5" s="131"/>
    </row>
    <row r="6" spans="1:10" ht="12" customHeight="1" x14ac:dyDescent="0.2">
      <c r="A6" s="132" t="s">
        <v>49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12" customHeight="1" x14ac:dyDescent="0.2">
      <c r="A7" s="132" t="s">
        <v>50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0" ht="12" customHeight="1" x14ac:dyDescent="0.2">
      <c r="A8" s="132" t="s">
        <v>51</v>
      </c>
      <c r="B8" s="133"/>
      <c r="C8" s="133"/>
      <c r="D8" s="133"/>
      <c r="E8" s="133"/>
      <c r="F8" s="133"/>
      <c r="G8" s="133"/>
      <c r="H8" s="133"/>
      <c r="I8" s="133"/>
      <c r="J8" s="134"/>
    </row>
    <row r="9" spans="1:10" ht="3.95" customHeight="1" x14ac:dyDescent="0.2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3.95" customHeight="1" x14ac:dyDescent="0.2">
      <c r="A10" s="127"/>
      <c r="B10" s="123"/>
      <c r="C10" s="123"/>
      <c r="D10" s="123"/>
      <c r="E10" s="123"/>
      <c r="F10" s="123"/>
      <c r="G10" s="123"/>
      <c r="H10" s="123"/>
      <c r="I10" s="123"/>
      <c r="J10" s="375"/>
    </row>
    <row r="11" spans="1:10" ht="12" customHeight="1" x14ac:dyDescent="0.2">
      <c r="A11" s="144" t="s">
        <v>151</v>
      </c>
      <c r="B11" s="23"/>
      <c r="C11" s="23"/>
      <c r="D11" s="24"/>
      <c r="E11" s="24"/>
      <c r="F11" s="24"/>
      <c r="G11" s="25"/>
      <c r="H11" s="25"/>
      <c r="I11" s="25"/>
      <c r="J11" s="6"/>
    </row>
    <row r="12" spans="1:10" ht="3.95" customHeight="1" x14ac:dyDescent="0.2">
      <c r="A12" s="144"/>
      <c r="B12" s="23"/>
      <c r="C12" s="23"/>
      <c r="D12" s="24"/>
      <c r="E12" s="24"/>
      <c r="F12" s="24"/>
      <c r="G12" s="25"/>
      <c r="H12" s="25"/>
      <c r="I12" s="25"/>
      <c r="J12" s="6"/>
    </row>
    <row r="13" spans="1:10" ht="12" customHeight="1" x14ac:dyDescent="0.2">
      <c r="A13" s="127" t="s">
        <v>152</v>
      </c>
      <c r="C13" s="54" t="s">
        <v>153</v>
      </c>
      <c r="D13" s="10" t="s">
        <v>154</v>
      </c>
      <c r="E13" s="26"/>
      <c r="F13" s="26"/>
      <c r="G13" s="26"/>
      <c r="H13" s="26"/>
      <c r="J13" s="6"/>
    </row>
    <row r="14" spans="1:10" ht="12" customHeight="1" x14ac:dyDescent="0.2">
      <c r="A14" s="127"/>
      <c r="C14" s="54" t="s">
        <v>153</v>
      </c>
      <c r="D14" s="10" t="s">
        <v>155</v>
      </c>
      <c r="E14" s="26"/>
      <c r="F14" s="26"/>
      <c r="G14" s="26"/>
      <c r="H14" s="26"/>
      <c r="J14" s="6"/>
    </row>
    <row r="15" spans="1:10" ht="12" customHeight="1" x14ac:dyDescent="0.2">
      <c r="A15" s="127"/>
      <c r="C15" s="54" t="s">
        <v>153</v>
      </c>
      <c r="D15" s="10" t="s">
        <v>156</v>
      </c>
      <c r="E15" s="26"/>
      <c r="F15" s="26"/>
      <c r="G15" s="26"/>
      <c r="H15" s="26"/>
      <c r="J15" s="6"/>
    </row>
    <row r="16" spans="1:10" ht="12" customHeight="1" x14ac:dyDescent="0.2">
      <c r="A16" s="127"/>
      <c r="C16" s="54" t="s">
        <v>153</v>
      </c>
      <c r="D16" s="10" t="s">
        <v>157</v>
      </c>
      <c r="E16" s="26"/>
      <c r="F16" s="26"/>
      <c r="G16" s="26"/>
      <c r="H16" s="26"/>
      <c r="J16" s="6"/>
    </row>
    <row r="17" spans="1:10" ht="3.95" customHeight="1" x14ac:dyDescent="0.2">
      <c r="A17" s="127"/>
      <c r="D17" s="26"/>
      <c r="E17" s="26"/>
      <c r="F17" s="26"/>
      <c r="G17" s="26"/>
      <c r="H17" s="26"/>
      <c r="J17" s="6"/>
    </row>
    <row r="18" spans="1:10" ht="12" customHeight="1" x14ac:dyDescent="0.2">
      <c r="A18" s="127" t="s">
        <v>158</v>
      </c>
      <c r="C18" s="54" t="s">
        <v>153</v>
      </c>
      <c r="D18" s="10" t="s">
        <v>159</v>
      </c>
      <c r="E18" s="26"/>
      <c r="F18" s="26"/>
      <c r="G18" s="26"/>
      <c r="H18" s="26"/>
      <c r="J18" s="6"/>
    </row>
    <row r="19" spans="1:10" ht="3.95" customHeight="1" x14ac:dyDescent="0.2">
      <c r="A19" s="127"/>
      <c r="D19" s="26"/>
      <c r="E19" s="26"/>
      <c r="F19" s="26"/>
      <c r="G19" s="26"/>
      <c r="H19" s="26"/>
      <c r="J19" s="6"/>
    </row>
    <row r="20" spans="1:10" ht="12" customHeight="1" x14ac:dyDescent="0.2">
      <c r="A20" s="127" t="s">
        <v>160</v>
      </c>
      <c r="C20" s="54" t="s">
        <v>153</v>
      </c>
      <c r="D20" s="10" t="s">
        <v>161</v>
      </c>
      <c r="E20" s="26"/>
      <c r="F20" s="26"/>
      <c r="G20" s="26"/>
      <c r="H20" s="26"/>
      <c r="J20" s="6"/>
    </row>
    <row r="21" spans="1:10" ht="12" customHeight="1" x14ac:dyDescent="0.2">
      <c r="A21" s="127"/>
      <c r="C21" s="54"/>
      <c r="D21" s="10" t="s">
        <v>162</v>
      </c>
      <c r="E21" s="26"/>
      <c r="F21" s="26"/>
      <c r="G21" s="26"/>
      <c r="H21" s="26"/>
      <c r="J21" s="6"/>
    </row>
    <row r="22" spans="1:10" ht="3.95" customHeight="1" x14ac:dyDescent="0.2">
      <c r="A22" s="145"/>
      <c r="J22" s="6"/>
    </row>
    <row r="23" spans="1:10" ht="3.95" customHeight="1" x14ac:dyDescent="0.2">
      <c r="A23" s="138"/>
      <c r="B23" s="129"/>
      <c r="C23" s="129"/>
      <c r="D23" s="129"/>
      <c r="E23" s="129"/>
      <c r="F23" s="129"/>
      <c r="G23" s="129"/>
      <c r="H23" s="129"/>
      <c r="I23" s="129"/>
      <c r="J23" s="140"/>
    </row>
    <row r="24" spans="1:10" ht="12" customHeight="1" x14ac:dyDescent="0.2">
      <c r="A24" s="132" t="s">
        <v>52</v>
      </c>
      <c r="B24" s="139"/>
      <c r="C24" s="139"/>
      <c r="D24" s="139"/>
      <c r="E24" s="139"/>
      <c r="F24" s="139"/>
      <c r="G24" s="139"/>
      <c r="H24" s="139"/>
      <c r="I24" s="139"/>
      <c r="J24" s="141"/>
    </row>
    <row r="25" spans="1:10" ht="12" customHeight="1" x14ac:dyDescent="0.2">
      <c r="A25" s="132" t="s">
        <v>53</v>
      </c>
      <c r="B25" s="139"/>
      <c r="C25" s="139"/>
      <c r="D25" s="139"/>
      <c r="E25" s="139"/>
      <c r="F25" s="139"/>
      <c r="G25" s="139"/>
      <c r="H25" s="139"/>
      <c r="I25" s="139"/>
      <c r="J25" s="141"/>
    </row>
    <row r="26" spans="1:10" ht="3.95" customHeight="1" x14ac:dyDescent="0.2">
      <c r="A26" s="135"/>
      <c r="B26" s="142"/>
      <c r="C26" s="142"/>
      <c r="D26" s="142"/>
      <c r="E26" s="142"/>
      <c r="F26" s="142"/>
      <c r="G26" s="142"/>
      <c r="H26" s="142"/>
      <c r="I26" s="142"/>
      <c r="J26" s="143"/>
    </row>
    <row r="27" spans="1:10" ht="3.95" customHeight="1" x14ac:dyDescent="0.2">
      <c r="A27" s="145"/>
      <c r="J27" s="6"/>
    </row>
    <row r="28" spans="1:10" ht="18" customHeight="1" x14ac:dyDescent="0.2">
      <c r="A28" s="151" t="s">
        <v>54</v>
      </c>
      <c r="B28" s="150"/>
      <c r="C28" s="150"/>
      <c r="D28" s="150"/>
      <c r="E28" s="150"/>
      <c r="F28" s="150"/>
      <c r="G28" s="150"/>
      <c r="H28" s="150"/>
      <c r="I28" s="150"/>
      <c r="J28" s="152"/>
    </row>
    <row r="29" spans="1:10" ht="3.95" customHeight="1" x14ac:dyDescent="0.2">
      <c r="A29" s="145"/>
      <c r="J29" s="6"/>
    </row>
    <row r="30" spans="1:10" ht="18" customHeight="1" x14ac:dyDescent="0.2">
      <c r="A30" s="536" t="s">
        <v>287</v>
      </c>
      <c r="B30" s="537"/>
      <c r="C30" s="537"/>
      <c r="D30" s="537"/>
      <c r="E30" s="537"/>
      <c r="F30" s="537"/>
      <c r="G30" s="537"/>
      <c r="H30" s="537"/>
      <c r="I30" s="537"/>
      <c r="J30" s="538"/>
    </row>
    <row r="31" spans="1:10" ht="12" customHeight="1" x14ac:dyDescent="0.2">
      <c r="A31" s="539"/>
      <c r="B31" s="540"/>
      <c r="C31" s="540"/>
      <c r="D31" s="540"/>
      <c r="E31" s="540"/>
      <c r="F31" s="540"/>
      <c r="G31" s="540"/>
      <c r="H31" s="540"/>
      <c r="I31" s="540"/>
      <c r="J31" s="541"/>
    </row>
    <row r="32" spans="1:10" ht="12" customHeight="1" x14ac:dyDescent="0.2">
      <c r="A32" s="542"/>
      <c r="B32" s="543"/>
      <c r="C32" s="543"/>
      <c r="D32" s="543"/>
      <c r="E32" s="543"/>
      <c r="F32" s="543"/>
      <c r="G32" s="543"/>
      <c r="H32" s="543"/>
      <c r="I32" s="543"/>
      <c r="J32" s="544"/>
    </row>
    <row r="33" spans="1:10" ht="3.95" customHeight="1" x14ac:dyDescent="0.2">
      <c r="A33" s="145"/>
      <c r="J33" s="6"/>
    </row>
    <row r="34" spans="1:10" ht="12" customHeight="1" x14ac:dyDescent="0.2">
      <c r="A34" s="145"/>
      <c r="J34" s="6"/>
    </row>
    <row r="35" spans="1:10" ht="12" customHeight="1" x14ac:dyDescent="0.2">
      <c r="A35" s="145"/>
      <c r="J35" s="6"/>
    </row>
    <row r="36" spans="1:10" ht="12" customHeight="1" x14ac:dyDescent="0.2">
      <c r="A36" s="145"/>
      <c r="J36" s="6"/>
    </row>
    <row r="37" spans="1:10" ht="12" customHeight="1" x14ac:dyDescent="0.2">
      <c r="A37" s="145"/>
      <c r="J37" s="6"/>
    </row>
    <row r="38" spans="1:10" ht="12" customHeight="1" x14ac:dyDescent="0.2">
      <c r="A38" s="145"/>
      <c r="J38" s="6"/>
    </row>
    <row r="39" spans="1:10" ht="12" customHeight="1" x14ac:dyDescent="0.2">
      <c r="A39" s="145"/>
      <c r="J39" s="6"/>
    </row>
    <row r="40" spans="1:10" ht="12" customHeight="1" x14ac:dyDescent="0.2">
      <c r="A40" s="145"/>
      <c r="J40" s="6"/>
    </row>
    <row r="41" spans="1:10" ht="12" customHeight="1" x14ac:dyDescent="0.2">
      <c r="A41" s="145"/>
      <c r="J41" s="6"/>
    </row>
    <row r="42" spans="1:10" ht="12" customHeight="1" x14ac:dyDescent="0.2">
      <c r="A42" s="145"/>
      <c r="J42" s="6"/>
    </row>
    <row r="43" spans="1:10" ht="12" customHeight="1" x14ac:dyDescent="0.2">
      <c r="A43" s="145"/>
      <c r="J43" s="6"/>
    </row>
    <row r="44" spans="1:10" ht="12" customHeight="1" x14ac:dyDescent="0.2">
      <c r="A44" s="145"/>
      <c r="J44" s="6"/>
    </row>
    <row r="45" spans="1:10" ht="12" customHeight="1" x14ac:dyDescent="0.2">
      <c r="A45" s="145"/>
      <c r="J45" s="6"/>
    </row>
    <row r="46" spans="1:10" ht="12" customHeight="1" x14ac:dyDescent="0.2">
      <c r="A46" s="145"/>
      <c r="J46" s="6"/>
    </row>
    <row r="47" spans="1:10" ht="12" customHeight="1" x14ac:dyDescent="0.2">
      <c r="A47" s="145"/>
      <c r="J47" s="6"/>
    </row>
    <row r="48" spans="1:10" ht="12" customHeight="1" x14ac:dyDescent="0.2">
      <c r="A48" s="145"/>
      <c r="J48" s="6"/>
    </row>
    <row r="49" spans="1:10" ht="12" customHeight="1" x14ac:dyDescent="0.2">
      <c r="A49" s="145"/>
      <c r="J49" s="6"/>
    </row>
    <row r="50" spans="1:10" ht="12" customHeight="1" x14ac:dyDescent="0.2">
      <c r="A50" s="145"/>
      <c r="J50" s="6"/>
    </row>
    <row r="51" spans="1:10" ht="12" customHeight="1" x14ac:dyDescent="0.2">
      <c r="A51" s="145"/>
      <c r="J51" s="6"/>
    </row>
    <row r="52" spans="1:10" ht="12" customHeight="1" x14ac:dyDescent="0.2">
      <c r="A52" s="145"/>
      <c r="J52" s="6"/>
    </row>
    <row r="53" spans="1:10" ht="12" customHeight="1" x14ac:dyDescent="0.2">
      <c r="A53" s="145"/>
      <c r="J53" s="6"/>
    </row>
    <row r="54" spans="1:10" ht="12" customHeight="1" x14ac:dyDescent="0.2">
      <c r="A54" s="145"/>
      <c r="J54" s="6"/>
    </row>
    <row r="55" spans="1:10" ht="12" customHeight="1" x14ac:dyDescent="0.2">
      <c r="A55" s="145"/>
      <c r="J55" s="6"/>
    </row>
    <row r="56" spans="1:10" ht="12" customHeight="1" x14ac:dyDescent="0.2">
      <c r="A56" s="145"/>
      <c r="J56" s="6"/>
    </row>
    <row r="57" spans="1:10" ht="12" customHeight="1" x14ac:dyDescent="0.2">
      <c r="A57" s="145"/>
      <c r="J57" s="6"/>
    </row>
    <row r="58" spans="1:10" ht="12" customHeight="1" x14ac:dyDescent="0.2">
      <c r="A58" s="145"/>
      <c r="J58" s="6"/>
    </row>
    <row r="59" spans="1:10" ht="12" customHeight="1" x14ac:dyDescent="0.2">
      <c r="A59" s="145"/>
      <c r="J59" s="6"/>
    </row>
    <row r="60" spans="1:10" ht="12" customHeight="1" x14ac:dyDescent="0.2">
      <c r="A60" s="145"/>
      <c r="J60" s="6"/>
    </row>
    <row r="61" spans="1:10" ht="12" customHeight="1" x14ac:dyDescent="0.2">
      <c r="A61" s="145"/>
      <c r="J61" s="6"/>
    </row>
    <row r="62" spans="1:10" ht="12" customHeight="1" x14ac:dyDescent="0.2">
      <c r="A62" s="145"/>
      <c r="J62" s="6"/>
    </row>
    <row r="64" spans="1:10" ht="12" customHeight="1" x14ac:dyDescent="0.2">
      <c r="A64" s="145"/>
      <c r="J64" s="6"/>
    </row>
    <row r="65" spans="1:13" ht="12" customHeight="1" x14ac:dyDescent="0.2">
      <c r="A65" s="145"/>
      <c r="J65" s="6"/>
    </row>
    <row r="66" spans="1:13" ht="12" customHeight="1" x14ac:dyDescent="0.2">
      <c r="A66" s="145"/>
      <c r="J66" s="6"/>
    </row>
    <row r="67" spans="1:13" ht="12" customHeight="1" x14ac:dyDescent="0.2">
      <c r="A67" s="145"/>
      <c r="J67" s="6"/>
    </row>
    <row r="68" spans="1:13" ht="12" customHeight="1" x14ac:dyDescent="0.2">
      <c r="A68" s="145"/>
      <c r="J68" s="6"/>
    </row>
    <row r="69" spans="1:13" ht="12" customHeight="1" x14ac:dyDescent="0.2">
      <c r="A69" s="145"/>
      <c r="J69" s="6"/>
    </row>
    <row r="70" spans="1:13" ht="12" customHeight="1" x14ac:dyDescent="0.2">
      <c r="A70" s="145"/>
      <c r="J70" s="6"/>
    </row>
    <row r="71" spans="1:13" ht="12" customHeight="1" x14ac:dyDescent="0.2">
      <c r="A71" s="533" t="s">
        <v>19</v>
      </c>
      <c r="B71" s="534"/>
      <c r="C71" s="534"/>
      <c r="D71" s="534"/>
      <c r="E71" s="534"/>
      <c r="F71" s="534"/>
      <c r="G71" s="534"/>
      <c r="H71" s="534"/>
      <c r="I71" s="534"/>
      <c r="J71" s="535"/>
    </row>
    <row r="72" spans="1:13" ht="3.95" customHeight="1" x14ac:dyDescent="0.2">
      <c r="A72" s="146"/>
      <c r="B72" s="7"/>
      <c r="C72" s="147"/>
      <c r="D72" s="147"/>
      <c r="E72" s="7"/>
      <c r="F72" s="148"/>
      <c r="G72" s="7"/>
      <c r="H72" s="7"/>
      <c r="I72" s="7"/>
      <c r="J72" s="149"/>
      <c r="K72" s="4"/>
      <c r="L72" s="29"/>
      <c r="M72" s="29"/>
    </row>
    <row r="73" spans="1:13" ht="12" customHeight="1" x14ac:dyDescent="0.2">
      <c r="C73" s="27"/>
      <c r="D73" s="27"/>
      <c r="F73" s="11"/>
      <c r="J73" s="28"/>
      <c r="K73" s="4"/>
      <c r="L73" s="29"/>
      <c r="M73" s="29"/>
    </row>
    <row r="74" spans="1:13" ht="12" customHeight="1" x14ac:dyDescent="0.2">
      <c r="A74" s="30" t="str">
        <f>'Seite 1'!$A$65</f>
        <v>VWN Förderung einer Verbraucherinsolvenzberatungsstelle</v>
      </c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</row>
    <row r="75" spans="1:13" ht="12" customHeight="1" x14ac:dyDescent="0.2">
      <c r="A75" s="30" t="str">
        <f>'Seite 1'!$A$66</f>
        <v>Formularversion: V 2.1 vom 07.02.24 - öffentlich -</v>
      </c>
    </row>
  </sheetData>
  <sheetProtection password="EDE9" sheet="1" objects="1" scenarios="1"/>
  <mergeCells count="4">
    <mergeCell ref="H1:J1"/>
    <mergeCell ref="H2:J2"/>
    <mergeCell ref="A71:J71"/>
    <mergeCell ref="A30:J32"/>
  </mergeCells>
  <phoneticPr fontId="0" type="noConversion"/>
  <conditionalFormatting sqref="H1:J2">
    <cfRule type="cellIs" dxfId="48" priority="7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5" name="Check Box 143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9525</xdr:rowOff>
                  </from>
                  <to>
                    <xdr:col>0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5"/>
  <sheetViews>
    <sheetView showGridLines="0" zoomScaleNormal="100" workbookViewId="0">
      <selection activeCell="H12" sqref="H12"/>
    </sheetView>
  </sheetViews>
  <sheetFormatPr baseColWidth="10" defaultColWidth="11.42578125" defaultRowHeight="12" x14ac:dyDescent="0.2"/>
  <cols>
    <col min="1" max="1" width="6.5703125" style="39" customWidth="1"/>
    <col min="2" max="6" width="9.5703125" style="9" customWidth="1"/>
    <col min="7" max="7" width="0.85546875" style="9" customWidth="1"/>
    <col min="8" max="8" width="18.5703125" style="9" customWidth="1"/>
    <col min="9" max="9" width="0.85546875" style="9" customWidth="1"/>
    <col min="10" max="10" width="18.5703125" style="9" customWidth="1"/>
    <col min="11" max="11" width="0.85546875" style="9" customWidth="1"/>
    <col min="12" max="16384" width="11.42578125" style="9"/>
  </cols>
  <sheetData>
    <row r="1" spans="1:11" ht="15" customHeight="1" x14ac:dyDescent="0.2">
      <c r="A1" s="35"/>
      <c r="B1" s="5"/>
      <c r="C1" s="5"/>
      <c r="D1" s="5"/>
      <c r="E1" s="5"/>
      <c r="F1" s="33"/>
      <c r="G1" s="34"/>
      <c r="H1" s="34"/>
      <c r="I1" s="1" t="s">
        <v>31</v>
      </c>
      <c r="J1" s="546" t="str">
        <f>'Seite 1'!$P$18</f>
        <v>F-INS</v>
      </c>
      <c r="K1" s="547"/>
    </row>
    <row r="2" spans="1:11" ht="15" customHeight="1" x14ac:dyDescent="0.2">
      <c r="A2" s="35"/>
      <c r="B2" s="5"/>
      <c r="C2" s="5"/>
      <c r="D2" s="5"/>
      <c r="E2" s="5"/>
      <c r="F2" s="33"/>
      <c r="G2" s="34"/>
      <c r="H2" s="34"/>
      <c r="I2" s="1" t="s">
        <v>32</v>
      </c>
      <c r="J2" s="548">
        <f ca="1">'Seite 1'!$P$17</f>
        <v>45329</v>
      </c>
      <c r="K2" s="549"/>
    </row>
    <row r="3" spans="1:11" s="4" customFormat="1" ht="8.1" customHeight="1" x14ac:dyDescent="0.2">
      <c r="A3" s="36"/>
      <c r="B3" s="5"/>
      <c r="C3" s="5"/>
      <c r="D3" s="5"/>
      <c r="E3" s="5"/>
      <c r="F3" s="5"/>
      <c r="J3" s="37"/>
      <c r="K3" s="19"/>
    </row>
    <row r="4" spans="1:11" s="262" customFormat="1" ht="18" customHeight="1" x14ac:dyDescent="0.2">
      <c r="A4" s="259" t="s">
        <v>117</v>
      </c>
      <c r="B4" s="260"/>
      <c r="C4" s="260"/>
      <c r="D4" s="260"/>
      <c r="E4" s="260"/>
      <c r="F4" s="260"/>
      <c r="G4" s="260"/>
      <c r="H4" s="260"/>
      <c r="I4" s="260"/>
      <c r="J4" s="260"/>
      <c r="K4" s="261"/>
    </row>
    <row r="5" spans="1:11" s="4" customFormat="1" ht="3.95" customHeight="1" x14ac:dyDescent="0.2">
      <c r="A5" s="36"/>
      <c r="B5" s="5"/>
      <c r="C5" s="5"/>
      <c r="D5" s="5"/>
      <c r="E5" s="5"/>
      <c r="F5" s="5"/>
      <c r="J5" s="37"/>
      <c r="K5" s="19"/>
    </row>
    <row r="6" spans="1:11" ht="18" customHeight="1" x14ac:dyDescent="0.2">
      <c r="A6" s="83" t="s">
        <v>138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8.1" customHeight="1" x14ac:dyDescent="0.2">
      <c r="A7" s="266"/>
      <c r="B7" s="396"/>
      <c r="C7" s="396"/>
      <c r="D7" s="396"/>
      <c r="E7" s="396"/>
      <c r="F7" s="396"/>
      <c r="G7" s="396"/>
      <c r="H7" s="396"/>
      <c r="I7" s="396"/>
      <c r="J7" s="396"/>
      <c r="K7" s="270"/>
    </row>
    <row r="8" spans="1:11" ht="15" customHeight="1" x14ac:dyDescent="0.2">
      <c r="A8" s="266"/>
      <c r="B8" s="396"/>
      <c r="C8" s="396"/>
      <c r="D8" s="396"/>
      <c r="E8" s="396"/>
      <c r="F8" s="396"/>
      <c r="G8" s="396"/>
      <c r="H8" s="441" t="s">
        <v>33</v>
      </c>
      <c r="I8" s="280"/>
      <c r="J8" s="444" t="s">
        <v>293</v>
      </c>
      <c r="K8" s="267"/>
    </row>
    <row r="9" spans="1:11" ht="15" customHeight="1" x14ac:dyDescent="0.2">
      <c r="A9" s="266"/>
      <c r="B9" s="396"/>
      <c r="C9" s="396"/>
      <c r="D9" s="396"/>
      <c r="E9" s="396"/>
      <c r="F9" s="396"/>
      <c r="G9" s="396"/>
      <c r="H9" s="442" t="str">
        <f>IF(MAX('Seite 1'!$H$38,'Seite 1'!$Q$38)=0,"__.__.____",MAX('Seite 1'!$H$38,'Seite 1'!$Q$38))</f>
        <v>__.__.____</v>
      </c>
      <c r="I9" s="280"/>
      <c r="J9" s="443" t="s">
        <v>294</v>
      </c>
      <c r="K9" s="267"/>
    </row>
    <row r="10" spans="1:11" ht="15" customHeight="1" x14ac:dyDescent="0.2">
      <c r="A10" s="266"/>
      <c r="B10" s="396"/>
      <c r="C10" s="396"/>
      <c r="D10" s="396"/>
      <c r="E10" s="396"/>
      <c r="F10" s="396"/>
      <c r="G10" s="396"/>
      <c r="H10" s="445" t="s">
        <v>17</v>
      </c>
      <c r="I10" s="280"/>
      <c r="J10" s="445" t="s">
        <v>17</v>
      </c>
      <c r="K10" s="267"/>
    </row>
    <row r="11" spans="1:11" ht="3.95" customHeight="1" x14ac:dyDescent="0.2">
      <c r="A11" s="266"/>
      <c r="B11" s="396"/>
      <c r="C11" s="396"/>
      <c r="D11" s="396"/>
      <c r="E11" s="396"/>
      <c r="F11" s="396"/>
      <c r="G11" s="396"/>
      <c r="H11" s="279"/>
      <c r="I11" s="280"/>
      <c r="J11" s="57"/>
      <c r="K11" s="267"/>
    </row>
    <row r="12" spans="1:11" ht="18" customHeight="1" x14ac:dyDescent="0.2">
      <c r="A12" s="400" t="s">
        <v>2</v>
      </c>
      <c r="B12" s="257" t="s">
        <v>11</v>
      </c>
      <c r="C12" s="396"/>
      <c r="D12" s="396"/>
      <c r="E12" s="396"/>
      <c r="F12" s="396"/>
      <c r="G12" s="255"/>
      <c r="H12" s="397"/>
      <c r="I12" s="280"/>
      <c r="J12" s="398">
        <f>'Belegliste Personalausgaben'!$D$13</f>
        <v>0</v>
      </c>
      <c r="K12" s="256"/>
    </row>
    <row r="13" spans="1:11" ht="15" customHeight="1" x14ac:dyDescent="0.2">
      <c r="A13" s="271"/>
      <c r="B13" s="276" t="s">
        <v>199</v>
      </c>
      <c r="C13" s="396"/>
      <c r="D13" s="396"/>
      <c r="E13" s="396"/>
      <c r="F13" s="396"/>
      <c r="G13" s="396"/>
      <c r="H13" s="396"/>
      <c r="I13" s="280"/>
      <c r="J13" s="396"/>
      <c r="K13" s="270"/>
    </row>
    <row r="14" spans="1:11" ht="3.95" customHeight="1" x14ac:dyDescent="0.2">
      <c r="A14" s="271"/>
      <c r="B14" s="396"/>
      <c r="C14" s="396"/>
      <c r="D14" s="396"/>
      <c r="E14" s="396"/>
      <c r="F14" s="396"/>
      <c r="G14" s="396"/>
      <c r="H14" s="396"/>
      <c r="I14" s="280"/>
      <c r="J14" s="396"/>
      <c r="K14" s="270"/>
    </row>
    <row r="15" spans="1:11" ht="18" customHeight="1" x14ac:dyDescent="0.2">
      <c r="A15" s="400" t="s">
        <v>3</v>
      </c>
      <c r="B15" s="257" t="s">
        <v>165</v>
      </c>
      <c r="C15" s="396"/>
      <c r="D15" s="396"/>
      <c r="E15" s="396"/>
      <c r="F15" s="396"/>
      <c r="G15" s="396"/>
      <c r="H15" s="397"/>
      <c r="I15" s="280"/>
      <c r="J15" s="397"/>
      <c r="K15" s="256"/>
    </row>
    <row r="16" spans="1:11" ht="3.95" customHeight="1" x14ac:dyDescent="0.2">
      <c r="A16" s="271"/>
      <c r="B16" s="396"/>
      <c r="C16" s="396"/>
      <c r="D16" s="396"/>
      <c r="E16" s="396"/>
      <c r="F16" s="396"/>
      <c r="G16" s="396"/>
      <c r="H16" s="396"/>
      <c r="I16" s="280"/>
      <c r="J16" s="396"/>
      <c r="K16" s="270"/>
    </row>
    <row r="17" spans="1:11" ht="18" customHeight="1" x14ac:dyDescent="0.2">
      <c r="A17" s="400" t="s">
        <v>20</v>
      </c>
      <c r="B17" s="257" t="s">
        <v>236</v>
      </c>
      <c r="C17" s="396"/>
      <c r="D17" s="396"/>
      <c r="E17" s="396"/>
      <c r="F17" s="396"/>
      <c r="G17" s="396"/>
      <c r="H17" s="397"/>
      <c r="I17" s="280"/>
      <c r="J17" s="397"/>
      <c r="K17" s="270"/>
    </row>
    <row r="18" spans="1:11" s="436" customFormat="1" ht="15" customHeight="1" x14ac:dyDescent="0.2">
      <c r="A18" s="433"/>
      <c r="B18" s="257" t="s">
        <v>288</v>
      </c>
      <c r="C18" s="434"/>
      <c r="D18" s="434"/>
      <c r="E18" s="434"/>
      <c r="F18" s="434"/>
      <c r="G18" s="434"/>
      <c r="H18" s="434"/>
      <c r="I18" s="434"/>
      <c r="J18" s="434"/>
      <c r="K18" s="435"/>
    </row>
    <row r="19" spans="1:11" s="436" customFormat="1" ht="15" customHeight="1" x14ac:dyDescent="0.2">
      <c r="A19" s="433"/>
      <c r="B19" s="276" t="s">
        <v>289</v>
      </c>
      <c r="C19" s="434"/>
      <c r="D19" s="434"/>
      <c r="E19" s="434"/>
      <c r="F19" s="434"/>
      <c r="G19" s="434"/>
      <c r="H19" s="434"/>
      <c r="I19" s="434"/>
      <c r="J19" s="434"/>
      <c r="K19" s="435"/>
    </row>
    <row r="20" spans="1:11" ht="3.95" customHeight="1" x14ac:dyDescent="0.2">
      <c r="A20" s="271"/>
      <c r="B20" s="396"/>
      <c r="C20" s="396"/>
      <c r="D20" s="396"/>
      <c r="E20" s="396"/>
      <c r="F20" s="396"/>
      <c r="G20" s="396"/>
      <c r="H20" s="396"/>
      <c r="I20" s="280"/>
      <c r="J20" s="396"/>
      <c r="K20" s="270"/>
    </row>
    <row r="21" spans="1:11" ht="18" customHeight="1" x14ac:dyDescent="0.2">
      <c r="A21" s="400" t="s">
        <v>29</v>
      </c>
      <c r="B21" s="257"/>
      <c r="C21" s="257"/>
      <c r="D21" s="257"/>
      <c r="E21" s="257"/>
      <c r="F21" s="257"/>
      <c r="G21" s="437"/>
      <c r="H21" s="438">
        <f>ROUND(H12,2)+ROUND(H15,2)+ROUND(H17,2)</f>
        <v>0</v>
      </c>
      <c r="I21" s="439"/>
      <c r="J21" s="438">
        <f>J12+ROUND(J15,2)+ROUND(J17,2)</f>
        <v>0</v>
      </c>
      <c r="K21" s="269"/>
    </row>
    <row r="22" spans="1:11" ht="8.1" customHeight="1" x14ac:dyDescent="0.2">
      <c r="A22" s="272"/>
      <c r="B22" s="46"/>
      <c r="C22" s="46"/>
      <c r="D22" s="46"/>
      <c r="E22" s="46"/>
      <c r="F22" s="46"/>
      <c r="G22" s="46"/>
      <c r="H22" s="46"/>
      <c r="I22" s="46"/>
      <c r="J22" s="46"/>
      <c r="K22" s="273"/>
    </row>
    <row r="24" spans="1:11" ht="18" customHeight="1" x14ac:dyDescent="0.2">
      <c r="A24" s="83" t="s">
        <v>139</v>
      </c>
      <c r="B24" s="84"/>
      <c r="C24" s="84"/>
      <c r="D24" s="84"/>
      <c r="E24" s="84"/>
      <c r="F24" s="84"/>
      <c r="G24" s="84"/>
      <c r="H24" s="84"/>
      <c r="I24" s="84"/>
      <c r="J24" s="84"/>
      <c r="K24" s="85"/>
    </row>
    <row r="25" spans="1:11" ht="8.1" customHeight="1" x14ac:dyDescent="0.2">
      <c r="A25" s="263"/>
      <c r="B25" s="264"/>
      <c r="C25" s="264"/>
      <c r="D25" s="264"/>
      <c r="E25" s="264"/>
      <c r="F25" s="264"/>
      <c r="G25" s="264"/>
      <c r="H25" s="264"/>
      <c r="I25" s="278"/>
      <c r="J25" s="264"/>
      <c r="K25" s="265"/>
    </row>
    <row r="26" spans="1:11" ht="15" customHeight="1" x14ac:dyDescent="0.2">
      <c r="A26" s="274"/>
      <c r="B26" s="258"/>
      <c r="C26" s="396"/>
      <c r="D26" s="396"/>
      <c r="E26" s="396"/>
      <c r="F26" s="396"/>
      <c r="G26" s="396"/>
      <c r="H26" s="441" t="s">
        <v>33</v>
      </c>
      <c r="I26" s="280"/>
      <c r="J26" s="444" t="s">
        <v>293</v>
      </c>
      <c r="K26" s="267"/>
    </row>
    <row r="27" spans="1:11" ht="15" customHeight="1" x14ac:dyDescent="0.2">
      <c r="A27" s="274"/>
      <c r="B27" s="258"/>
      <c r="C27" s="396"/>
      <c r="D27" s="396"/>
      <c r="E27" s="396"/>
      <c r="F27" s="396"/>
      <c r="G27" s="396"/>
      <c r="H27" s="442" t="str">
        <f>IF(MAX('Seite 1'!$H$38,'Seite 1'!$Q$38)=0,"__.__.____",MAX('Seite 1'!$H$38,'Seite 1'!$Q$38))</f>
        <v>__.__.____</v>
      </c>
      <c r="I27" s="280"/>
      <c r="J27" s="443" t="s">
        <v>294</v>
      </c>
      <c r="K27" s="267"/>
    </row>
    <row r="28" spans="1:11" ht="15" customHeight="1" x14ac:dyDescent="0.2">
      <c r="A28" s="274"/>
      <c r="B28" s="258"/>
      <c r="C28" s="396"/>
      <c r="D28" s="396"/>
      <c r="E28" s="396"/>
      <c r="F28" s="396"/>
      <c r="G28" s="396"/>
      <c r="H28" s="445" t="s">
        <v>17</v>
      </c>
      <c r="I28" s="280"/>
      <c r="J28" s="445" t="s">
        <v>17</v>
      </c>
      <c r="K28" s="267"/>
    </row>
    <row r="29" spans="1:11" ht="3.95" customHeight="1" x14ac:dyDescent="0.2">
      <c r="A29" s="274"/>
      <c r="B29" s="258"/>
      <c r="C29" s="396"/>
      <c r="D29" s="396"/>
      <c r="E29" s="396"/>
      <c r="F29" s="396"/>
      <c r="G29" s="396"/>
      <c r="H29" s="396"/>
      <c r="I29" s="396"/>
      <c r="J29" s="396"/>
      <c r="K29" s="270"/>
    </row>
    <row r="30" spans="1:11" ht="18" customHeight="1" x14ac:dyDescent="0.2">
      <c r="A30" s="400" t="s">
        <v>4</v>
      </c>
      <c r="B30" s="257" t="s">
        <v>12</v>
      </c>
      <c r="C30" s="396"/>
      <c r="D30" s="396"/>
      <c r="E30" s="396"/>
      <c r="F30" s="396"/>
      <c r="G30" s="396"/>
      <c r="H30" s="309">
        <f>SUMPRODUCT(ROUND(H31:H33,2))</f>
        <v>0</v>
      </c>
      <c r="I30" s="279"/>
      <c r="J30" s="309">
        <f>SUM(J31:J33)</f>
        <v>0</v>
      </c>
      <c r="K30" s="267"/>
    </row>
    <row r="31" spans="1:11" ht="18" customHeight="1" x14ac:dyDescent="0.2">
      <c r="A31" s="268" t="s">
        <v>13</v>
      </c>
      <c r="B31" s="396" t="s">
        <v>14</v>
      </c>
      <c r="C31" s="396"/>
      <c r="D31" s="396"/>
      <c r="E31" s="396"/>
      <c r="F31" s="396"/>
      <c r="G31" s="396"/>
      <c r="H31" s="397"/>
      <c r="I31" s="279"/>
      <c r="J31" s="398">
        <f>'Belegliste Einnahmen'!F11</f>
        <v>0</v>
      </c>
      <c r="K31" s="256"/>
    </row>
    <row r="32" spans="1:11" ht="18" customHeight="1" x14ac:dyDescent="0.2">
      <c r="A32" s="268" t="s">
        <v>15</v>
      </c>
      <c r="B32" s="396" t="s">
        <v>144</v>
      </c>
      <c r="C32" s="396"/>
      <c r="D32" s="396"/>
      <c r="E32" s="396"/>
      <c r="F32" s="396"/>
      <c r="G32" s="396"/>
      <c r="H32" s="397"/>
      <c r="I32" s="279"/>
      <c r="J32" s="398">
        <f>'Belegliste Einnahmen'!F12</f>
        <v>0</v>
      </c>
      <c r="K32" s="256"/>
    </row>
    <row r="33" spans="1:11" ht="18" customHeight="1" x14ac:dyDescent="0.2">
      <c r="A33" s="268" t="s">
        <v>237</v>
      </c>
      <c r="B33" s="396" t="s">
        <v>145</v>
      </c>
      <c r="C33" s="396"/>
      <c r="D33" s="396"/>
      <c r="E33" s="396"/>
      <c r="F33" s="396"/>
      <c r="G33" s="396"/>
      <c r="H33" s="397"/>
      <c r="I33" s="279"/>
      <c r="J33" s="398">
        <f>'Belegliste Einnahmen'!F13</f>
        <v>0</v>
      </c>
      <c r="K33" s="256"/>
    </row>
    <row r="34" spans="1:11" ht="3.95" customHeight="1" x14ac:dyDescent="0.2">
      <c r="A34" s="268"/>
      <c r="B34" s="257"/>
      <c r="C34" s="396"/>
      <c r="D34" s="396"/>
      <c r="E34" s="396"/>
      <c r="F34" s="396"/>
      <c r="G34" s="396"/>
      <c r="H34" s="41"/>
      <c r="I34" s="279"/>
      <c r="J34" s="41"/>
      <c r="K34" s="275"/>
    </row>
    <row r="35" spans="1:11" ht="18" customHeight="1" x14ac:dyDescent="0.2">
      <c r="A35" s="400" t="s">
        <v>5</v>
      </c>
      <c r="B35" s="257" t="s">
        <v>21</v>
      </c>
      <c r="C35" s="396"/>
      <c r="D35" s="396"/>
      <c r="E35" s="396"/>
      <c r="F35" s="396"/>
      <c r="G35" s="396"/>
      <c r="H35" s="309">
        <f>SUMPRODUCT(ROUND(H36:H37,2))</f>
        <v>0</v>
      </c>
      <c r="I35" s="279"/>
      <c r="J35" s="309">
        <f>SUM(J36:J37)</f>
        <v>0</v>
      </c>
      <c r="K35" s="270"/>
    </row>
    <row r="36" spans="1:11" ht="18" customHeight="1" x14ac:dyDescent="0.2">
      <c r="A36" s="268" t="s">
        <v>167</v>
      </c>
      <c r="B36" s="396" t="s">
        <v>163</v>
      </c>
      <c r="C36" s="396"/>
      <c r="D36" s="396"/>
      <c r="E36" s="396"/>
      <c r="F36" s="396"/>
      <c r="G36" s="396"/>
      <c r="H36" s="397"/>
      <c r="I36" s="279"/>
      <c r="J36" s="398">
        <f>'Belegliste Einnahmen'!F14</f>
        <v>0</v>
      </c>
      <c r="K36" s="256"/>
    </row>
    <row r="37" spans="1:11" ht="18" customHeight="1" x14ac:dyDescent="0.2">
      <c r="A37" s="268" t="s">
        <v>168</v>
      </c>
      <c r="B37" s="396" t="s">
        <v>164</v>
      </c>
      <c r="C37" s="396"/>
      <c r="D37" s="396"/>
      <c r="E37" s="396"/>
      <c r="F37" s="396"/>
      <c r="G37" s="396"/>
      <c r="H37" s="397"/>
      <c r="I37" s="279"/>
      <c r="J37" s="398">
        <f>'Belegliste Einnahmen'!F15</f>
        <v>0</v>
      </c>
      <c r="K37" s="256"/>
    </row>
    <row r="38" spans="1:11" ht="3.95" customHeight="1" x14ac:dyDescent="0.2">
      <c r="A38" s="268"/>
      <c r="B38" s="276"/>
      <c r="C38" s="396"/>
      <c r="D38" s="396"/>
      <c r="E38" s="396"/>
      <c r="F38" s="396"/>
      <c r="G38" s="396"/>
      <c r="H38" s="396"/>
      <c r="I38" s="279"/>
      <c r="J38" s="396"/>
      <c r="K38" s="270"/>
    </row>
    <row r="39" spans="1:11" ht="18" customHeight="1" x14ac:dyDescent="0.2">
      <c r="A39" s="400" t="s">
        <v>238</v>
      </c>
      <c r="B39" s="257" t="s">
        <v>146</v>
      </c>
      <c r="C39" s="396"/>
      <c r="D39" s="396"/>
      <c r="E39" s="396"/>
      <c r="F39" s="396"/>
      <c r="G39" s="396"/>
      <c r="H39" s="309">
        <f>SUMPRODUCT(ROUND(H40:H42,2))</f>
        <v>0</v>
      </c>
      <c r="I39" s="279"/>
      <c r="J39" s="309">
        <f>SUM(J40:J42)</f>
        <v>0</v>
      </c>
      <c r="K39" s="256"/>
    </row>
    <row r="40" spans="1:11" ht="18" customHeight="1" x14ac:dyDescent="0.2">
      <c r="A40" s="268" t="s">
        <v>239</v>
      </c>
      <c r="B40" s="396" t="s">
        <v>290</v>
      </c>
      <c r="C40" s="396"/>
      <c r="D40" s="396"/>
      <c r="E40" s="396"/>
      <c r="F40" s="396"/>
      <c r="G40" s="396"/>
      <c r="H40" s="397"/>
      <c r="I40" s="279"/>
      <c r="J40" s="398">
        <f>'Belegliste Einnahmen'!F16</f>
        <v>0</v>
      </c>
      <c r="K40" s="256"/>
    </row>
    <row r="41" spans="1:11" ht="18" customHeight="1" x14ac:dyDescent="0.2">
      <c r="A41" s="268" t="s">
        <v>240</v>
      </c>
      <c r="B41" s="396" t="s">
        <v>291</v>
      </c>
      <c r="C41" s="396"/>
      <c r="D41" s="396"/>
      <c r="E41" s="396"/>
      <c r="F41" s="396"/>
      <c r="G41" s="396"/>
      <c r="H41" s="397"/>
      <c r="I41" s="279"/>
      <c r="J41" s="398">
        <f>'Belegliste Einnahmen'!F17</f>
        <v>0</v>
      </c>
      <c r="K41" s="256"/>
    </row>
    <row r="42" spans="1:11" ht="18" customHeight="1" x14ac:dyDescent="0.2">
      <c r="A42" s="268" t="s">
        <v>241</v>
      </c>
      <c r="B42" s="396" t="s">
        <v>292</v>
      </c>
      <c r="C42" s="396"/>
      <c r="D42" s="396"/>
      <c r="E42" s="396"/>
      <c r="F42" s="396"/>
      <c r="G42" s="396"/>
      <c r="H42" s="397"/>
      <c r="I42" s="279"/>
      <c r="J42" s="398">
        <f>'Belegliste Einnahmen'!F18</f>
        <v>0</v>
      </c>
      <c r="K42" s="256"/>
    </row>
    <row r="43" spans="1:11" ht="3.95" customHeight="1" x14ac:dyDescent="0.2">
      <c r="A43" s="271"/>
      <c r="B43" s="396"/>
      <c r="C43" s="396"/>
      <c r="D43" s="396"/>
      <c r="E43" s="396"/>
      <c r="F43" s="396"/>
      <c r="G43" s="396"/>
      <c r="H43" s="42"/>
      <c r="I43" s="279"/>
      <c r="J43" s="42"/>
      <c r="K43" s="277"/>
    </row>
    <row r="44" spans="1:11" ht="18" customHeight="1" x14ac:dyDescent="0.2">
      <c r="A44" s="400" t="s">
        <v>16</v>
      </c>
      <c r="B44" s="257"/>
      <c r="C44" s="257"/>
      <c r="D44" s="257"/>
      <c r="E44" s="257"/>
      <c r="F44" s="257"/>
      <c r="G44" s="437"/>
      <c r="H44" s="438">
        <f>H30+H35+H39</f>
        <v>0</v>
      </c>
      <c r="I44" s="440"/>
      <c r="J44" s="438">
        <f>J30+J35+J39</f>
        <v>0</v>
      </c>
      <c r="K44" s="269"/>
    </row>
    <row r="45" spans="1:11" ht="8.1" customHeight="1" x14ac:dyDescent="0.2">
      <c r="A45" s="272"/>
      <c r="B45" s="46"/>
      <c r="C45" s="46"/>
      <c r="D45" s="46"/>
      <c r="E45" s="46"/>
      <c r="F45" s="46"/>
      <c r="G45" s="46"/>
      <c r="H45" s="46"/>
      <c r="I45" s="46"/>
      <c r="J45" s="46"/>
      <c r="K45" s="273"/>
    </row>
    <row r="47" spans="1:11" ht="18" customHeight="1" x14ac:dyDescent="0.2">
      <c r="A47" s="550" t="str">
        <f>IF(J47&gt;0,"Abgleich Ausgaben zu Finanzierung: Mehrausgaben (in €)",IF(J47&lt;0,"Abgleich Ausgaben zu Finanzierung: Überzahlung (in €)","Ausgaben gleich Finanzierung"))</f>
        <v>Ausgaben gleich Finanzierung</v>
      </c>
      <c r="B47" s="551"/>
      <c r="C47" s="551"/>
      <c r="D47" s="551"/>
      <c r="E47" s="551"/>
      <c r="F47" s="551"/>
      <c r="G47" s="551"/>
      <c r="H47" s="551"/>
      <c r="I47" s="252"/>
      <c r="J47" s="307">
        <f>J21-J44</f>
        <v>0</v>
      </c>
      <c r="K47" s="253"/>
    </row>
    <row r="48" spans="1:11" ht="3.9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4"/>
      <c r="K48" s="44"/>
    </row>
    <row r="49" spans="1:9" s="240" customFormat="1" ht="18" customHeight="1" x14ac:dyDescent="0.2">
      <c r="A49" s="545" t="str">
        <f>IF(A47="Abgleich Ausgaben zu Finanzierung: Überzahlung (in €)","Achtung! Überzahlung nicht gleich Rückzahlungsbetrag!",IF(A47="Abgleich Ausgaben zu Finanzierung: Mehrausgaben (in €)","Achtung! Finanzierung ist nicht ausgeglichen!",""))</f>
        <v/>
      </c>
      <c r="B49" s="545"/>
      <c r="C49" s="545"/>
      <c r="D49" s="545"/>
      <c r="E49" s="545"/>
      <c r="F49" s="545"/>
      <c r="G49" s="545"/>
      <c r="H49" s="545"/>
      <c r="I49" s="254"/>
    </row>
    <row r="50" spans="1:9" ht="12" customHeight="1" x14ac:dyDescent="0.2">
      <c r="A50" s="48"/>
      <c r="B50" s="47"/>
      <c r="C50" s="47"/>
      <c r="D50" s="47"/>
      <c r="E50" s="396"/>
    </row>
    <row r="51" spans="1:9" x14ac:dyDescent="0.2">
      <c r="A51" s="48"/>
      <c r="B51" s="47"/>
      <c r="C51" s="47"/>
      <c r="D51" s="47"/>
      <c r="E51" s="396"/>
    </row>
    <row r="52" spans="1:9" x14ac:dyDescent="0.2">
      <c r="A52" s="48"/>
      <c r="B52" s="47"/>
      <c r="C52" s="47"/>
      <c r="D52" s="47"/>
      <c r="E52" s="396"/>
    </row>
    <row r="53" spans="1:9" x14ac:dyDescent="0.2">
      <c r="A53" s="48"/>
      <c r="B53" s="47"/>
      <c r="C53" s="47"/>
      <c r="D53" s="47"/>
      <c r="E53" s="396"/>
    </row>
    <row r="54" spans="1:9" x14ac:dyDescent="0.2">
      <c r="A54" s="48"/>
      <c r="B54" s="396"/>
      <c r="C54" s="396"/>
      <c r="D54" s="396"/>
      <c r="E54" s="396"/>
    </row>
    <row r="55" spans="1:9" x14ac:dyDescent="0.2">
      <c r="A55" s="48"/>
      <c r="B55" s="396"/>
      <c r="C55" s="396"/>
      <c r="D55" s="396"/>
      <c r="E55" s="396"/>
    </row>
    <row r="56" spans="1:9" x14ac:dyDescent="0.2">
      <c r="A56" s="48"/>
      <c r="B56" s="396"/>
      <c r="C56" s="396"/>
      <c r="D56" s="396"/>
      <c r="E56" s="396"/>
    </row>
    <row r="57" spans="1:9" x14ac:dyDescent="0.2">
      <c r="A57" s="48"/>
      <c r="B57" s="396"/>
      <c r="C57" s="396"/>
      <c r="D57" s="396"/>
      <c r="E57" s="396"/>
    </row>
    <row r="58" spans="1:9" x14ac:dyDescent="0.2">
      <c r="A58" s="48"/>
      <c r="B58" s="396"/>
      <c r="C58" s="396"/>
      <c r="D58" s="396"/>
      <c r="E58" s="396"/>
    </row>
    <row r="59" spans="1:9" x14ac:dyDescent="0.2">
      <c r="A59" s="48"/>
      <c r="B59" s="47"/>
      <c r="C59" s="47"/>
      <c r="D59" s="47"/>
      <c r="E59" s="396"/>
    </row>
    <row r="60" spans="1:9" x14ac:dyDescent="0.2">
      <c r="A60" s="45"/>
      <c r="B60" s="46"/>
      <c r="C60" s="396"/>
      <c r="D60" s="47"/>
      <c r="E60" s="396"/>
    </row>
    <row r="61" spans="1:9" ht="3.95" customHeight="1" x14ac:dyDescent="0.2">
      <c r="A61" s="48"/>
      <c r="B61" s="47"/>
      <c r="C61" s="47"/>
      <c r="D61" s="47"/>
      <c r="E61" s="396"/>
    </row>
    <row r="62" spans="1:9" x14ac:dyDescent="0.2">
      <c r="A62" s="49">
        <v>1</v>
      </c>
      <c r="B62" s="17" t="s">
        <v>10</v>
      </c>
      <c r="C62" s="5"/>
      <c r="D62" s="5"/>
      <c r="E62" s="5"/>
    </row>
    <row r="63" spans="1:9" ht="3.95" customHeight="1" x14ac:dyDescent="0.2"/>
    <row r="64" spans="1:9" ht="12" customHeight="1" x14ac:dyDescent="0.2">
      <c r="A64" s="50" t="str">
        <f>'Seite 1'!$A$65</f>
        <v>VWN Förderung einer Verbraucherinsolvenzberatungsstelle</v>
      </c>
    </row>
    <row r="65" spans="1:1" ht="12" customHeight="1" x14ac:dyDescent="0.2">
      <c r="A65" s="50" t="str">
        <f>'Seite 1'!$A$66</f>
        <v>Formularversion: V 2.1 vom 07.02.24 - öffentlich -</v>
      </c>
    </row>
  </sheetData>
  <sheetProtection password="EDE9" sheet="1" objects="1" scenarios="1"/>
  <mergeCells count="4">
    <mergeCell ref="A49:H49"/>
    <mergeCell ref="J1:K1"/>
    <mergeCell ref="J2:K2"/>
    <mergeCell ref="A47:H47"/>
  </mergeCells>
  <phoneticPr fontId="9" type="noConversion"/>
  <conditionalFormatting sqref="J1:J2">
    <cfRule type="cellIs" dxfId="4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71"/>
  <sheetViews>
    <sheetView showGridLines="0" zoomScaleNormal="100" workbookViewId="0">
      <selection activeCell="A51" sqref="A51:H51"/>
    </sheetView>
  </sheetViews>
  <sheetFormatPr baseColWidth="10" defaultColWidth="11.42578125" defaultRowHeight="12.75" customHeight="1" x14ac:dyDescent="0.2"/>
  <cols>
    <col min="1" max="18" width="5.140625" style="5" customWidth="1"/>
    <col min="19" max="19" width="0.85546875" style="10" customWidth="1"/>
    <col min="20" max="16384" width="11.42578125" style="5"/>
  </cols>
  <sheetData>
    <row r="1" spans="1:24" ht="15" customHeight="1" x14ac:dyDescent="0.2">
      <c r="L1" s="1"/>
      <c r="M1" s="1"/>
      <c r="N1" s="1" t="s">
        <v>31</v>
      </c>
      <c r="O1" s="531" t="str">
        <f>'Seite 1'!P18</f>
        <v>F-INS</v>
      </c>
      <c r="P1" s="531"/>
      <c r="Q1" s="531"/>
      <c r="R1" s="531"/>
      <c r="S1" s="531"/>
    </row>
    <row r="2" spans="1:24" ht="15" customHeight="1" x14ac:dyDescent="0.2">
      <c r="B2" s="19"/>
      <c r="C2" s="19"/>
      <c r="D2" s="19"/>
      <c r="E2" s="19"/>
      <c r="F2" s="19"/>
      <c r="G2" s="19"/>
      <c r="H2" s="19"/>
      <c r="I2" s="19"/>
      <c r="J2" s="19"/>
      <c r="L2" s="1"/>
      <c r="M2" s="1"/>
      <c r="N2" s="1" t="s">
        <v>32</v>
      </c>
      <c r="O2" s="532">
        <f ca="1">'Seite 1'!P17</f>
        <v>45329</v>
      </c>
      <c r="P2" s="532"/>
      <c r="Q2" s="532"/>
      <c r="R2" s="532"/>
      <c r="S2" s="532"/>
    </row>
    <row r="3" spans="1:24" ht="8.1" customHeight="1" x14ac:dyDescent="0.2"/>
    <row r="4" spans="1:24" ht="18" customHeight="1" x14ac:dyDescent="0.2">
      <c r="A4" s="281" t="s">
        <v>118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</row>
    <row r="5" spans="1:24" ht="8.1" customHeight="1" x14ac:dyDescent="0.2">
      <c r="A5" s="29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97"/>
    </row>
    <row r="6" spans="1:24" ht="15" customHeight="1" x14ac:dyDescent="0.2">
      <c r="A6" s="127" t="s">
        <v>6</v>
      </c>
      <c r="S6" s="373"/>
      <c r="T6" s="295"/>
      <c r="U6" s="295"/>
      <c r="V6" s="295"/>
      <c r="W6" s="295"/>
      <c r="X6" s="295"/>
    </row>
    <row r="7" spans="1:24" ht="3.95" customHeight="1" x14ac:dyDescent="0.2">
      <c r="A7" s="145"/>
      <c r="O7" s="53"/>
      <c r="P7" s="53"/>
      <c r="Q7" s="53"/>
      <c r="R7" s="53"/>
      <c r="S7" s="298"/>
    </row>
    <row r="8" spans="1:24" ht="18" customHeight="1" x14ac:dyDescent="0.2">
      <c r="A8" s="299" t="s">
        <v>0</v>
      </c>
      <c r="B8" s="5" t="s">
        <v>22</v>
      </c>
      <c r="S8" s="373"/>
    </row>
    <row r="9" spans="1:24" ht="3.95" customHeight="1" x14ac:dyDescent="0.2">
      <c r="A9" s="299"/>
      <c r="S9" s="373"/>
    </row>
    <row r="10" spans="1:24" ht="18" customHeight="1" x14ac:dyDescent="0.2">
      <c r="A10" s="299" t="s">
        <v>0</v>
      </c>
      <c r="B10" s="5" t="s">
        <v>23</v>
      </c>
      <c r="S10" s="373"/>
    </row>
    <row r="11" spans="1:24" ht="3.95" customHeight="1" x14ac:dyDescent="0.2">
      <c r="A11" s="299"/>
      <c r="S11" s="373"/>
    </row>
    <row r="12" spans="1:24" ht="18" customHeight="1" x14ac:dyDescent="0.2">
      <c r="A12" s="299" t="s">
        <v>0</v>
      </c>
      <c r="B12" s="5" t="s">
        <v>24</v>
      </c>
      <c r="S12" s="373"/>
    </row>
    <row r="13" spans="1:24" ht="3.95" customHeight="1" x14ac:dyDescent="0.2">
      <c r="A13" s="299"/>
      <c r="S13" s="373"/>
    </row>
    <row r="14" spans="1:24" ht="18" customHeight="1" x14ac:dyDescent="0.2">
      <c r="A14" s="299" t="s">
        <v>0</v>
      </c>
      <c r="B14" s="10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373"/>
    </row>
    <row r="15" spans="1:24" ht="3.95" customHeight="1" x14ac:dyDescent="0.2">
      <c r="A15" s="29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73"/>
    </row>
    <row r="16" spans="1:24" ht="18" customHeight="1" x14ac:dyDescent="0.2">
      <c r="A16" s="299" t="s">
        <v>0</v>
      </c>
      <c r="B16" s="10" t="s">
        <v>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373"/>
    </row>
    <row r="17" spans="1:24" ht="3.95" customHeight="1" x14ac:dyDescent="0.2">
      <c r="A17" s="29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74"/>
    </row>
    <row r="18" spans="1:24" ht="18" customHeight="1" x14ac:dyDescent="0.2">
      <c r="A18" s="299" t="s">
        <v>0</v>
      </c>
      <c r="B18" s="10" t="s">
        <v>197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S18" s="373"/>
    </row>
    <row r="19" spans="1:24" ht="3.95" customHeight="1" x14ac:dyDescent="0.2">
      <c r="A19" s="29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374"/>
    </row>
    <row r="20" spans="1:24" ht="18" customHeight="1" x14ac:dyDescent="0.2">
      <c r="A20" s="299" t="s">
        <v>0</v>
      </c>
      <c r="B20" s="10" t="s">
        <v>166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S20" s="373"/>
    </row>
    <row r="21" spans="1:24" ht="3.95" customHeight="1" x14ac:dyDescent="0.2">
      <c r="A21" s="29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374"/>
    </row>
    <row r="22" spans="1:24" ht="18" customHeight="1" x14ac:dyDescent="0.2">
      <c r="A22" s="299" t="s">
        <v>0</v>
      </c>
      <c r="B22" s="10" t="s">
        <v>198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S22" s="373"/>
    </row>
    <row r="23" spans="1:24" ht="3.95" customHeight="1" x14ac:dyDescent="0.2">
      <c r="A23" s="29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374"/>
    </row>
    <row r="24" spans="1:24" s="288" customFormat="1" ht="18" customHeight="1" x14ac:dyDescent="0.2">
      <c r="A24" s="284" t="s">
        <v>0</v>
      </c>
      <c r="B24" s="285" t="s">
        <v>119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94"/>
    </row>
    <row r="25" spans="1:24" s="288" customFormat="1" ht="3.95" customHeight="1" x14ac:dyDescent="0.2">
      <c r="A25" s="289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93"/>
    </row>
    <row r="26" spans="1:24" s="288" customFormat="1" ht="18" customHeight="1" x14ac:dyDescent="0.2">
      <c r="A26" s="290"/>
      <c r="B26" s="291"/>
      <c r="C26" s="291"/>
      <c r="D26" s="291"/>
      <c r="E26" s="291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300"/>
      <c r="T26" s="287"/>
      <c r="U26" s="287"/>
      <c r="V26" s="287"/>
      <c r="W26" s="287"/>
      <c r="X26" s="287"/>
    </row>
    <row r="27" spans="1:24" s="288" customFormat="1" ht="3.95" customHeight="1" x14ac:dyDescent="0.2">
      <c r="A27" s="290"/>
      <c r="B27" s="291"/>
      <c r="C27" s="291"/>
      <c r="D27" s="291"/>
      <c r="E27" s="291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300"/>
    </row>
    <row r="28" spans="1:24" s="288" customFormat="1" ht="18" customHeight="1" x14ac:dyDescent="0.2">
      <c r="A28" s="290"/>
      <c r="B28" s="291"/>
      <c r="C28" s="291"/>
      <c r="D28" s="291"/>
      <c r="E28" s="291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300"/>
    </row>
    <row r="29" spans="1:24" s="288" customFormat="1" ht="3.95" customHeight="1" x14ac:dyDescent="0.2">
      <c r="A29" s="290"/>
      <c r="B29" s="291"/>
      <c r="C29" s="291"/>
      <c r="D29" s="291"/>
      <c r="E29" s="291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300"/>
    </row>
    <row r="30" spans="1:24" s="288" customFormat="1" ht="18" customHeight="1" x14ac:dyDescent="0.2">
      <c r="A30" s="290"/>
      <c r="B30" s="285" t="s">
        <v>120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5"/>
      <c r="P30" s="5"/>
      <c r="Q30" s="5"/>
      <c r="R30" s="5"/>
      <c r="S30" s="373"/>
    </row>
    <row r="31" spans="1:24" ht="3.95" customHeight="1" x14ac:dyDescent="0.2">
      <c r="A31" s="29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74"/>
    </row>
    <row r="32" spans="1:24" ht="18" customHeight="1" x14ac:dyDescent="0.2">
      <c r="A32" s="299" t="s">
        <v>0</v>
      </c>
      <c r="B32" s="556" t="s">
        <v>204</v>
      </c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373"/>
    </row>
    <row r="33" spans="1:19" ht="12" customHeight="1" x14ac:dyDescent="0.2">
      <c r="A33" s="299"/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251"/>
    </row>
    <row r="34" spans="1:19" ht="12" customHeight="1" x14ac:dyDescent="0.2">
      <c r="A34" s="299"/>
      <c r="B34" s="556"/>
      <c r="C34" s="556"/>
      <c r="D34" s="556"/>
      <c r="E34" s="556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251"/>
    </row>
    <row r="35" spans="1:19" ht="3.95" customHeight="1" x14ac:dyDescent="0.2">
      <c r="A35" s="29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51"/>
    </row>
    <row r="36" spans="1:19" ht="18" customHeight="1" x14ac:dyDescent="0.2">
      <c r="A36" s="299" t="s">
        <v>0</v>
      </c>
      <c r="B36" s="556" t="s">
        <v>205</v>
      </c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373"/>
    </row>
    <row r="37" spans="1:19" ht="12" customHeight="1" x14ac:dyDescent="0.2">
      <c r="A37" s="301"/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251"/>
    </row>
    <row r="38" spans="1:19" ht="3.95" customHeight="1" x14ac:dyDescent="0.2">
      <c r="A38" s="30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51"/>
    </row>
    <row r="39" spans="1:19" ht="18" customHeight="1" x14ac:dyDescent="0.2">
      <c r="A39" s="299" t="s">
        <v>0</v>
      </c>
      <c r="B39" s="556" t="s">
        <v>206</v>
      </c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373"/>
    </row>
    <row r="40" spans="1:19" ht="12" customHeight="1" x14ac:dyDescent="0.2">
      <c r="A40" s="145"/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302"/>
    </row>
    <row r="41" spans="1:19" ht="3.95" customHeight="1" x14ac:dyDescent="0.2">
      <c r="A41" s="145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302"/>
    </row>
    <row r="42" spans="1:19" ht="18" customHeight="1" x14ac:dyDescent="0.2">
      <c r="A42" s="299" t="s">
        <v>0</v>
      </c>
      <c r="B42" s="556" t="s">
        <v>235</v>
      </c>
      <c r="C42" s="556"/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373"/>
    </row>
    <row r="43" spans="1:19" ht="12" customHeight="1" x14ac:dyDescent="0.2">
      <c r="A43" s="299"/>
      <c r="B43" s="556"/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251"/>
    </row>
    <row r="44" spans="1:19" ht="12" customHeight="1" x14ac:dyDescent="0.2">
      <c r="A44" s="299"/>
      <c r="B44" s="556"/>
      <c r="C44" s="556"/>
      <c r="D44" s="556"/>
      <c r="E44" s="556"/>
      <c r="F44" s="55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6"/>
      <c r="S44" s="251"/>
    </row>
    <row r="45" spans="1:19" ht="8.1" customHeight="1" x14ac:dyDescent="0.2">
      <c r="A45" s="146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303"/>
    </row>
    <row r="46" spans="1:19" ht="12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2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2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80" customFormat="1" ht="12" customHeight="1" x14ac:dyDescent="0.2">
      <c r="A51" s="554"/>
      <c r="B51" s="554"/>
      <c r="C51" s="554"/>
      <c r="D51" s="554"/>
      <c r="E51" s="554"/>
      <c r="F51" s="554"/>
      <c r="G51" s="554"/>
      <c r="H51" s="554"/>
      <c r="J51" s="553"/>
      <c r="K51" s="553"/>
      <c r="L51" s="553"/>
      <c r="M51" s="553"/>
      <c r="N51" s="553"/>
      <c r="O51" s="553"/>
      <c r="P51" s="553"/>
      <c r="Q51" s="553"/>
      <c r="R51" s="553"/>
      <c r="S51" s="553"/>
    </row>
    <row r="52" spans="1:19" s="80" customFormat="1" ht="12" customHeight="1" x14ac:dyDescent="0.2">
      <c r="A52" s="552"/>
      <c r="B52" s="552"/>
      <c r="C52" s="552"/>
      <c r="D52" s="552"/>
      <c r="E52" s="552"/>
      <c r="F52" s="552"/>
      <c r="G52" s="555">
        <f ca="1">IF('Seite 1'!$P$17="","",'Seite 1'!$P$17)</f>
        <v>45329</v>
      </c>
      <c r="H52" s="555"/>
      <c r="I52" s="81"/>
      <c r="J52" s="552"/>
      <c r="K52" s="552"/>
      <c r="L52" s="552"/>
      <c r="M52" s="552"/>
      <c r="N52" s="552"/>
      <c r="O52" s="552"/>
      <c r="P52" s="552"/>
      <c r="Q52" s="552"/>
      <c r="R52" s="552"/>
      <c r="S52" s="552"/>
    </row>
    <row r="53" spans="1:19" s="80" customFormat="1" ht="12" customHeight="1" x14ac:dyDescent="0.2">
      <c r="A53" s="82" t="s">
        <v>8</v>
      </c>
      <c r="B53" s="82"/>
      <c r="C53" s="82"/>
      <c r="D53" s="82"/>
      <c r="E53" s="82"/>
      <c r="J53" s="308" t="s">
        <v>123</v>
      </c>
      <c r="K53" s="249"/>
      <c r="L53" s="249"/>
      <c r="M53" s="249"/>
      <c r="N53" s="249"/>
      <c r="O53" s="249"/>
      <c r="P53" s="249"/>
      <c r="Q53" s="249"/>
      <c r="R53" s="249"/>
      <c r="S53" s="249"/>
    </row>
    <row r="54" spans="1:19" s="80" customFormat="1" ht="12" customHeight="1" x14ac:dyDescent="0.2">
      <c r="J54" s="306" t="s">
        <v>122</v>
      </c>
      <c r="K54" s="250"/>
      <c r="L54" s="250"/>
      <c r="M54" s="250"/>
      <c r="N54" s="250"/>
      <c r="O54" s="250"/>
      <c r="P54" s="250"/>
      <c r="Q54" s="250"/>
      <c r="R54" s="250"/>
      <c r="S54" s="250"/>
    </row>
    <row r="55" spans="1:19" ht="12" customHeight="1" x14ac:dyDescent="0.2"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19" ht="15" customHeight="1" x14ac:dyDescent="0.2">
      <c r="A56" s="304" t="s">
        <v>121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5" customHeight="1" x14ac:dyDescent="0.2">
      <c r="A57" s="305" t="s">
        <v>207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ht="15" customHeight="1" x14ac:dyDescent="0.2">
      <c r="A58" s="305" t="s">
        <v>201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</row>
    <row r="59" spans="1:19" ht="15" customHeight="1" x14ac:dyDescent="0.2">
      <c r="A59" s="5" t="s">
        <v>215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19" ht="15" customHeight="1" x14ac:dyDescent="0.2">
      <c r="A60" s="5" t="s">
        <v>216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2" customHeight="1" x14ac:dyDescent="0.2"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19" ht="12" customHeight="1" x14ac:dyDescent="0.2"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2" customHeight="1" x14ac:dyDescent="0.2">
      <c r="J63" s="55"/>
      <c r="K63" s="55"/>
      <c r="L63" s="55"/>
      <c r="M63" s="55"/>
      <c r="N63" s="55"/>
      <c r="O63" s="55"/>
      <c r="P63" s="55"/>
      <c r="Q63" s="55"/>
      <c r="R63" s="55"/>
      <c r="S63" s="55"/>
    </row>
    <row r="64" spans="1:19" ht="12" customHeight="1" x14ac:dyDescent="0.2"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19" ht="12" customHeight="1" x14ac:dyDescent="0.2">
      <c r="J65" s="55"/>
      <c r="K65" s="55"/>
      <c r="L65" s="55"/>
      <c r="M65" s="55"/>
      <c r="N65" s="55"/>
      <c r="O65" s="55"/>
      <c r="P65" s="55"/>
      <c r="Q65" s="55"/>
      <c r="R65" s="55"/>
      <c r="S65" s="55"/>
    </row>
    <row r="66" spans="1:19" ht="12" customHeight="1" x14ac:dyDescent="0.2">
      <c r="A66" s="7"/>
      <c r="B66" s="7"/>
      <c r="C66" s="7"/>
      <c r="D66" s="7"/>
    </row>
    <row r="67" spans="1:19" ht="3.95" customHeight="1" x14ac:dyDescent="0.2"/>
    <row r="68" spans="1:19" ht="12" customHeight="1" x14ac:dyDescent="0.2">
      <c r="A68" s="49">
        <v>1</v>
      </c>
      <c r="B68" s="17" t="s">
        <v>10</v>
      </c>
      <c r="C68" s="17"/>
      <c r="D68" s="17"/>
      <c r="E68" s="17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1:19" ht="3.95" customHeight="1" x14ac:dyDescent="0.2">
      <c r="A69" s="49"/>
      <c r="B69" s="17"/>
      <c r="C69" s="17"/>
      <c r="D69" s="17"/>
      <c r="E69" s="17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19" ht="12" customHeight="1" x14ac:dyDescent="0.2">
      <c r="A70" s="30" t="str">
        <f>'Seite 1'!A65</f>
        <v>VWN Förderung einer Verbraucherinsolvenzberatungsstelle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 spans="1:19" ht="12" customHeight="1" x14ac:dyDescent="0.2">
      <c r="A71" s="30" t="str">
        <f>'Seite 1'!A66</f>
        <v>Formularversion: V 2.1 vom 07.02.24 - öffentlich -</v>
      </c>
      <c r="S71" s="5"/>
    </row>
  </sheetData>
  <sheetProtection password="EDE9" sheet="1" objects="1" scenarios="1" selectLockedCells="1"/>
  <mergeCells count="11">
    <mergeCell ref="J52:S52"/>
    <mergeCell ref="O1:S1"/>
    <mergeCell ref="O2:S2"/>
    <mergeCell ref="J51:S51"/>
    <mergeCell ref="A52:F52"/>
    <mergeCell ref="A51:H51"/>
    <mergeCell ref="G52:H52"/>
    <mergeCell ref="B32:R34"/>
    <mergeCell ref="B36:R37"/>
    <mergeCell ref="B39:R40"/>
    <mergeCell ref="B42:R44"/>
  </mergeCells>
  <phoneticPr fontId="0" type="noConversion"/>
  <conditionalFormatting sqref="O1:S2">
    <cfRule type="cellIs" dxfId="4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93" r:id="rId4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4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5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4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40"/>
  <sheetViews>
    <sheetView showGridLines="0" topLeftCell="A6" zoomScaleNormal="100" workbookViewId="0">
      <selection activeCell="A21" sqref="A21"/>
    </sheetView>
  </sheetViews>
  <sheetFormatPr baseColWidth="10" defaultColWidth="11.42578125" defaultRowHeight="12.75" x14ac:dyDescent="0.2"/>
  <cols>
    <col min="1" max="1" width="5.7109375" style="62" customWidth="1"/>
    <col min="2" max="2" width="60.7109375" style="62" customWidth="1"/>
    <col min="3" max="3" width="40.7109375" style="62" customWidth="1"/>
    <col min="4" max="4" width="30.7109375" style="62" customWidth="1"/>
    <col min="5" max="16384" width="11.42578125" style="62"/>
  </cols>
  <sheetData>
    <row r="1" spans="1:7" ht="12" hidden="1" customHeight="1" x14ac:dyDescent="0.2">
      <c r="A1" s="454"/>
      <c r="B1" s="455"/>
      <c r="C1" s="456"/>
      <c r="D1" s="457"/>
      <c r="E1" s="61"/>
      <c r="F1" s="61"/>
      <c r="G1" s="61"/>
    </row>
    <row r="2" spans="1:7" ht="12" hidden="1" customHeight="1" x14ac:dyDescent="0.2">
      <c r="A2" s="454"/>
      <c r="B2" s="455"/>
      <c r="C2" s="456"/>
      <c r="D2" s="457"/>
      <c r="E2" s="61"/>
      <c r="F2" s="61"/>
      <c r="G2" s="61"/>
    </row>
    <row r="3" spans="1:7" ht="12" hidden="1" customHeight="1" x14ac:dyDescent="0.2">
      <c r="A3" s="458">
        <f>ROW(A21)</f>
        <v>21</v>
      </c>
      <c r="B3" s="455"/>
      <c r="C3" s="456"/>
      <c r="D3" s="459"/>
      <c r="E3" s="61"/>
      <c r="F3" s="61"/>
      <c r="G3" s="61"/>
    </row>
    <row r="4" spans="1:7" ht="12" hidden="1" customHeight="1" x14ac:dyDescent="0.2">
      <c r="A4" s="446" t="s">
        <v>41</v>
      </c>
      <c r="B4" s="455"/>
      <c r="C4" s="456"/>
      <c r="D4" s="450"/>
      <c r="E4" s="61"/>
      <c r="F4" s="61"/>
      <c r="G4" s="61"/>
    </row>
    <row r="5" spans="1:7" ht="12" hidden="1" customHeight="1" x14ac:dyDescent="0.2">
      <c r="A5" s="452" t="str">
        <f>"$A$6:$D$"&amp;IF(LOOKUP(2,1/(D1:D40&lt;&gt;0),ROW(D:D))=ROW(A17),A3-1,LOOKUP(2,1/(D1:D40&lt;&gt;0),ROW(D:D)))</f>
        <v>$A$6:$D$20</v>
      </c>
      <c r="B5" s="455"/>
      <c r="C5" s="456"/>
      <c r="D5" s="450"/>
      <c r="E5" s="61"/>
      <c r="F5" s="61"/>
      <c r="G5" s="61"/>
    </row>
    <row r="6" spans="1:7" ht="15" customHeight="1" x14ac:dyDescent="0.2">
      <c r="A6" s="401" t="str">
        <f>'Seite 3'!$A$12</f>
        <v>1.</v>
      </c>
      <c r="B6" s="402" t="str">
        <f>'Seite 3'!$B$12</f>
        <v>Ausgaben für Personal</v>
      </c>
      <c r="C6" s="2" t="s">
        <v>31</v>
      </c>
      <c r="D6" s="119" t="str">
        <f>'Seite 1'!$P$18</f>
        <v>F-INS</v>
      </c>
      <c r="E6" s="61"/>
      <c r="F6" s="61"/>
      <c r="G6" s="61"/>
    </row>
    <row r="7" spans="1:7" ht="15" customHeight="1" x14ac:dyDescent="0.2">
      <c r="A7" s="63"/>
      <c r="B7" s="64" t="str">
        <f>'Seite 3'!B13</f>
        <v>(Vergütung für Beratungsfachkräfte inkl. Sozialabgaben)</v>
      </c>
      <c r="C7" s="2" t="s">
        <v>32</v>
      </c>
      <c r="D7" s="120">
        <f ca="1">'Seite 1'!$P$17</f>
        <v>45329</v>
      </c>
      <c r="E7" s="61"/>
      <c r="F7" s="61"/>
      <c r="G7" s="61"/>
    </row>
    <row r="8" spans="1:7" ht="15" customHeight="1" x14ac:dyDescent="0.2">
      <c r="B8" s="155"/>
      <c r="C8" s="155"/>
      <c r="D8" s="65" t="str">
        <f>'Seite 1'!$A$65</f>
        <v>VWN Förderung einer Verbraucherinsolvenzberatungsstelle</v>
      </c>
      <c r="E8" s="61"/>
      <c r="F8" s="61"/>
      <c r="G8" s="61"/>
    </row>
    <row r="9" spans="1:7" ht="15" customHeight="1" x14ac:dyDescent="0.2">
      <c r="A9" s="155"/>
      <c r="B9" s="155"/>
      <c r="C9" s="155"/>
      <c r="D9" s="66" t="str">
        <f>'Seite 1'!$A$66</f>
        <v>Formularversion: V 2.1 vom 07.02.24 - öffentlich -</v>
      </c>
      <c r="E9" s="61"/>
      <c r="F9" s="61"/>
      <c r="G9" s="61"/>
    </row>
    <row r="10" spans="1:7" ht="15" customHeight="1" x14ac:dyDescent="0.2">
      <c r="A10" s="563" t="s">
        <v>208</v>
      </c>
      <c r="B10" s="564"/>
      <c r="C10" s="564"/>
      <c r="D10" s="66"/>
      <c r="E10" s="61"/>
      <c r="F10" s="61"/>
      <c r="G10" s="61"/>
    </row>
    <row r="11" spans="1:7" ht="15" customHeight="1" x14ac:dyDescent="0.2">
      <c r="A11" s="564"/>
      <c r="B11" s="564"/>
      <c r="C11" s="564"/>
      <c r="D11" s="66"/>
      <c r="E11" s="61"/>
      <c r="F11" s="61"/>
      <c r="G11" s="61"/>
    </row>
    <row r="12" spans="1:7" ht="15" customHeight="1" x14ac:dyDescent="0.2">
      <c r="A12" s="565"/>
      <c r="B12" s="565"/>
      <c r="C12" s="565"/>
      <c r="D12" s="66"/>
      <c r="E12" s="61"/>
      <c r="F12" s="61"/>
      <c r="G12" s="61"/>
    </row>
    <row r="13" spans="1:7" ht="18" customHeight="1" x14ac:dyDescent="0.2">
      <c r="A13" s="67"/>
      <c r="B13" s="68" t="str">
        <f>B7</f>
        <v>(Vergütung für Beratungsfachkräfte inkl. Sozialabgaben)</v>
      </c>
      <c r="C13" s="68"/>
      <c r="D13" s="69">
        <f>SUMPRODUCT(ROUND(D21:D40,2))</f>
        <v>0</v>
      </c>
      <c r="E13" s="61"/>
      <c r="F13" s="61"/>
      <c r="G13" s="61"/>
    </row>
    <row r="14" spans="1:7" ht="12" customHeight="1" x14ac:dyDescent="0.2">
      <c r="A14" s="70"/>
      <c r="B14" s="71"/>
      <c r="C14" s="72"/>
      <c r="D14" s="73"/>
      <c r="E14" s="61"/>
      <c r="F14" s="61"/>
      <c r="G14" s="61"/>
    </row>
    <row r="15" spans="1:7" ht="15" customHeight="1" x14ac:dyDescent="0.2">
      <c r="A15" s="74" t="str">
        <f ca="1">CONCATENATE("Belegliste¹ für Ausgabenart ",$A$6," ",$B$6," - Aktenzeichen ",IF($D$6="F-INS","F-INS______",$D$6)," - Nachweis vom ",IF($D$7=0,"_________",TEXT($D$7,"TT.MM.JJJJ")))</f>
        <v>Belegliste¹ für Ausgabenart 1. Ausgaben für Personal - Aktenzeichen F-INS______ - Nachweis vom 07.02.2024</v>
      </c>
      <c r="B15" s="71"/>
      <c r="C15" s="72"/>
      <c r="D15" s="73"/>
      <c r="E15" s="61"/>
      <c r="F15" s="61"/>
      <c r="G15" s="61"/>
    </row>
    <row r="16" spans="1:7" ht="5.0999999999999996" customHeight="1" x14ac:dyDescent="0.2">
      <c r="A16" s="75"/>
      <c r="B16" s="71"/>
      <c r="C16" s="72"/>
      <c r="D16" s="73"/>
      <c r="E16" s="61"/>
      <c r="F16" s="61"/>
      <c r="G16" s="61"/>
    </row>
    <row r="17" spans="1:7" ht="12" customHeight="1" x14ac:dyDescent="0.2">
      <c r="A17" s="560" t="s">
        <v>30</v>
      </c>
      <c r="B17" s="566" t="s">
        <v>89</v>
      </c>
      <c r="C17" s="569" t="s">
        <v>112</v>
      </c>
      <c r="D17" s="557" t="s">
        <v>90</v>
      </c>
      <c r="E17" s="61"/>
      <c r="F17" s="61"/>
      <c r="G17" s="61"/>
    </row>
    <row r="18" spans="1:7" ht="12" customHeight="1" x14ac:dyDescent="0.2">
      <c r="A18" s="561"/>
      <c r="B18" s="567"/>
      <c r="C18" s="570"/>
      <c r="D18" s="558"/>
      <c r="E18" s="61"/>
      <c r="F18" s="61"/>
      <c r="G18" s="61"/>
    </row>
    <row r="19" spans="1:7" ht="12" customHeight="1" x14ac:dyDescent="0.2">
      <c r="A19" s="561"/>
      <c r="B19" s="567"/>
      <c r="C19" s="570"/>
      <c r="D19" s="558"/>
      <c r="E19" s="61"/>
      <c r="F19" s="61"/>
      <c r="G19" s="61"/>
    </row>
    <row r="20" spans="1:7" ht="12" customHeight="1" thickBot="1" x14ac:dyDescent="0.25">
      <c r="A20" s="562"/>
      <c r="B20" s="568"/>
      <c r="C20" s="571"/>
      <c r="D20" s="559"/>
      <c r="E20" s="61"/>
      <c r="F20" s="61"/>
      <c r="G20" s="61"/>
    </row>
    <row r="21" spans="1:7" s="78" customFormat="1" ht="15" thickTop="1" x14ac:dyDescent="0.2">
      <c r="A21" s="235" t="str">
        <f>IF(AND(D21&gt;0,'Anlage Personalausgaben (1)'!$A$10=ROW()-20),ROW()-20,"")</f>
        <v/>
      </c>
      <c r="B21" s="234">
        <f>'Anlage Personalausgaben (1)'!$E$10</f>
        <v>0</v>
      </c>
      <c r="C21" s="239" t="str">
        <f>CONCATENATE(IF('Anlage Personalausgaben (1)'!$E$12=0,"",TEXT('Anlage Personalausgaben (1)'!$E$12,"TT.MM.JJJJ"))," - ",IF('Anlage Personalausgaben (1)'!$G$12=0,"",TEXT('Anlage Personalausgaben (1)'!$G$12,"TT.MM.JJJJ")))</f>
        <v xml:space="preserve"> - </v>
      </c>
      <c r="D21" s="236">
        <f>IF('Anlage Personalausgaben (1)'!$P$68="nein",'Anlage Personalausgaben (1)'!$P$66,'Anlage Personalausgaben (1)'!$P$102)</f>
        <v>0</v>
      </c>
      <c r="E21" s="76"/>
      <c r="F21" s="77"/>
      <c r="G21" s="77"/>
    </row>
    <row r="22" spans="1:7" s="78" customFormat="1" ht="15" x14ac:dyDescent="0.2">
      <c r="A22" s="235" t="str">
        <f>IF(AND(D22&gt;0,'Anlage Personalausgaben (2)'!$A$10=ROW()-20),ROW()-20,"")</f>
        <v/>
      </c>
      <c r="B22" s="233">
        <f>'Anlage Personalausgaben (2)'!$E$10</f>
        <v>0</v>
      </c>
      <c r="C22" s="237" t="str">
        <f>CONCATENATE(IF('Anlage Personalausgaben (2)'!$E$12=0,"",TEXT('Anlage Personalausgaben (2)'!$E$12,"TT.MM.JJJJ"))," - ",IF('Anlage Personalausgaben (2)'!$G$12=0,"",TEXT('Anlage Personalausgaben (2)'!$G$12,"TT.MM.JJJJ")))</f>
        <v xml:space="preserve"> - </v>
      </c>
      <c r="D22" s="238">
        <f>IF('Anlage Personalausgaben (2)'!$P$68="nein",'Anlage Personalausgaben (2)'!$P$66,'Anlage Personalausgaben (2)'!$P$102)</f>
        <v>0</v>
      </c>
      <c r="E22" s="79"/>
      <c r="F22" s="77"/>
      <c r="G22" s="77"/>
    </row>
    <row r="23" spans="1:7" s="78" customFormat="1" ht="15" x14ac:dyDescent="0.2">
      <c r="A23" s="235" t="str">
        <f>IF(AND(D23&gt;0,'Anlage Personalausgaben (3)'!$A$10=ROW()-20),ROW()-20,"")</f>
        <v/>
      </c>
      <c r="B23" s="233">
        <f>'Anlage Personalausgaben (3)'!$E$10</f>
        <v>0</v>
      </c>
      <c r="C23" s="237" t="str">
        <f>CONCATENATE(IF('Anlage Personalausgaben (3)'!$E$12=0,"",TEXT('Anlage Personalausgaben (3)'!$E$12,"TT.MM.JJJJ"))," - ",IF('Anlage Personalausgaben (3)'!$G$12=0,"",TEXT('Anlage Personalausgaben (3)'!$G$12,"TT.MM.JJJJ")))</f>
        <v xml:space="preserve"> - </v>
      </c>
      <c r="D23" s="238">
        <f>IF('Anlage Personalausgaben (3)'!$P$68="nein",'Anlage Personalausgaben (3)'!$P$66,'Anlage Personalausgaben (3)'!$P$102)</f>
        <v>0</v>
      </c>
      <c r="E23" s="79"/>
      <c r="F23" s="77"/>
      <c r="G23" s="77"/>
    </row>
    <row r="24" spans="1:7" s="78" customFormat="1" ht="15" x14ac:dyDescent="0.2">
      <c r="A24" s="235" t="str">
        <f>IF(AND(D24&gt;0,'Anlage Personalausgaben (4)'!$A$10=ROW()-20),ROW()-20,"")</f>
        <v/>
      </c>
      <c r="B24" s="233">
        <f>'Anlage Personalausgaben (4)'!$E$10</f>
        <v>0</v>
      </c>
      <c r="C24" s="237" t="str">
        <f>CONCATENATE(IF('Anlage Personalausgaben (4)'!$E$12=0,"",TEXT('Anlage Personalausgaben (4)'!$E$12,"TT.MM.JJJJ"))," - ",IF('Anlage Personalausgaben (4)'!$G$12=0,"",TEXT('Anlage Personalausgaben (4)'!$G$12,"TT.MM.JJJJ")))</f>
        <v xml:space="preserve"> - </v>
      </c>
      <c r="D24" s="238">
        <f>IF('Anlage Personalausgaben (4)'!$P$68="nein",'Anlage Personalausgaben (4)'!$P$66,'Anlage Personalausgaben (4)'!$P$102)</f>
        <v>0</v>
      </c>
      <c r="E24" s="79"/>
      <c r="F24" s="77"/>
      <c r="G24" s="77"/>
    </row>
    <row r="25" spans="1:7" s="78" customFormat="1" ht="15" x14ac:dyDescent="0.2">
      <c r="A25" s="235" t="str">
        <f>IF(AND(D25&gt;0,'Anlage Personalausgaben (5)'!$A$10=ROW()-20),ROW()-20,"")</f>
        <v/>
      </c>
      <c r="B25" s="233">
        <f>'Anlage Personalausgaben (5)'!$E$10</f>
        <v>0</v>
      </c>
      <c r="C25" s="237" t="str">
        <f>CONCATENATE(IF('Anlage Personalausgaben (5)'!$E$12=0,"",TEXT('Anlage Personalausgaben (5)'!$E$12,"TT.MM.JJJJ"))," - ",IF('Anlage Personalausgaben (5)'!$G$12=0,"",TEXT('Anlage Personalausgaben (5)'!$G$12,"TT.MM.JJJJ")))</f>
        <v xml:space="preserve"> - </v>
      </c>
      <c r="D25" s="238">
        <f>IF('Anlage Personalausgaben (5)'!$P$68="nein",'Anlage Personalausgaben (5)'!$P$66,'Anlage Personalausgaben (5)'!$P$102)</f>
        <v>0</v>
      </c>
      <c r="E25" s="79"/>
      <c r="F25" s="77"/>
      <c r="G25" s="77"/>
    </row>
    <row r="26" spans="1:7" s="78" customFormat="1" ht="15" x14ac:dyDescent="0.2">
      <c r="A26" s="235" t="str">
        <f>IF(AND(D26&gt;0,'Anlage Personalausgaben (6)'!$A$10=ROW()-20),ROW()-20,"")</f>
        <v/>
      </c>
      <c r="B26" s="233">
        <f>'Anlage Personalausgaben (6)'!$E$10</f>
        <v>0</v>
      </c>
      <c r="C26" s="237" t="str">
        <f>CONCATENATE(IF('Anlage Personalausgaben (6)'!$E$12=0,"",TEXT('Anlage Personalausgaben (6)'!$E$12,"TT.MM.JJJJ"))," - ",IF('Anlage Personalausgaben (6)'!$G$12=0,"",TEXT('Anlage Personalausgaben (6)'!$G$12,"TT.MM.JJJJ")))</f>
        <v xml:space="preserve"> - </v>
      </c>
      <c r="D26" s="238">
        <f>IF('Anlage Personalausgaben (6)'!$P$68="nein",'Anlage Personalausgaben (6)'!$P$66,'Anlage Personalausgaben (6)'!$P$102)</f>
        <v>0</v>
      </c>
      <c r="E26" s="79"/>
    </row>
    <row r="27" spans="1:7" s="78" customFormat="1" ht="15" x14ac:dyDescent="0.2">
      <c r="A27" s="235" t="str">
        <f>IF(AND(D27&gt;0,'Anlage Personalausgaben (7)'!$A$10=ROW()-20),ROW()-20,"")</f>
        <v/>
      </c>
      <c r="B27" s="233">
        <f>'Anlage Personalausgaben (7)'!$E$10</f>
        <v>0</v>
      </c>
      <c r="C27" s="237" t="str">
        <f>CONCATENATE(IF('Anlage Personalausgaben (7)'!$E$12=0,"",TEXT('Anlage Personalausgaben (7)'!$E$12,"TT.MM.JJJJ"))," - ",IF('Anlage Personalausgaben (7)'!$G$12=0,"",TEXT('Anlage Personalausgaben (7)'!$G$12,"TT.MM.JJJJ")))</f>
        <v xml:space="preserve"> - </v>
      </c>
      <c r="D27" s="238">
        <f>IF('Anlage Personalausgaben (7)'!$P$68="nein",'Anlage Personalausgaben (7)'!$P$66,'Anlage Personalausgaben (7)'!$P$102)</f>
        <v>0</v>
      </c>
      <c r="E27" s="79"/>
    </row>
    <row r="28" spans="1:7" s="78" customFormat="1" ht="15" x14ac:dyDescent="0.2">
      <c r="A28" s="235" t="str">
        <f>IF(AND(D28&gt;0,'Anlage Personalausgaben (8)'!$A$10=ROW()-20),ROW()-20,"")</f>
        <v/>
      </c>
      <c r="B28" s="233">
        <f>'Anlage Personalausgaben (8)'!$E$10</f>
        <v>0</v>
      </c>
      <c r="C28" s="237" t="str">
        <f>CONCATENATE(IF('Anlage Personalausgaben (8)'!$E$12=0,"",TEXT('Anlage Personalausgaben (8)'!$E$12,"TT.MM.JJJJ"))," - ",IF('Anlage Personalausgaben (8)'!$G$12=0,"",TEXT('Anlage Personalausgaben (8)'!$G$12,"TT.MM.JJJJ")))</f>
        <v xml:space="preserve"> - </v>
      </c>
      <c r="D28" s="238">
        <f>IF('Anlage Personalausgaben (8)'!$P$68="nein",'Anlage Personalausgaben (8)'!$P$66,'Anlage Personalausgaben (8)'!$P$102)</f>
        <v>0</v>
      </c>
      <c r="E28" s="79"/>
    </row>
    <row r="29" spans="1:7" s="78" customFormat="1" ht="15" x14ac:dyDescent="0.2">
      <c r="A29" s="235" t="str">
        <f>IF(AND(D29&gt;0,'Anlage Personalausgaben (9)'!$A$10=ROW()-20),ROW()-20,"")</f>
        <v/>
      </c>
      <c r="B29" s="233">
        <f>'Anlage Personalausgaben (9)'!$E$10</f>
        <v>0</v>
      </c>
      <c r="C29" s="237" t="str">
        <f>CONCATENATE(IF('Anlage Personalausgaben (9)'!$E$12=0,"",TEXT('Anlage Personalausgaben (9)'!$E$12,"TT.MM.JJJJ"))," - ",IF('Anlage Personalausgaben (9)'!$G$12=0,"",TEXT('Anlage Personalausgaben (9)'!$G$12,"TT.MM.JJJJ")))</f>
        <v xml:space="preserve"> - </v>
      </c>
      <c r="D29" s="238">
        <f>IF('Anlage Personalausgaben (9)'!$P$68="nein",'Anlage Personalausgaben (9)'!$P$66,'Anlage Personalausgaben (9)'!$P$102)</f>
        <v>0</v>
      </c>
      <c r="E29" s="79"/>
    </row>
    <row r="30" spans="1:7" s="78" customFormat="1" ht="15" x14ac:dyDescent="0.2">
      <c r="A30" s="235" t="str">
        <f>IF(AND(D30&gt;0,'Anlage Personalausgaben (10)'!$A$10=ROW()-20),ROW()-20,"")</f>
        <v/>
      </c>
      <c r="B30" s="233">
        <f>'Anlage Personalausgaben (10)'!$E$10</f>
        <v>0</v>
      </c>
      <c r="C30" s="237" t="str">
        <f>CONCATENATE(IF('Anlage Personalausgaben (10)'!$E$12=0,"",TEXT('Anlage Personalausgaben (10)'!$E$12,"TT.MM.JJJJ"))," - ",IF('Anlage Personalausgaben (10)'!$G$12=0,"",TEXT('Anlage Personalausgaben (10)'!$G$12,"TT.MM.JJJJ")))</f>
        <v xml:space="preserve"> - </v>
      </c>
      <c r="D30" s="238">
        <f>IF('Anlage Personalausgaben (10)'!$P$68="nein",'Anlage Personalausgaben (10)'!$P$66,'Anlage Personalausgaben (10)'!$P$102)</f>
        <v>0</v>
      </c>
      <c r="E30" s="79"/>
    </row>
    <row r="31" spans="1:7" s="78" customFormat="1" ht="15" x14ac:dyDescent="0.2">
      <c r="A31" s="235" t="str">
        <f>IF(AND(D31&gt;0,'Anlage Personalausgaben (11)'!$A$10=ROW()-20),ROW()-20,"")</f>
        <v/>
      </c>
      <c r="B31" s="233">
        <f>'Anlage Personalausgaben (11)'!$E$10</f>
        <v>0</v>
      </c>
      <c r="C31" s="237" t="str">
        <f>CONCATENATE(IF('Anlage Personalausgaben (11)'!$E$12=0,"",TEXT('Anlage Personalausgaben (11)'!$E$12,"TT.MM.JJJJ"))," - ",IF('Anlage Personalausgaben (11)'!$G$12=0,"",TEXT('Anlage Personalausgaben (11)'!$G$12,"TT.MM.JJJJ")))</f>
        <v xml:space="preserve"> - </v>
      </c>
      <c r="D31" s="238">
        <f>IF('Anlage Personalausgaben (11)'!$P$68="nein",'Anlage Personalausgaben (11)'!$P$66,'Anlage Personalausgaben (11)'!$P$102)</f>
        <v>0</v>
      </c>
      <c r="E31" s="79"/>
    </row>
    <row r="32" spans="1:7" s="78" customFormat="1" ht="15" x14ac:dyDescent="0.2">
      <c r="A32" s="235" t="str">
        <f>IF(AND(D32&gt;0,'Anlage Personalausgaben (12)'!$A$10=ROW()-20),ROW()-20,"")</f>
        <v/>
      </c>
      <c r="B32" s="233">
        <f>'Anlage Personalausgaben (12)'!$E$10</f>
        <v>0</v>
      </c>
      <c r="C32" s="237" t="str">
        <f>CONCATENATE(IF('Anlage Personalausgaben (12)'!$E$12=0,"",TEXT('Anlage Personalausgaben (12)'!$E$12,"TT.MM.JJJJ"))," - ",IF('Anlage Personalausgaben (12)'!$G$12=0,"",TEXT('Anlage Personalausgaben (12)'!$G$12,"TT.MM.JJJJ")))</f>
        <v xml:space="preserve"> - </v>
      </c>
      <c r="D32" s="238">
        <f>IF('Anlage Personalausgaben (12)'!$P$68="nein",'Anlage Personalausgaben (12)'!$P$66,'Anlage Personalausgaben (12)'!$P$102)</f>
        <v>0</v>
      </c>
      <c r="E32" s="79"/>
    </row>
    <row r="33" spans="1:5" s="78" customFormat="1" ht="15" x14ac:dyDescent="0.2">
      <c r="A33" s="235" t="str">
        <f>IF(AND(D33&gt;0,'Anlage Personalausgaben (13)'!$A$10=ROW()-20),ROW()-20,"")</f>
        <v/>
      </c>
      <c r="B33" s="233">
        <f>'Anlage Personalausgaben (13)'!$E$10</f>
        <v>0</v>
      </c>
      <c r="C33" s="237" t="str">
        <f>CONCATENATE(IF('Anlage Personalausgaben (13)'!$E$12=0,"",TEXT('Anlage Personalausgaben (13)'!$E$12,"TT.MM.JJJJ"))," - ",IF('Anlage Personalausgaben (13)'!$G$12=0,"",TEXT('Anlage Personalausgaben (13)'!$G$12,"TT.MM.JJJJ")))</f>
        <v xml:space="preserve"> - </v>
      </c>
      <c r="D33" s="238">
        <f>IF('Anlage Personalausgaben (13)'!$P$68="nein",'Anlage Personalausgaben (13)'!$P$66,'Anlage Personalausgaben (13)'!$P$102)</f>
        <v>0</v>
      </c>
      <c r="E33" s="79"/>
    </row>
    <row r="34" spans="1:5" s="78" customFormat="1" ht="15" x14ac:dyDescent="0.2">
      <c r="A34" s="235" t="str">
        <f>IF(AND(D34&gt;0,'Anlage Personalausgaben (14)'!$A$10=ROW()-20),ROW()-20,"")</f>
        <v/>
      </c>
      <c r="B34" s="233">
        <f>'Anlage Personalausgaben (14)'!$E$10</f>
        <v>0</v>
      </c>
      <c r="C34" s="237" t="str">
        <f>CONCATENATE(IF('Anlage Personalausgaben (14)'!$E$12=0,"",TEXT('Anlage Personalausgaben (14)'!$E$12,"TT.MM.JJJJ"))," - ",IF('Anlage Personalausgaben (14)'!$G$12=0,"",TEXT('Anlage Personalausgaben (14)'!$G$12,"TT.MM.JJJJ")))</f>
        <v xml:space="preserve"> - </v>
      </c>
      <c r="D34" s="238">
        <f>IF('Anlage Personalausgaben (14)'!$P$68="nein",'Anlage Personalausgaben (14)'!$P$66,'Anlage Personalausgaben (14)'!$P$102)</f>
        <v>0</v>
      </c>
      <c r="E34" s="79"/>
    </row>
    <row r="35" spans="1:5" s="78" customFormat="1" ht="15" x14ac:dyDescent="0.2">
      <c r="A35" s="235" t="str">
        <f>IF(AND(D35&gt;0,'Anlage Personalausgaben (15)'!$A$10=ROW()-20),ROW()-20,"")</f>
        <v/>
      </c>
      <c r="B35" s="233">
        <f>'Anlage Personalausgaben (15)'!$E$10</f>
        <v>0</v>
      </c>
      <c r="C35" s="237" t="str">
        <f>CONCATENATE(IF('Anlage Personalausgaben (15)'!$E$12=0,"",TEXT('Anlage Personalausgaben (15)'!$E$12,"TT.MM.JJJJ"))," - ",IF('Anlage Personalausgaben (15)'!$G$12=0,"",TEXT('Anlage Personalausgaben (15)'!$G$12,"TT.MM.JJJJ")))</f>
        <v xml:space="preserve"> - </v>
      </c>
      <c r="D35" s="238">
        <f>IF('Anlage Personalausgaben (15)'!$P$68="nein",'Anlage Personalausgaben (15)'!$P$66,'Anlage Personalausgaben (15)'!$P$102)</f>
        <v>0</v>
      </c>
      <c r="E35" s="79"/>
    </row>
    <row r="36" spans="1:5" s="78" customFormat="1" ht="15" x14ac:dyDescent="0.2">
      <c r="A36" s="235" t="str">
        <f>IF(AND(D36&gt;0,'Anlage Personalausgaben (16)'!$A$10=ROW()-20),ROW()-20,"")</f>
        <v/>
      </c>
      <c r="B36" s="233">
        <f>'Anlage Personalausgaben (16)'!$E$10</f>
        <v>0</v>
      </c>
      <c r="C36" s="237" t="str">
        <f>CONCATENATE(IF('Anlage Personalausgaben (16)'!$E$12=0,"",TEXT('Anlage Personalausgaben (16)'!$E$12,"TT.MM.JJJJ"))," - ",IF('Anlage Personalausgaben (16)'!$G$12=0,"",TEXT('Anlage Personalausgaben (16)'!$G$12,"TT.MM.JJJJ")))</f>
        <v xml:space="preserve"> - </v>
      </c>
      <c r="D36" s="238">
        <f>IF('Anlage Personalausgaben (16)'!$P$68="nein",'Anlage Personalausgaben (16)'!$P$66,'Anlage Personalausgaben (16)'!$P$102)</f>
        <v>0</v>
      </c>
      <c r="E36" s="79"/>
    </row>
    <row r="37" spans="1:5" s="78" customFormat="1" ht="15" x14ac:dyDescent="0.2">
      <c r="A37" s="235" t="str">
        <f>IF(AND(D37&gt;0,'Anlage Personalausgaben (17)'!$A$10=ROW()-20),ROW()-20,"")</f>
        <v/>
      </c>
      <c r="B37" s="233">
        <f>'Anlage Personalausgaben (17)'!$E$10</f>
        <v>0</v>
      </c>
      <c r="C37" s="237" t="str">
        <f>CONCATENATE(IF('Anlage Personalausgaben (17)'!$E$12=0,"",TEXT('Anlage Personalausgaben (17)'!$E$12,"TT.MM.JJJJ"))," - ",IF('Anlage Personalausgaben (17)'!$G$12=0,"",TEXT('Anlage Personalausgaben (17)'!$G$12,"TT.MM.JJJJ")))</f>
        <v xml:space="preserve"> - </v>
      </c>
      <c r="D37" s="238">
        <f>IF('Anlage Personalausgaben (17)'!$P$68="nein",'Anlage Personalausgaben (17)'!$P$66,'Anlage Personalausgaben (17)'!$P$102)</f>
        <v>0</v>
      </c>
      <c r="E37" s="79"/>
    </row>
    <row r="38" spans="1:5" s="78" customFormat="1" ht="15" x14ac:dyDescent="0.2">
      <c r="A38" s="235" t="str">
        <f>IF(AND(D38&gt;0,'Anlage Personalausgaben (18)'!$A$10=ROW()-20),ROW()-20,"")</f>
        <v/>
      </c>
      <c r="B38" s="233">
        <f>'Anlage Personalausgaben (18)'!$E$10</f>
        <v>0</v>
      </c>
      <c r="C38" s="237" t="str">
        <f>CONCATENATE(IF('Anlage Personalausgaben (18)'!$E$12=0,"",TEXT('Anlage Personalausgaben (18)'!$E$12,"TT.MM.JJJJ"))," - ",IF('Anlage Personalausgaben (18)'!$G$12=0,"",TEXT('Anlage Personalausgaben (18)'!$G$12,"TT.MM.JJJJ")))</f>
        <v xml:space="preserve"> - </v>
      </c>
      <c r="D38" s="238">
        <f>IF('Anlage Personalausgaben (18)'!$P$68="nein",'Anlage Personalausgaben (18)'!$P$66,'Anlage Personalausgaben (18)'!$P$102)</f>
        <v>0</v>
      </c>
      <c r="E38" s="79"/>
    </row>
    <row r="39" spans="1:5" s="78" customFormat="1" ht="15" x14ac:dyDescent="0.2">
      <c r="A39" s="235" t="str">
        <f>IF(AND(D39&gt;0,'Anlage Personalausgaben (19)'!$A$10=ROW()-20),ROW()-20,"")</f>
        <v/>
      </c>
      <c r="B39" s="233">
        <f>'Anlage Personalausgaben (19)'!$E$10</f>
        <v>0</v>
      </c>
      <c r="C39" s="237" t="str">
        <f>CONCATENATE(IF('Anlage Personalausgaben (19)'!$E$12=0,"",TEXT('Anlage Personalausgaben (19)'!$E$12,"TT.MM.JJJJ"))," - ",IF('Anlage Personalausgaben (19)'!$G$12=0,"",TEXT('Anlage Personalausgaben (19)'!$G$12,"TT.MM.JJJJ")))</f>
        <v xml:space="preserve"> - </v>
      </c>
      <c r="D39" s="238">
        <f>IF('Anlage Personalausgaben (19)'!$P$68="nein",'Anlage Personalausgaben (19)'!$P$66,'Anlage Personalausgaben (19)'!$P$102)</f>
        <v>0</v>
      </c>
      <c r="E39" s="79"/>
    </row>
    <row r="40" spans="1:5" s="78" customFormat="1" ht="15" x14ac:dyDescent="0.2">
      <c r="A40" s="235" t="str">
        <f>IF(AND(D40&gt;0,'Anlage Personalausgaben (20)'!$A$10=ROW()-20),ROW()-20,"")</f>
        <v/>
      </c>
      <c r="B40" s="233">
        <f>'Anlage Personalausgaben (20)'!$E$10</f>
        <v>0</v>
      </c>
      <c r="C40" s="237" t="str">
        <f>CONCATENATE(IF('Anlage Personalausgaben (20)'!$E$12=0,"",TEXT('Anlage Personalausgaben (20)'!$E$12,"TT.MM.JJJJ"))," - ",IF('Anlage Personalausgaben (20)'!$G$12=0,"",TEXT('Anlage Personalausgaben (20)'!$G$12,"TT.MM.JJJJ")))</f>
        <v xml:space="preserve"> - </v>
      </c>
      <c r="D40" s="238">
        <f>IF('Anlage Personalausgaben (20)'!$P$68="nein",'Anlage Personalausgaben (20)'!$P$66,'Anlage Personalausgaben (20)'!$P$102)</f>
        <v>0</v>
      </c>
      <c r="E40" s="79"/>
    </row>
  </sheetData>
  <sheetProtection password="EDE9" sheet="1" objects="1" scenarios="1"/>
  <mergeCells count="5">
    <mergeCell ref="D17:D20"/>
    <mergeCell ref="A17:A20"/>
    <mergeCell ref="A10:C12"/>
    <mergeCell ref="B17:B20"/>
    <mergeCell ref="C17:C20"/>
  </mergeCells>
  <conditionalFormatting sqref="B21:B40">
    <cfRule type="cellIs" dxfId="45" priority="3" stopIfTrue="1" operator="notEqual">
      <formula>0</formula>
    </cfRule>
  </conditionalFormatting>
  <conditionalFormatting sqref="D6:D7">
    <cfRule type="cellIs" dxfId="44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D21:D40">
      <formula1>MOD(ROUND(D21*10^2,10),1)=0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41" customWidth="1"/>
    <col min="19" max="20" width="10.7109375" style="160" customWidth="1"/>
    <col min="21" max="24" width="11.42578125" style="158" customWidth="1"/>
    <col min="25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60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60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60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60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60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U9" s="158"/>
    </row>
    <row r="10" spans="1:21" s="160" customFormat="1" ht="18" customHeight="1" x14ac:dyDescent="0.2">
      <c r="A10" s="198">
        <v>1</v>
      </c>
      <c r="B10" s="171" t="s">
        <v>94</v>
      </c>
      <c r="C10" s="173"/>
      <c r="D10" s="174"/>
      <c r="E10" s="613"/>
      <c r="F10" s="614"/>
      <c r="G10" s="615"/>
      <c r="P10" s="175"/>
      <c r="Q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60"/>
      <c r="S11" s="160"/>
      <c r="T11" s="160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60"/>
      <c r="S12" s="160"/>
      <c r="T12" s="160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60"/>
      <c r="S13" s="160"/>
      <c r="T13" s="160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U32" s="158"/>
    </row>
    <row r="33" spans="1:21" ht="5.0999999999999996" customHeight="1" thickTop="1" x14ac:dyDescent="0.2">
      <c r="R33" s="160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U35" s="158"/>
    </row>
    <row r="36" spans="1:21" ht="12.75" thickTop="1" x14ac:dyDescent="0.2">
      <c r="R36" s="160"/>
    </row>
    <row r="37" spans="1:21" x14ac:dyDescent="0.2">
      <c r="R37" s="160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60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60"/>
    </row>
    <row r="41" spans="1:21" s="160" customFormat="1" ht="18" customHeight="1" x14ac:dyDescent="0.2">
      <c r="A41" s="198">
        <f>$A$10</f>
        <v>1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60"/>
      <c r="S42" s="160"/>
      <c r="T42" s="160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60"/>
      <c r="S43" s="160"/>
      <c r="T43" s="160"/>
      <c r="U43" s="158"/>
    </row>
    <row r="44" spans="1:21" x14ac:dyDescent="0.2">
      <c r="R44" s="160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U63" s="158"/>
    </row>
    <row r="64" spans="1:21" ht="5.0999999999999996" customHeight="1" thickTop="1" x14ac:dyDescent="0.2">
      <c r="R64" s="160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</row>
    <row r="67" spans="1:21" ht="12.75" thickTop="1" x14ac:dyDescent="0.2">
      <c r="R67" s="160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60"/>
      <c r="S68" s="160"/>
      <c r="T68" s="160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60"/>
      <c r="S69" s="160"/>
      <c r="T69" s="160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60"/>
      <c r="T70" s="160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60"/>
      <c r="S71" s="160"/>
      <c r="T71" s="160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60"/>
      <c r="T72" s="160"/>
    </row>
    <row r="73" spans="1:21" x14ac:dyDescent="0.2">
      <c r="R73" s="160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60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60"/>
    </row>
    <row r="77" spans="1:21" s="160" customFormat="1" ht="18" customHeight="1" x14ac:dyDescent="0.2">
      <c r="A77" s="198">
        <f>$A$10</f>
        <v>1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60"/>
      <c r="S78" s="160"/>
      <c r="T78" s="160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60"/>
      <c r="S79" s="160"/>
      <c r="T79" s="160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C98" si="20">C52</f>
        <v>0</v>
      </c>
      <c r="D88" s="166">
        <f t="shared" ref="D88:D98" si="21">D52</f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2">J52</f>
        <v>0</v>
      </c>
      <c r="K88" s="221">
        <f t="shared" si="17"/>
        <v>0</v>
      </c>
      <c r="L88" s="166">
        <f t="shared" si="22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3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1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2"/>
        <v>0</v>
      </c>
      <c r="K89" s="221">
        <f t="shared" si="17"/>
        <v>0</v>
      </c>
      <c r="L89" s="166">
        <f t="shared" si="22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3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1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2"/>
        <v>0</v>
      </c>
      <c r="K90" s="221">
        <f t="shared" si="17"/>
        <v>0</v>
      </c>
      <c r="L90" s="166">
        <f t="shared" si="22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3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1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2"/>
        <v>0</v>
      </c>
      <c r="K91" s="221">
        <f t="shared" si="17"/>
        <v>0</v>
      </c>
      <c r="L91" s="166">
        <f t="shared" si="22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3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1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2"/>
        <v>0</v>
      </c>
      <c r="K92" s="221">
        <f t="shared" si="17"/>
        <v>0</v>
      </c>
      <c r="L92" s="166">
        <f t="shared" si="22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3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1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2"/>
        <v>0</v>
      </c>
      <c r="K93" s="221">
        <f t="shared" si="17"/>
        <v>0</v>
      </c>
      <c r="L93" s="166">
        <f t="shared" si="22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3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1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2"/>
        <v>0</v>
      </c>
      <c r="K94" s="221">
        <f t="shared" si="17"/>
        <v>0</v>
      </c>
      <c r="L94" s="166">
        <f t="shared" si="22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3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1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2"/>
        <v>0</v>
      </c>
      <c r="K95" s="221">
        <f t="shared" si="17"/>
        <v>0</v>
      </c>
      <c r="L95" s="166">
        <f t="shared" si="22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3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1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2"/>
        <v>0</v>
      </c>
      <c r="K96" s="221">
        <f t="shared" si="17"/>
        <v>0</v>
      </c>
      <c r="L96" s="166">
        <f t="shared" si="22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3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1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2"/>
        <v>0</v>
      </c>
      <c r="K97" s="221">
        <f t="shared" si="17"/>
        <v>0</v>
      </c>
      <c r="L97" s="166">
        <f t="shared" si="22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3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1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2"/>
        <v>0</v>
      </c>
      <c r="K98" s="221">
        <f t="shared" si="17"/>
        <v>0</v>
      </c>
      <c r="L98" s="166">
        <f t="shared" si="22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3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60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A45:B50"/>
    <mergeCell ref="L45:M47"/>
    <mergeCell ref="M17:M19"/>
    <mergeCell ref="J14:K16"/>
    <mergeCell ref="L14:M16"/>
    <mergeCell ref="G17:G19"/>
    <mergeCell ref="H17:H19"/>
    <mergeCell ref="A14:B19"/>
    <mergeCell ref="C14:C19"/>
    <mergeCell ref="K17:K19"/>
    <mergeCell ref="J48:J50"/>
    <mergeCell ref="L48:L50"/>
    <mergeCell ref="C45:C50"/>
    <mergeCell ref="F17:F19"/>
    <mergeCell ref="I17:I19"/>
    <mergeCell ref="J17:J19"/>
    <mergeCell ref="E77:G77"/>
    <mergeCell ref="E10:G10"/>
    <mergeCell ref="H48:H50"/>
    <mergeCell ref="I48:I50"/>
    <mergeCell ref="L17:L19"/>
    <mergeCell ref="D45:E47"/>
    <mergeCell ref="F45:I47"/>
    <mergeCell ref="D14:E16"/>
    <mergeCell ref="F14:I16"/>
    <mergeCell ref="E41:G41"/>
    <mergeCell ref="D48:D50"/>
    <mergeCell ref="E48:E50"/>
    <mergeCell ref="F48:F50"/>
    <mergeCell ref="G48:G50"/>
    <mergeCell ref="D17:D19"/>
    <mergeCell ref="E17:E19"/>
    <mergeCell ref="A81:B86"/>
    <mergeCell ref="F84:F86"/>
    <mergeCell ref="G84:G86"/>
    <mergeCell ref="J81:K83"/>
    <mergeCell ref="C81:C86"/>
    <mergeCell ref="D81:E83"/>
    <mergeCell ref="F81:I83"/>
    <mergeCell ref="D84:D86"/>
    <mergeCell ref="H84:H86"/>
    <mergeCell ref="I84:I86"/>
    <mergeCell ref="J84:J86"/>
    <mergeCell ref="K84:K86"/>
    <mergeCell ref="E84:E86"/>
    <mergeCell ref="S81:S83"/>
    <mergeCell ref="T81:T83"/>
    <mergeCell ref="S84:S86"/>
    <mergeCell ref="T84:T86"/>
    <mergeCell ref="P14:P19"/>
    <mergeCell ref="P45:P50"/>
    <mergeCell ref="P81:P86"/>
    <mergeCell ref="N81:O83"/>
    <mergeCell ref="N84:N86"/>
    <mergeCell ref="O84:O86"/>
    <mergeCell ref="N14:O16"/>
    <mergeCell ref="N17:N19"/>
    <mergeCell ref="O17:O19"/>
    <mergeCell ref="N45:O47"/>
    <mergeCell ref="N48:N50"/>
    <mergeCell ref="O48:O50"/>
    <mergeCell ref="J79:P79"/>
    <mergeCell ref="K48:K50"/>
    <mergeCell ref="L81:M83"/>
    <mergeCell ref="M48:M50"/>
    <mergeCell ref="M84:M86"/>
    <mergeCell ref="L84:L86"/>
    <mergeCell ref="J45:K47"/>
  </mergeCells>
  <conditionalFormatting sqref="A70:T102">
    <cfRule type="expression" dxfId="43" priority="5" stopIfTrue="1">
      <formula>$P$68="nein"</formula>
    </cfRule>
  </conditionalFormatting>
  <conditionalFormatting sqref="D51:D62 F51:F62 J51:J62 L51:L62 N65 D87:D98 F87:F98 J87:J98 L87:L98 N101 N87:N98 N51:N62">
    <cfRule type="cellIs" dxfId="42" priority="6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2578125" defaultRowHeight="12" x14ac:dyDescent="0.2"/>
  <cols>
    <col min="1" max="1" width="5.7109375" style="162" customWidth="1"/>
    <col min="2" max="2" width="7.7109375" style="162" customWidth="1"/>
    <col min="3" max="3" width="12.7109375" style="162" customWidth="1"/>
    <col min="4" max="4" width="10.7109375" style="158" customWidth="1"/>
    <col min="5" max="5" width="14.7109375" style="158" customWidth="1"/>
    <col min="6" max="6" width="10.7109375" style="158" customWidth="1"/>
    <col min="7" max="9" width="14.7109375" style="158" customWidth="1"/>
    <col min="10" max="10" width="10.7109375" style="158" customWidth="1"/>
    <col min="11" max="11" width="14.7109375" style="158" customWidth="1"/>
    <col min="12" max="12" width="10.7109375" style="158" customWidth="1"/>
    <col min="13" max="13" width="14.7109375" style="158" customWidth="1"/>
    <col min="14" max="14" width="10.7109375" style="158" customWidth="1"/>
    <col min="15" max="15" width="14.7109375" style="158" customWidth="1"/>
    <col min="16" max="16" width="18.7109375" style="158" customWidth="1"/>
    <col min="17" max="17" width="1.7109375" style="158" customWidth="1"/>
    <col min="18" max="18" width="60.7109375" style="214" customWidth="1"/>
    <col min="19" max="20" width="10.7109375" style="158" customWidth="1"/>
    <col min="21" max="16384" width="11.42578125" style="158"/>
  </cols>
  <sheetData>
    <row r="1" spans="1:21" ht="12" hidden="1" customHeight="1" x14ac:dyDescent="0.2">
      <c r="A1" s="229" t="s">
        <v>41</v>
      </c>
      <c r="B1" s="226"/>
      <c r="C1" s="228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51"/>
      <c r="R1" s="158"/>
    </row>
    <row r="2" spans="1:21" ht="12" hidden="1" customHeight="1" x14ac:dyDescent="0.2">
      <c r="A2" s="229" t="str">
        <f>"$A$3:$P$"&amp;IF(P68="nein",68,102)</f>
        <v>$A$3:$P$102</v>
      </c>
      <c r="B2" s="227"/>
      <c r="C2" s="228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32"/>
      <c r="Q2" s="51"/>
      <c r="R2" s="158"/>
    </row>
    <row r="3" spans="1:21" ht="15" customHeight="1" x14ac:dyDescent="0.2">
      <c r="A3" s="170" t="s">
        <v>200</v>
      </c>
      <c r="B3" s="170"/>
      <c r="C3" s="156"/>
      <c r="D3" s="101"/>
      <c r="E3" s="101"/>
      <c r="F3" s="157"/>
      <c r="G3" s="89"/>
      <c r="H3" s="89"/>
      <c r="I3" s="89"/>
      <c r="J3" s="89"/>
      <c r="K3" s="89"/>
      <c r="L3" s="89"/>
      <c r="N3" s="34"/>
      <c r="O3" s="34" t="s">
        <v>31</v>
      </c>
      <c r="P3" s="153" t="str">
        <f>'Seite 1'!$P$18</f>
        <v>F-INS</v>
      </c>
      <c r="Q3" s="51"/>
      <c r="R3" s="158"/>
    </row>
    <row r="4" spans="1:21" ht="15" customHeight="1" x14ac:dyDescent="0.2">
      <c r="A4" s="158"/>
      <c r="B4" s="158"/>
      <c r="C4" s="158"/>
      <c r="I4" s="165"/>
      <c r="J4" s="165"/>
      <c r="K4" s="159"/>
      <c r="L4" s="89"/>
      <c r="N4" s="2"/>
      <c r="O4" s="2" t="s">
        <v>32</v>
      </c>
      <c r="P4" s="154">
        <f ca="1">'Seite 1'!$P$17</f>
        <v>45329</v>
      </c>
      <c r="Q4" s="51"/>
      <c r="R4" s="158"/>
    </row>
    <row r="5" spans="1:21" ht="15" customHeight="1" x14ac:dyDescent="0.2">
      <c r="A5" s="158"/>
      <c r="B5" s="158"/>
      <c r="C5" s="158"/>
      <c r="I5" s="165"/>
      <c r="J5" s="165"/>
      <c r="K5" s="159"/>
      <c r="L5" s="159"/>
      <c r="M5" s="159"/>
      <c r="N5" s="159"/>
      <c r="O5" s="159"/>
      <c r="P5" s="51" t="str">
        <f>'Seite 1'!$A$65</f>
        <v>VWN Förderung einer Verbraucherinsolvenzberatungsstelle</v>
      </c>
      <c r="Q5" s="51"/>
      <c r="R5" s="158"/>
    </row>
    <row r="6" spans="1:21" s="160" customFormat="1" ht="15" customHeight="1" x14ac:dyDescent="0.2">
      <c r="C6" s="165"/>
      <c r="D6" s="165"/>
      <c r="E6" s="165"/>
      <c r="F6" s="165"/>
      <c r="G6" s="165"/>
      <c r="H6" s="165"/>
      <c r="I6" s="159"/>
      <c r="J6" s="159"/>
      <c r="K6" s="159"/>
      <c r="L6" s="159"/>
      <c r="M6" s="159"/>
      <c r="N6" s="159"/>
      <c r="O6" s="159"/>
      <c r="P6" s="52" t="str">
        <f>'Seite 1'!$A$66</f>
        <v>Formularversion: V 2.1 vom 07.02.24 - öffentlich -</v>
      </c>
      <c r="Q6" s="158"/>
      <c r="R6" s="158"/>
      <c r="S6" s="158"/>
      <c r="T6" s="158"/>
      <c r="U6" s="158"/>
    </row>
    <row r="7" spans="1:21" s="160" customFormat="1" ht="18" customHeight="1" x14ac:dyDescent="0.2">
      <c r="A7" s="179" t="s">
        <v>91</v>
      </c>
      <c r="B7" s="192"/>
      <c r="C7" s="180"/>
      <c r="D7" s="180"/>
      <c r="E7" s="180"/>
      <c r="F7" s="180"/>
      <c r="G7" s="180"/>
      <c r="H7" s="180"/>
      <c r="I7" s="181"/>
      <c r="J7" s="181"/>
      <c r="K7" s="181"/>
      <c r="L7" s="181"/>
      <c r="M7" s="181"/>
      <c r="N7" s="181"/>
      <c r="O7" s="181"/>
      <c r="P7" s="182"/>
      <c r="Q7" s="158"/>
      <c r="R7" s="158"/>
      <c r="S7" s="158"/>
      <c r="T7" s="158"/>
      <c r="U7" s="158"/>
    </row>
    <row r="8" spans="1:21" s="160" customFormat="1" ht="15" customHeight="1" x14ac:dyDescent="0.2">
      <c r="A8" s="211" t="s">
        <v>97</v>
      </c>
      <c r="B8" s="185"/>
      <c r="C8" s="183"/>
      <c r="D8" s="183"/>
      <c r="E8" s="183"/>
      <c r="F8" s="183"/>
      <c r="G8" s="183"/>
      <c r="H8" s="183"/>
      <c r="I8" s="159"/>
      <c r="J8" s="159"/>
      <c r="K8" s="159"/>
      <c r="L8" s="159"/>
      <c r="M8" s="159"/>
      <c r="N8" s="159"/>
      <c r="O8" s="159"/>
      <c r="P8" s="52"/>
      <c r="Q8" s="158"/>
      <c r="R8" s="158"/>
      <c r="S8" s="158"/>
      <c r="T8" s="158"/>
      <c r="U8" s="158"/>
    </row>
    <row r="9" spans="1:21" s="160" customFormat="1" ht="12" customHeight="1" x14ac:dyDescent="0.2">
      <c r="A9" s="184"/>
      <c r="B9" s="184"/>
      <c r="C9" s="184"/>
      <c r="D9" s="184"/>
      <c r="E9" s="184"/>
      <c r="F9" s="184"/>
      <c r="G9" s="184"/>
      <c r="H9" s="184"/>
      <c r="I9" s="159"/>
      <c r="J9" s="159"/>
      <c r="K9" s="159"/>
      <c r="L9" s="159"/>
      <c r="M9" s="159"/>
      <c r="N9" s="159"/>
      <c r="O9" s="159"/>
      <c r="P9" s="52"/>
      <c r="Q9" s="158"/>
      <c r="R9" s="158"/>
      <c r="S9" s="158"/>
      <c r="T9" s="158"/>
      <c r="U9" s="158"/>
    </row>
    <row r="10" spans="1:21" s="160" customFormat="1" ht="18" customHeight="1" x14ac:dyDescent="0.2">
      <c r="A10" s="198">
        <v>2</v>
      </c>
      <c r="B10" s="171" t="s">
        <v>94</v>
      </c>
      <c r="C10" s="173"/>
      <c r="D10" s="174"/>
      <c r="E10" s="613"/>
      <c r="F10" s="614"/>
      <c r="G10" s="615"/>
      <c r="P10" s="175"/>
      <c r="Q10" s="158"/>
      <c r="R10" s="158"/>
      <c r="S10" s="158"/>
      <c r="T10" s="158"/>
      <c r="U10" s="158"/>
    </row>
    <row r="11" spans="1:21" s="161" customFormat="1" ht="5.0999999999999996" customHeight="1" x14ac:dyDescent="0.2">
      <c r="A11" s="176"/>
      <c r="B11" s="176"/>
      <c r="C11" s="176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58"/>
      <c r="R11" s="158"/>
      <c r="S11" s="158"/>
      <c r="T11" s="158"/>
      <c r="U11" s="158"/>
    </row>
    <row r="12" spans="1:21" s="161" customFormat="1" ht="18" customHeight="1" x14ac:dyDescent="0.2">
      <c r="A12" s="171" t="s">
        <v>69</v>
      </c>
      <c r="B12" s="167"/>
      <c r="C12" s="173"/>
      <c r="D12" s="174"/>
      <c r="E12" s="163"/>
      <c r="F12" s="178" t="s">
        <v>1</v>
      </c>
      <c r="G12" s="163"/>
      <c r="L12" s="175"/>
      <c r="Q12" s="158"/>
      <c r="R12" s="158"/>
      <c r="S12" s="158"/>
      <c r="T12" s="158"/>
      <c r="U12" s="158"/>
    </row>
    <row r="13" spans="1:21" s="161" customFormat="1" ht="12" customHeight="1" x14ac:dyDescent="0.2">
      <c r="A13" s="176"/>
      <c r="B13" s="176"/>
      <c r="C13" s="176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58"/>
      <c r="R13" s="158"/>
      <c r="S13" s="158"/>
      <c r="T13" s="158"/>
      <c r="U13" s="158"/>
    </row>
    <row r="14" spans="1:21" s="160" customFormat="1" ht="12" customHeight="1" x14ac:dyDescent="0.2">
      <c r="A14" s="592" t="s">
        <v>70</v>
      </c>
      <c r="B14" s="593"/>
      <c r="C14" s="601" t="s">
        <v>86</v>
      </c>
      <c r="D14" s="592" t="s">
        <v>191</v>
      </c>
      <c r="E14" s="604"/>
      <c r="F14" s="572" t="s">
        <v>62</v>
      </c>
      <c r="G14" s="573"/>
      <c r="H14" s="608"/>
      <c r="I14" s="608"/>
      <c r="J14" s="572" t="s">
        <v>63</v>
      </c>
      <c r="K14" s="573"/>
      <c r="L14" s="572" t="s">
        <v>192</v>
      </c>
      <c r="M14" s="573"/>
      <c r="N14" s="572" t="s">
        <v>193</v>
      </c>
      <c r="O14" s="573"/>
      <c r="P14" s="589" t="s">
        <v>64</v>
      </c>
      <c r="Q14" s="158"/>
      <c r="R14" s="158"/>
      <c r="S14" s="158"/>
      <c r="T14" s="158"/>
      <c r="U14" s="158"/>
    </row>
    <row r="15" spans="1:21" s="160" customFormat="1" ht="12" customHeight="1" x14ac:dyDescent="0.2">
      <c r="A15" s="594"/>
      <c r="B15" s="595"/>
      <c r="C15" s="602"/>
      <c r="D15" s="594"/>
      <c r="E15" s="605"/>
      <c r="F15" s="574"/>
      <c r="G15" s="575"/>
      <c r="H15" s="609"/>
      <c r="I15" s="609"/>
      <c r="J15" s="574"/>
      <c r="K15" s="575"/>
      <c r="L15" s="574"/>
      <c r="M15" s="575"/>
      <c r="N15" s="574"/>
      <c r="O15" s="575"/>
      <c r="P15" s="590"/>
      <c r="Q15" s="158"/>
      <c r="R15" s="158"/>
      <c r="S15" s="158"/>
      <c r="T15" s="158"/>
      <c r="U15" s="158"/>
    </row>
    <row r="16" spans="1:21" s="160" customFormat="1" ht="12" customHeight="1" x14ac:dyDescent="0.2">
      <c r="A16" s="594"/>
      <c r="B16" s="595"/>
      <c r="C16" s="602"/>
      <c r="D16" s="606"/>
      <c r="E16" s="607"/>
      <c r="F16" s="574"/>
      <c r="G16" s="575"/>
      <c r="H16" s="609"/>
      <c r="I16" s="609"/>
      <c r="J16" s="574"/>
      <c r="K16" s="575"/>
      <c r="L16" s="574"/>
      <c r="M16" s="575"/>
      <c r="N16" s="574"/>
      <c r="O16" s="575"/>
      <c r="P16" s="590"/>
      <c r="Q16" s="158"/>
      <c r="R16" s="158"/>
      <c r="S16" s="158"/>
      <c r="T16" s="158"/>
      <c r="U16" s="158"/>
    </row>
    <row r="17" spans="1:21" s="160" customFormat="1" ht="12" customHeight="1" x14ac:dyDescent="0.2">
      <c r="A17" s="594"/>
      <c r="B17" s="595"/>
      <c r="C17" s="602"/>
      <c r="D17" s="574" t="s">
        <v>42</v>
      </c>
      <c r="E17" s="598" t="s">
        <v>65</v>
      </c>
      <c r="F17" s="574" t="s">
        <v>42</v>
      </c>
      <c r="G17" s="598" t="s">
        <v>66</v>
      </c>
      <c r="H17" s="598" t="s">
        <v>67</v>
      </c>
      <c r="I17" s="598" t="s">
        <v>68</v>
      </c>
      <c r="J17" s="574" t="s">
        <v>42</v>
      </c>
      <c r="K17" s="575" t="s">
        <v>65</v>
      </c>
      <c r="L17" s="574" t="s">
        <v>42</v>
      </c>
      <c r="M17" s="575" t="s">
        <v>65</v>
      </c>
      <c r="N17" s="574" t="s">
        <v>42</v>
      </c>
      <c r="O17" s="575" t="s">
        <v>65</v>
      </c>
      <c r="P17" s="590"/>
      <c r="Q17" s="158"/>
      <c r="R17" s="158"/>
      <c r="S17" s="158"/>
      <c r="T17" s="158"/>
      <c r="U17" s="158"/>
    </row>
    <row r="18" spans="1:21" s="160" customFormat="1" ht="12" customHeight="1" x14ac:dyDescent="0.2">
      <c r="A18" s="594"/>
      <c r="B18" s="595"/>
      <c r="C18" s="602"/>
      <c r="D18" s="576"/>
      <c r="E18" s="599"/>
      <c r="F18" s="576"/>
      <c r="G18" s="599"/>
      <c r="H18" s="599"/>
      <c r="I18" s="599"/>
      <c r="J18" s="576"/>
      <c r="K18" s="578"/>
      <c r="L18" s="576"/>
      <c r="M18" s="578"/>
      <c r="N18" s="576"/>
      <c r="O18" s="578"/>
      <c r="P18" s="590"/>
      <c r="Q18" s="158"/>
      <c r="R18" s="158"/>
      <c r="S18" s="158"/>
      <c r="T18" s="158"/>
      <c r="U18" s="158"/>
    </row>
    <row r="19" spans="1:21" s="160" customFormat="1" ht="12" customHeight="1" x14ac:dyDescent="0.2">
      <c r="A19" s="596"/>
      <c r="B19" s="597"/>
      <c r="C19" s="603"/>
      <c r="D19" s="577"/>
      <c r="E19" s="600"/>
      <c r="F19" s="577"/>
      <c r="G19" s="600"/>
      <c r="H19" s="600"/>
      <c r="I19" s="600"/>
      <c r="J19" s="577"/>
      <c r="K19" s="579"/>
      <c r="L19" s="577"/>
      <c r="M19" s="579"/>
      <c r="N19" s="577"/>
      <c r="O19" s="579"/>
      <c r="P19" s="591"/>
      <c r="Q19" s="158"/>
      <c r="R19" s="158"/>
      <c r="S19" s="158"/>
      <c r="T19" s="158"/>
      <c r="U19" s="158"/>
    </row>
    <row r="20" spans="1:21" s="160" customFormat="1" ht="18" customHeight="1" x14ac:dyDescent="0.2">
      <c r="A20" s="196" t="s">
        <v>71</v>
      </c>
      <c r="B20" s="197"/>
      <c r="C20" s="218"/>
      <c r="D20" s="168"/>
      <c r="E20" s="191"/>
      <c r="F20" s="168"/>
      <c r="G20" s="191"/>
      <c r="H20" s="191"/>
      <c r="I20" s="191"/>
      <c r="J20" s="168"/>
      <c r="K20" s="191"/>
      <c r="L20" s="168"/>
      <c r="M20" s="191"/>
      <c r="N20" s="168"/>
      <c r="O20" s="191"/>
      <c r="P20" s="223">
        <f>ROUND(E20,2)+ROUND(G20,2)+ROUND(H20,2)+ROUND(I20,2)+ROUND(K20,2)+ROUND(M20,2)-ROUND(O20,2)</f>
        <v>0</v>
      </c>
      <c r="Q20" s="158"/>
      <c r="R20" s="158"/>
      <c r="S20" s="158"/>
      <c r="T20" s="158"/>
      <c r="U20" s="158"/>
    </row>
    <row r="21" spans="1:21" s="160" customFormat="1" ht="18" customHeight="1" x14ac:dyDescent="0.2">
      <c r="A21" s="194" t="s">
        <v>72</v>
      </c>
      <c r="B21" s="195"/>
      <c r="C21" s="218"/>
      <c r="D21" s="168"/>
      <c r="E21" s="191"/>
      <c r="F21" s="168"/>
      <c r="G21" s="191"/>
      <c r="H21" s="191"/>
      <c r="I21" s="191"/>
      <c r="J21" s="168"/>
      <c r="K21" s="191"/>
      <c r="L21" s="168"/>
      <c r="M21" s="191"/>
      <c r="N21" s="168"/>
      <c r="O21" s="191"/>
      <c r="P21" s="224">
        <f t="shared" ref="P21:P31" si="0">ROUND(E21,2)+ROUND(G21,2)+ROUND(H21,2)+ROUND(I21,2)+ROUND(K21,2)+ROUND(M21,2)-ROUND(O21,2)</f>
        <v>0</v>
      </c>
      <c r="Q21" s="158"/>
      <c r="R21" s="158"/>
      <c r="S21" s="158"/>
      <c r="T21" s="158"/>
      <c r="U21" s="158"/>
    </row>
    <row r="22" spans="1:21" s="160" customFormat="1" ht="18" customHeight="1" x14ac:dyDescent="0.2">
      <c r="A22" s="194" t="s">
        <v>73</v>
      </c>
      <c r="B22" s="195"/>
      <c r="C22" s="218"/>
      <c r="D22" s="168"/>
      <c r="E22" s="191"/>
      <c r="F22" s="168"/>
      <c r="G22" s="191"/>
      <c r="H22" s="191"/>
      <c r="I22" s="191"/>
      <c r="J22" s="168"/>
      <c r="K22" s="191"/>
      <c r="L22" s="168"/>
      <c r="M22" s="191"/>
      <c r="N22" s="168"/>
      <c r="O22" s="191"/>
      <c r="P22" s="224">
        <f t="shared" si="0"/>
        <v>0</v>
      </c>
      <c r="Q22" s="158"/>
      <c r="R22" s="158"/>
      <c r="S22" s="158"/>
      <c r="T22" s="158"/>
      <c r="U22" s="158"/>
    </row>
    <row r="23" spans="1:21" s="160" customFormat="1" ht="18" customHeight="1" x14ac:dyDescent="0.2">
      <c r="A23" s="194" t="s">
        <v>74</v>
      </c>
      <c r="B23" s="195"/>
      <c r="C23" s="218"/>
      <c r="D23" s="168"/>
      <c r="E23" s="191"/>
      <c r="F23" s="168"/>
      <c r="G23" s="191"/>
      <c r="H23" s="191"/>
      <c r="I23" s="191"/>
      <c r="J23" s="168"/>
      <c r="K23" s="191"/>
      <c r="L23" s="168"/>
      <c r="M23" s="191"/>
      <c r="N23" s="168"/>
      <c r="O23" s="191"/>
      <c r="P23" s="224">
        <f t="shared" si="0"/>
        <v>0</v>
      </c>
      <c r="Q23" s="158"/>
      <c r="R23" s="158"/>
      <c r="S23" s="158"/>
      <c r="T23" s="158"/>
      <c r="U23" s="158"/>
    </row>
    <row r="24" spans="1:21" s="160" customFormat="1" ht="18" customHeight="1" x14ac:dyDescent="0.2">
      <c r="A24" s="194" t="s">
        <v>75</v>
      </c>
      <c r="B24" s="195"/>
      <c r="C24" s="218"/>
      <c r="D24" s="168"/>
      <c r="E24" s="191"/>
      <c r="F24" s="168"/>
      <c r="G24" s="191"/>
      <c r="H24" s="191"/>
      <c r="I24" s="191"/>
      <c r="J24" s="168"/>
      <c r="K24" s="191"/>
      <c r="L24" s="168"/>
      <c r="M24" s="191"/>
      <c r="N24" s="168"/>
      <c r="O24" s="191"/>
      <c r="P24" s="224">
        <f t="shared" si="0"/>
        <v>0</v>
      </c>
      <c r="Q24" s="158"/>
      <c r="R24" s="158"/>
      <c r="S24" s="158"/>
      <c r="T24" s="158"/>
      <c r="U24" s="158"/>
    </row>
    <row r="25" spans="1:21" s="160" customFormat="1" ht="18" customHeight="1" x14ac:dyDescent="0.2">
      <c r="A25" s="194" t="s">
        <v>76</v>
      </c>
      <c r="B25" s="195"/>
      <c r="C25" s="218"/>
      <c r="D25" s="168"/>
      <c r="E25" s="191"/>
      <c r="F25" s="168"/>
      <c r="G25" s="191"/>
      <c r="H25" s="191"/>
      <c r="I25" s="191"/>
      <c r="J25" s="168"/>
      <c r="K25" s="191"/>
      <c r="L25" s="168"/>
      <c r="M25" s="191"/>
      <c r="N25" s="168"/>
      <c r="O25" s="191"/>
      <c r="P25" s="224">
        <f t="shared" si="0"/>
        <v>0</v>
      </c>
      <c r="Q25" s="158"/>
      <c r="R25" s="158"/>
      <c r="S25" s="158"/>
      <c r="T25" s="158"/>
      <c r="U25" s="158"/>
    </row>
    <row r="26" spans="1:21" s="160" customFormat="1" ht="18" customHeight="1" x14ac:dyDescent="0.2">
      <c r="A26" s="194" t="s">
        <v>77</v>
      </c>
      <c r="B26" s="195"/>
      <c r="C26" s="218"/>
      <c r="D26" s="168"/>
      <c r="E26" s="191"/>
      <c r="F26" s="168"/>
      <c r="G26" s="191"/>
      <c r="H26" s="191"/>
      <c r="I26" s="191"/>
      <c r="J26" s="168"/>
      <c r="K26" s="191"/>
      <c r="L26" s="168"/>
      <c r="M26" s="191"/>
      <c r="N26" s="168"/>
      <c r="O26" s="191"/>
      <c r="P26" s="224">
        <f t="shared" si="0"/>
        <v>0</v>
      </c>
      <c r="Q26" s="158"/>
      <c r="R26" s="158"/>
      <c r="S26" s="158"/>
      <c r="T26" s="158"/>
      <c r="U26" s="158"/>
    </row>
    <row r="27" spans="1:21" s="160" customFormat="1" ht="18" customHeight="1" x14ac:dyDescent="0.2">
      <c r="A27" s="194" t="s">
        <v>78</v>
      </c>
      <c r="B27" s="195"/>
      <c r="C27" s="218"/>
      <c r="D27" s="168"/>
      <c r="E27" s="191"/>
      <c r="F27" s="168"/>
      <c r="G27" s="191"/>
      <c r="H27" s="191"/>
      <c r="I27" s="191"/>
      <c r="J27" s="168"/>
      <c r="K27" s="191"/>
      <c r="L27" s="168"/>
      <c r="M27" s="191"/>
      <c r="N27" s="168"/>
      <c r="O27" s="191"/>
      <c r="P27" s="224">
        <f t="shared" si="0"/>
        <v>0</v>
      </c>
      <c r="Q27" s="158"/>
      <c r="R27" s="158"/>
      <c r="S27" s="158"/>
      <c r="T27" s="158"/>
      <c r="U27" s="158"/>
    </row>
    <row r="28" spans="1:21" s="160" customFormat="1" ht="18" customHeight="1" x14ac:dyDescent="0.2">
      <c r="A28" s="194" t="s">
        <v>79</v>
      </c>
      <c r="B28" s="195"/>
      <c r="C28" s="218"/>
      <c r="D28" s="168"/>
      <c r="E28" s="191"/>
      <c r="F28" s="168"/>
      <c r="G28" s="191"/>
      <c r="H28" s="191"/>
      <c r="I28" s="191"/>
      <c r="J28" s="168"/>
      <c r="K28" s="191"/>
      <c r="L28" s="168"/>
      <c r="M28" s="191"/>
      <c r="N28" s="168"/>
      <c r="O28" s="191"/>
      <c r="P28" s="224">
        <f t="shared" si="0"/>
        <v>0</v>
      </c>
      <c r="Q28" s="158"/>
      <c r="R28" s="158"/>
      <c r="S28" s="158"/>
      <c r="T28" s="158"/>
      <c r="U28" s="158"/>
    </row>
    <row r="29" spans="1:21" s="160" customFormat="1" ht="18" customHeight="1" x14ac:dyDescent="0.2">
      <c r="A29" s="194" t="s">
        <v>80</v>
      </c>
      <c r="B29" s="195"/>
      <c r="C29" s="218"/>
      <c r="D29" s="168"/>
      <c r="E29" s="191"/>
      <c r="F29" s="168"/>
      <c r="G29" s="191"/>
      <c r="H29" s="191"/>
      <c r="I29" s="191"/>
      <c r="J29" s="168"/>
      <c r="K29" s="191"/>
      <c r="L29" s="168"/>
      <c r="M29" s="191"/>
      <c r="N29" s="168"/>
      <c r="O29" s="191"/>
      <c r="P29" s="224">
        <f t="shared" si="0"/>
        <v>0</v>
      </c>
      <c r="Q29" s="158"/>
      <c r="R29" s="158"/>
      <c r="S29" s="158"/>
      <c r="T29" s="158"/>
      <c r="U29" s="158"/>
    </row>
    <row r="30" spans="1:21" s="160" customFormat="1" ht="18" customHeight="1" x14ac:dyDescent="0.2">
      <c r="A30" s="194" t="s">
        <v>81</v>
      </c>
      <c r="B30" s="195"/>
      <c r="C30" s="218"/>
      <c r="D30" s="168"/>
      <c r="E30" s="191"/>
      <c r="F30" s="168"/>
      <c r="G30" s="191"/>
      <c r="H30" s="191"/>
      <c r="I30" s="191"/>
      <c r="J30" s="168"/>
      <c r="K30" s="191"/>
      <c r="L30" s="168"/>
      <c r="M30" s="191"/>
      <c r="N30" s="168"/>
      <c r="O30" s="191"/>
      <c r="P30" s="224">
        <f t="shared" si="0"/>
        <v>0</v>
      </c>
      <c r="Q30" s="158"/>
      <c r="R30" s="158"/>
      <c r="S30" s="158"/>
      <c r="T30" s="158"/>
      <c r="U30" s="158"/>
    </row>
    <row r="31" spans="1:21" s="160" customFormat="1" ht="18" customHeight="1" x14ac:dyDescent="0.2">
      <c r="A31" s="194" t="s">
        <v>82</v>
      </c>
      <c r="B31" s="195"/>
      <c r="C31" s="218"/>
      <c r="D31" s="168"/>
      <c r="E31" s="191"/>
      <c r="F31" s="168"/>
      <c r="G31" s="191"/>
      <c r="H31" s="191"/>
      <c r="I31" s="191"/>
      <c r="J31" s="168"/>
      <c r="K31" s="191"/>
      <c r="L31" s="168"/>
      <c r="M31" s="191"/>
      <c r="N31" s="168"/>
      <c r="O31" s="191"/>
      <c r="P31" s="224">
        <f t="shared" si="0"/>
        <v>0</v>
      </c>
      <c r="Q31" s="158"/>
      <c r="R31" s="158"/>
      <c r="S31" s="158"/>
      <c r="T31" s="158"/>
      <c r="U31" s="158"/>
    </row>
    <row r="32" spans="1:21" s="160" customFormat="1" ht="18" customHeight="1" thickBot="1" x14ac:dyDescent="0.25">
      <c r="A32" s="188" t="s">
        <v>96</v>
      </c>
      <c r="B32" s="204"/>
      <c r="C32" s="205"/>
      <c r="D32" s="190"/>
      <c r="E32" s="216">
        <f>SUMPRODUCT(ROUND(E20:E31,2))</f>
        <v>0</v>
      </c>
      <c r="F32" s="190"/>
      <c r="G32" s="217">
        <f>SUMPRODUCT(ROUND(G20:G31,2))</f>
        <v>0</v>
      </c>
      <c r="H32" s="217">
        <f>SUMPRODUCT(ROUND(H20:H31,2))</f>
        <v>0</v>
      </c>
      <c r="I32" s="216">
        <f>SUMPRODUCT(ROUND(I20:I31,2))</f>
        <v>0</v>
      </c>
      <c r="J32" s="190"/>
      <c r="K32" s="216">
        <f>SUMPRODUCT(ROUND(K20:K31,2))</f>
        <v>0</v>
      </c>
      <c r="L32" s="190"/>
      <c r="M32" s="216">
        <f>SUMPRODUCT(ROUND(M20:M31,2))</f>
        <v>0</v>
      </c>
      <c r="N32" s="190"/>
      <c r="O32" s="216">
        <f>SUMPRODUCT(ROUND(O20:O31,2))</f>
        <v>0</v>
      </c>
      <c r="P32" s="212">
        <f>SUM(P20:P31)</f>
        <v>0</v>
      </c>
      <c r="Q32" s="158"/>
      <c r="R32" s="158"/>
      <c r="S32" s="158"/>
      <c r="T32" s="158"/>
      <c r="U32" s="158"/>
    </row>
    <row r="33" spans="1:21" ht="5.0999999999999996" customHeight="1" thickTop="1" x14ac:dyDescent="0.2">
      <c r="R33" s="158"/>
    </row>
    <row r="34" spans="1:21" s="160" customFormat="1" ht="18" customHeight="1" x14ac:dyDescent="0.2">
      <c r="A34" s="203" t="s">
        <v>98</v>
      </c>
      <c r="B34" s="208"/>
      <c r="C34" s="199"/>
      <c r="D34" s="209"/>
      <c r="E34" s="210"/>
      <c r="F34" s="209"/>
      <c r="G34" s="210"/>
      <c r="H34" s="210"/>
      <c r="I34" s="210"/>
      <c r="J34" s="209"/>
      <c r="K34" s="209"/>
      <c r="L34" s="209"/>
      <c r="M34" s="209"/>
      <c r="N34" s="201"/>
      <c r="O34" s="202"/>
      <c r="P34" s="225">
        <f>ROUND(O34,2)</f>
        <v>0</v>
      </c>
      <c r="Q34" s="158"/>
      <c r="R34" s="158"/>
      <c r="S34" s="158"/>
      <c r="T34" s="158"/>
      <c r="U34" s="158"/>
    </row>
    <row r="35" spans="1:21" s="160" customFormat="1" ht="18" customHeight="1" thickBot="1" x14ac:dyDescent="0.25">
      <c r="A35" s="188" t="s">
        <v>85</v>
      </c>
      <c r="B35" s="204"/>
      <c r="C35" s="204"/>
      <c r="D35" s="206"/>
      <c r="E35" s="207"/>
      <c r="F35" s="206"/>
      <c r="G35" s="207"/>
      <c r="H35" s="207"/>
      <c r="I35" s="207"/>
      <c r="J35" s="206"/>
      <c r="K35" s="207"/>
      <c r="L35" s="207"/>
      <c r="M35" s="207"/>
      <c r="N35" s="207"/>
      <c r="O35" s="207"/>
      <c r="P35" s="212">
        <f>P32+P34</f>
        <v>0</v>
      </c>
      <c r="Q35" s="158"/>
      <c r="R35" s="158"/>
      <c r="S35" s="158"/>
      <c r="T35" s="158"/>
      <c r="U35" s="158"/>
    </row>
    <row r="36" spans="1:21" ht="12.75" thickTop="1" x14ac:dyDescent="0.2">
      <c r="R36" s="158"/>
    </row>
    <row r="37" spans="1:21" x14ac:dyDescent="0.2">
      <c r="R37" s="158"/>
    </row>
    <row r="38" spans="1:21" s="160" customFormat="1" ht="18" customHeight="1" x14ac:dyDescent="0.2">
      <c r="A38" s="179" t="s">
        <v>92</v>
      </c>
      <c r="B38" s="192"/>
      <c r="C38" s="180"/>
      <c r="D38" s="180"/>
      <c r="E38" s="180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2"/>
      <c r="Q38" s="158"/>
      <c r="R38" s="158"/>
      <c r="S38" s="158"/>
      <c r="T38" s="158"/>
      <c r="U38" s="158"/>
    </row>
    <row r="39" spans="1:21" ht="15" customHeight="1" x14ac:dyDescent="0.2">
      <c r="A39" s="215" t="s">
        <v>95</v>
      </c>
      <c r="B39" s="187"/>
      <c r="C39" s="186"/>
      <c r="D39" s="186"/>
      <c r="E39" s="186"/>
      <c r="F39" s="186"/>
      <c r="G39" s="186"/>
      <c r="H39" s="186"/>
      <c r="I39" s="165"/>
      <c r="J39" s="165"/>
      <c r="K39" s="159"/>
      <c r="L39" s="89"/>
      <c r="R39" s="158"/>
    </row>
    <row r="40" spans="1:21" ht="12" customHeight="1" x14ac:dyDescent="0.2">
      <c r="A40" s="186"/>
      <c r="B40" s="186"/>
      <c r="C40" s="186"/>
      <c r="D40" s="186"/>
      <c r="E40" s="186"/>
      <c r="F40" s="186"/>
      <c r="G40" s="186"/>
      <c r="H40" s="186"/>
      <c r="I40" s="165"/>
      <c r="J40" s="165"/>
      <c r="K40" s="159"/>
      <c r="L40" s="159"/>
      <c r="R40" s="158"/>
    </row>
    <row r="41" spans="1:21" s="160" customFormat="1" ht="18" customHeight="1" x14ac:dyDescent="0.2">
      <c r="A41" s="198">
        <f>$A$10</f>
        <v>2</v>
      </c>
      <c r="B41" s="171" t="str">
        <f>$B$10</f>
        <v>Name, Vorname Mitarbeiter/in:</v>
      </c>
      <c r="C41" s="173"/>
      <c r="D41" s="174"/>
      <c r="E41" s="610" t="str">
        <f>IF($E$10="","",$E$10)</f>
        <v/>
      </c>
      <c r="F41" s="611"/>
      <c r="G41" s="612"/>
      <c r="P41" s="175"/>
      <c r="Q41" s="158"/>
      <c r="R41" s="158"/>
      <c r="S41" s="158"/>
      <c r="T41" s="158"/>
      <c r="U41" s="158"/>
    </row>
    <row r="42" spans="1:21" s="161" customFormat="1" ht="5.0999999999999996" customHeight="1" x14ac:dyDescent="0.2">
      <c r="A42" s="176"/>
      <c r="B42" s="176"/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58"/>
      <c r="R42" s="158"/>
      <c r="S42" s="158"/>
      <c r="T42" s="158"/>
      <c r="U42" s="158"/>
    </row>
    <row r="43" spans="1:21" s="161" customFormat="1" ht="18" customHeight="1" x14ac:dyDescent="0.2">
      <c r="A43" s="171" t="str">
        <f>$A$12</f>
        <v>Beschäftigungszeitraum im Projekt vom:</v>
      </c>
      <c r="B43" s="189"/>
      <c r="C43" s="173"/>
      <c r="D43" s="177"/>
      <c r="E43" s="172" t="str">
        <f>IF($E$12="","",$E$12)</f>
        <v/>
      </c>
      <c r="F43" s="178" t="s">
        <v>1</v>
      </c>
      <c r="G43" s="172" t="str">
        <f>IF($G$12="","",$G$12)</f>
        <v/>
      </c>
      <c r="L43" s="175"/>
      <c r="Q43" s="158"/>
      <c r="R43" s="158"/>
      <c r="S43" s="158"/>
      <c r="T43" s="158"/>
      <c r="U43" s="158"/>
    </row>
    <row r="44" spans="1:21" x14ac:dyDescent="0.2">
      <c r="R44" s="158"/>
    </row>
    <row r="45" spans="1:21" s="160" customFormat="1" ht="12" customHeight="1" x14ac:dyDescent="0.2">
      <c r="A45" s="592" t="s">
        <v>70</v>
      </c>
      <c r="B45" s="593"/>
      <c r="C45" s="601" t="s">
        <v>87</v>
      </c>
      <c r="D45" s="592" t="s">
        <v>191</v>
      </c>
      <c r="E45" s="604"/>
      <c r="F45" s="572" t="s">
        <v>62</v>
      </c>
      <c r="G45" s="573"/>
      <c r="H45" s="608"/>
      <c r="I45" s="608"/>
      <c r="J45" s="572" t="s">
        <v>63</v>
      </c>
      <c r="K45" s="573"/>
      <c r="L45" s="572" t="s">
        <v>192</v>
      </c>
      <c r="M45" s="573"/>
      <c r="N45" s="572" t="s">
        <v>193</v>
      </c>
      <c r="O45" s="573"/>
      <c r="P45" s="589" t="s">
        <v>64</v>
      </c>
      <c r="Q45" s="158"/>
      <c r="R45" s="158"/>
      <c r="S45" s="158"/>
      <c r="T45" s="158"/>
      <c r="U45" s="158"/>
    </row>
    <row r="46" spans="1:21" s="160" customFormat="1" ht="12" customHeight="1" x14ac:dyDescent="0.2">
      <c r="A46" s="594"/>
      <c r="B46" s="595"/>
      <c r="C46" s="602"/>
      <c r="D46" s="594"/>
      <c r="E46" s="605"/>
      <c r="F46" s="574"/>
      <c r="G46" s="575"/>
      <c r="H46" s="609"/>
      <c r="I46" s="609"/>
      <c r="J46" s="574"/>
      <c r="K46" s="575"/>
      <c r="L46" s="574"/>
      <c r="M46" s="575"/>
      <c r="N46" s="574"/>
      <c r="O46" s="575"/>
      <c r="P46" s="590"/>
      <c r="Q46" s="158"/>
      <c r="R46" s="158"/>
      <c r="S46" s="158"/>
      <c r="T46" s="158"/>
      <c r="U46" s="158"/>
    </row>
    <row r="47" spans="1:21" s="160" customFormat="1" ht="12" customHeight="1" x14ac:dyDescent="0.2">
      <c r="A47" s="594"/>
      <c r="B47" s="595"/>
      <c r="C47" s="602"/>
      <c r="D47" s="606"/>
      <c r="E47" s="607"/>
      <c r="F47" s="574"/>
      <c r="G47" s="575"/>
      <c r="H47" s="609"/>
      <c r="I47" s="609"/>
      <c r="J47" s="574"/>
      <c r="K47" s="575"/>
      <c r="L47" s="574"/>
      <c r="M47" s="575"/>
      <c r="N47" s="574"/>
      <c r="O47" s="575"/>
      <c r="P47" s="590"/>
      <c r="Q47" s="158"/>
      <c r="R47" s="158"/>
      <c r="S47" s="158"/>
      <c r="T47" s="158"/>
      <c r="U47" s="158"/>
    </row>
    <row r="48" spans="1:21" s="160" customFormat="1" ht="12" customHeight="1" x14ac:dyDescent="0.2">
      <c r="A48" s="594"/>
      <c r="B48" s="595"/>
      <c r="C48" s="602"/>
      <c r="D48" s="574" t="s">
        <v>42</v>
      </c>
      <c r="E48" s="598" t="s">
        <v>65</v>
      </c>
      <c r="F48" s="574" t="s">
        <v>42</v>
      </c>
      <c r="G48" s="598" t="s">
        <v>66</v>
      </c>
      <c r="H48" s="598" t="s">
        <v>67</v>
      </c>
      <c r="I48" s="598" t="s">
        <v>68</v>
      </c>
      <c r="J48" s="574" t="s">
        <v>42</v>
      </c>
      <c r="K48" s="575" t="s">
        <v>65</v>
      </c>
      <c r="L48" s="574" t="s">
        <v>42</v>
      </c>
      <c r="M48" s="575" t="s">
        <v>65</v>
      </c>
      <c r="N48" s="574" t="s">
        <v>42</v>
      </c>
      <c r="O48" s="575" t="s">
        <v>65</v>
      </c>
      <c r="P48" s="590"/>
      <c r="Q48" s="158"/>
      <c r="R48" s="158"/>
      <c r="S48" s="158"/>
      <c r="T48" s="158"/>
      <c r="U48" s="158"/>
    </row>
    <row r="49" spans="1:21" s="160" customFormat="1" ht="12" customHeight="1" x14ac:dyDescent="0.2">
      <c r="A49" s="594"/>
      <c r="B49" s="595"/>
      <c r="C49" s="602"/>
      <c r="D49" s="576"/>
      <c r="E49" s="599"/>
      <c r="F49" s="576"/>
      <c r="G49" s="599"/>
      <c r="H49" s="599"/>
      <c r="I49" s="599"/>
      <c r="J49" s="576"/>
      <c r="K49" s="578"/>
      <c r="L49" s="576"/>
      <c r="M49" s="578"/>
      <c r="N49" s="576"/>
      <c r="O49" s="578"/>
      <c r="P49" s="590"/>
      <c r="Q49" s="158"/>
      <c r="R49" s="158"/>
      <c r="S49" s="158"/>
      <c r="T49" s="158"/>
      <c r="U49" s="158"/>
    </row>
    <row r="50" spans="1:21" s="160" customFormat="1" ht="12" customHeight="1" x14ac:dyDescent="0.2">
      <c r="A50" s="596"/>
      <c r="B50" s="597"/>
      <c r="C50" s="603"/>
      <c r="D50" s="577"/>
      <c r="E50" s="600"/>
      <c r="F50" s="577"/>
      <c r="G50" s="600"/>
      <c r="H50" s="600"/>
      <c r="I50" s="600"/>
      <c r="J50" s="577"/>
      <c r="K50" s="579"/>
      <c r="L50" s="577"/>
      <c r="M50" s="579"/>
      <c r="N50" s="577"/>
      <c r="O50" s="579"/>
      <c r="P50" s="591"/>
      <c r="Q50" s="158"/>
      <c r="R50" s="158"/>
      <c r="S50" s="158"/>
      <c r="T50" s="158"/>
      <c r="U50" s="158"/>
    </row>
    <row r="51" spans="1:21" s="160" customFormat="1" ht="18" customHeight="1" x14ac:dyDescent="0.2">
      <c r="A51" s="196" t="s">
        <v>71</v>
      </c>
      <c r="B51" s="197"/>
      <c r="C51" s="193"/>
      <c r="D51" s="169">
        <f t="shared" ref="D51:D62" si="1">D20</f>
        <v>0</v>
      </c>
      <c r="E51" s="219">
        <f>IF(C20=0,0,ROUND(ROUND(E20,2)/ROUND($C20,2)*ROUND($C51,2),2))</f>
        <v>0</v>
      </c>
      <c r="F51" s="169">
        <f t="shared" ref="F51:F62" si="2">F20</f>
        <v>0</v>
      </c>
      <c r="G51" s="219">
        <f>IF(C20=0,0,ROUND(ROUND(G20,2)/ROUND($C20,2)*ROUND($C51,2),2))</f>
        <v>0</v>
      </c>
      <c r="H51" s="219">
        <f>IF(C20=0,0,ROUND(ROUND(H20,2)/ROUND($C20,2)*ROUND($C51,2),2))</f>
        <v>0</v>
      </c>
      <c r="I51" s="219">
        <f>IF(C20=0,0,ROUND(ROUND(I20,2)/ROUND($C20,2)*ROUND($C51,2),2))</f>
        <v>0</v>
      </c>
      <c r="J51" s="169">
        <f t="shared" ref="J51:J62" si="3">J20</f>
        <v>0</v>
      </c>
      <c r="K51" s="219">
        <f>IF(C20=0,0,ROUND(ROUND(K20,2)/ROUND($C20,2)*ROUND($C51,2),2))</f>
        <v>0</v>
      </c>
      <c r="L51" s="169">
        <f t="shared" ref="L51:L62" si="4">L20</f>
        <v>0</v>
      </c>
      <c r="M51" s="219">
        <f>IF(C20=0,0,ROUND(ROUND(M20,2)/ROUND($C20,2)*ROUND($C51,2),2))</f>
        <v>0</v>
      </c>
      <c r="N51" s="169">
        <f t="shared" ref="N51:N62" si="5">N20</f>
        <v>0</v>
      </c>
      <c r="O51" s="219">
        <f>IF(C20=0,0,ROUND(ROUND(O20,2)/ROUND($C20,2)*ROUND($C51,2),2))</f>
        <v>0</v>
      </c>
      <c r="P51" s="223">
        <f>ROUND(E51,2)+ROUND(G51,2)+ROUND(H51,2)+ROUND(I51,2)+ROUND(K51,2)+ROUND(M51,2)-ROUND(O51,2)</f>
        <v>0</v>
      </c>
      <c r="Q51" s="158"/>
      <c r="R51" s="158"/>
      <c r="S51" s="158"/>
      <c r="T51" s="158"/>
      <c r="U51" s="158"/>
    </row>
    <row r="52" spans="1:21" s="160" customFormat="1" ht="18" customHeight="1" x14ac:dyDescent="0.2">
      <c r="A52" s="194" t="s">
        <v>72</v>
      </c>
      <c r="B52" s="195"/>
      <c r="C52" s="193"/>
      <c r="D52" s="166">
        <f t="shared" si="1"/>
        <v>0</v>
      </c>
      <c r="E52" s="219">
        <f t="shared" ref="E52:E62" si="6">IF(C21=0,0,ROUND(ROUND(E21,2)/ROUND($C21,2)*ROUND($C52,2),2))</f>
        <v>0</v>
      </c>
      <c r="F52" s="166">
        <f t="shared" si="2"/>
        <v>0</v>
      </c>
      <c r="G52" s="219">
        <f t="shared" ref="G52:G62" si="7">IF(C21=0,0,ROUND(ROUND(G21,2)/ROUND($C21,2)*ROUND($C52,2),2))</f>
        <v>0</v>
      </c>
      <c r="H52" s="219">
        <f t="shared" ref="H52:H62" si="8">IF(C21=0,0,ROUND(ROUND(H21,2)/ROUND($C21,2)*ROUND($C52,2),2))</f>
        <v>0</v>
      </c>
      <c r="I52" s="219">
        <f t="shared" ref="I52:I62" si="9">IF(C21=0,0,ROUND(ROUND(I21,2)/ROUND($C21,2)*ROUND($C52,2),2))</f>
        <v>0</v>
      </c>
      <c r="J52" s="166">
        <f t="shared" si="3"/>
        <v>0</v>
      </c>
      <c r="K52" s="219">
        <f t="shared" ref="K52:K62" si="10">IF(C21=0,0,ROUND(ROUND(K21,2)/ROUND($C21,2)*ROUND($C52,2),2))</f>
        <v>0</v>
      </c>
      <c r="L52" s="166">
        <f t="shared" si="4"/>
        <v>0</v>
      </c>
      <c r="M52" s="219">
        <f t="shared" ref="M52:M62" si="11">IF(C21=0,0,ROUND(ROUND(M21,2)/ROUND($C21,2)*ROUND($C52,2),2))</f>
        <v>0</v>
      </c>
      <c r="N52" s="166">
        <f t="shared" si="5"/>
        <v>0</v>
      </c>
      <c r="O52" s="219">
        <f t="shared" ref="O52:O62" si="12">IF(C21=0,0,ROUND(ROUND(O21,2)/ROUND($C21,2)*ROUND($C52,2),2))</f>
        <v>0</v>
      </c>
      <c r="P52" s="224">
        <f t="shared" ref="P52:P62" si="13">ROUND(E52,2)+ROUND(G52,2)+ROUND(H52,2)+ROUND(I52,2)+ROUND(K52,2)+ROUND(M52,2)-ROUND(O52,2)</f>
        <v>0</v>
      </c>
      <c r="Q52" s="158"/>
      <c r="R52" s="158"/>
      <c r="S52" s="158"/>
      <c r="T52" s="158"/>
      <c r="U52" s="158"/>
    </row>
    <row r="53" spans="1:21" s="160" customFormat="1" ht="18" customHeight="1" x14ac:dyDescent="0.2">
      <c r="A53" s="194" t="s">
        <v>73</v>
      </c>
      <c r="B53" s="195"/>
      <c r="C53" s="193"/>
      <c r="D53" s="166">
        <f t="shared" si="1"/>
        <v>0</v>
      </c>
      <c r="E53" s="219">
        <f t="shared" si="6"/>
        <v>0</v>
      </c>
      <c r="F53" s="166">
        <f t="shared" si="2"/>
        <v>0</v>
      </c>
      <c r="G53" s="219">
        <f t="shared" si="7"/>
        <v>0</v>
      </c>
      <c r="H53" s="219">
        <f t="shared" si="8"/>
        <v>0</v>
      </c>
      <c r="I53" s="219">
        <f t="shared" si="9"/>
        <v>0</v>
      </c>
      <c r="J53" s="166">
        <f t="shared" si="3"/>
        <v>0</v>
      </c>
      <c r="K53" s="219">
        <f t="shared" si="10"/>
        <v>0</v>
      </c>
      <c r="L53" s="166">
        <f t="shared" si="4"/>
        <v>0</v>
      </c>
      <c r="M53" s="219">
        <f t="shared" si="11"/>
        <v>0</v>
      </c>
      <c r="N53" s="166">
        <f t="shared" si="5"/>
        <v>0</v>
      </c>
      <c r="O53" s="219">
        <f t="shared" si="12"/>
        <v>0</v>
      </c>
      <c r="P53" s="224">
        <f t="shared" si="13"/>
        <v>0</v>
      </c>
      <c r="Q53" s="158"/>
      <c r="R53" s="158"/>
      <c r="S53" s="158"/>
      <c r="T53" s="158"/>
      <c r="U53" s="158"/>
    </row>
    <row r="54" spans="1:21" s="160" customFormat="1" ht="18" customHeight="1" x14ac:dyDescent="0.2">
      <c r="A54" s="194" t="s">
        <v>74</v>
      </c>
      <c r="B54" s="195"/>
      <c r="C54" s="193"/>
      <c r="D54" s="166">
        <f t="shared" si="1"/>
        <v>0</v>
      </c>
      <c r="E54" s="219">
        <f t="shared" si="6"/>
        <v>0</v>
      </c>
      <c r="F54" s="166">
        <f t="shared" si="2"/>
        <v>0</v>
      </c>
      <c r="G54" s="219">
        <f t="shared" si="7"/>
        <v>0</v>
      </c>
      <c r="H54" s="219">
        <f t="shared" si="8"/>
        <v>0</v>
      </c>
      <c r="I54" s="219">
        <f t="shared" si="9"/>
        <v>0</v>
      </c>
      <c r="J54" s="166">
        <f t="shared" si="3"/>
        <v>0</v>
      </c>
      <c r="K54" s="219">
        <f t="shared" si="10"/>
        <v>0</v>
      </c>
      <c r="L54" s="166">
        <f t="shared" si="4"/>
        <v>0</v>
      </c>
      <c r="M54" s="219">
        <f t="shared" si="11"/>
        <v>0</v>
      </c>
      <c r="N54" s="166">
        <f t="shared" si="5"/>
        <v>0</v>
      </c>
      <c r="O54" s="219">
        <f t="shared" si="12"/>
        <v>0</v>
      </c>
      <c r="P54" s="224">
        <f t="shared" si="13"/>
        <v>0</v>
      </c>
      <c r="Q54" s="158"/>
      <c r="R54" s="158"/>
      <c r="S54" s="158"/>
      <c r="T54" s="158"/>
      <c r="U54" s="158"/>
    </row>
    <row r="55" spans="1:21" s="160" customFormat="1" ht="18" customHeight="1" x14ac:dyDescent="0.2">
      <c r="A55" s="194" t="s">
        <v>75</v>
      </c>
      <c r="B55" s="195"/>
      <c r="C55" s="193"/>
      <c r="D55" s="166">
        <f t="shared" si="1"/>
        <v>0</v>
      </c>
      <c r="E55" s="219">
        <f t="shared" si="6"/>
        <v>0</v>
      </c>
      <c r="F55" s="166">
        <f t="shared" si="2"/>
        <v>0</v>
      </c>
      <c r="G55" s="219">
        <f t="shared" si="7"/>
        <v>0</v>
      </c>
      <c r="H55" s="219">
        <f t="shared" si="8"/>
        <v>0</v>
      </c>
      <c r="I55" s="219">
        <f t="shared" si="9"/>
        <v>0</v>
      </c>
      <c r="J55" s="166">
        <f t="shared" si="3"/>
        <v>0</v>
      </c>
      <c r="K55" s="219">
        <f t="shared" si="10"/>
        <v>0</v>
      </c>
      <c r="L55" s="166">
        <f t="shared" si="4"/>
        <v>0</v>
      </c>
      <c r="M55" s="219">
        <f t="shared" si="11"/>
        <v>0</v>
      </c>
      <c r="N55" s="166">
        <f t="shared" si="5"/>
        <v>0</v>
      </c>
      <c r="O55" s="219">
        <f t="shared" si="12"/>
        <v>0</v>
      </c>
      <c r="P55" s="224">
        <f t="shared" si="13"/>
        <v>0</v>
      </c>
      <c r="Q55" s="158"/>
      <c r="R55" s="158"/>
      <c r="S55" s="158"/>
      <c r="T55" s="158"/>
      <c r="U55" s="158"/>
    </row>
    <row r="56" spans="1:21" s="160" customFormat="1" ht="18" customHeight="1" x14ac:dyDescent="0.2">
      <c r="A56" s="194" t="s">
        <v>76</v>
      </c>
      <c r="B56" s="195"/>
      <c r="C56" s="193"/>
      <c r="D56" s="166">
        <f t="shared" si="1"/>
        <v>0</v>
      </c>
      <c r="E56" s="219">
        <f t="shared" si="6"/>
        <v>0</v>
      </c>
      <c r="F56" s="166">
        <f t="shared" si="2"/>
        <v>0</v>
      </c>
      <c r="G56" s="219">
        <f t="shared" si="7"/>
        <v>0</v>
      </c>
      <c r="H56" s="219">
        <f t="shared" si="8"/>
        <v>0</v>
      </c>
      <c r="I56" s="219">
        <f t="shared" si="9"/>
        <v>0</v>
      </c>
      <c r="J56" s="166">
        <f t="shared" si="3"/>
        <v>0</v>
      </c>
      <c r="K56" s="219">
        <f t="shared" si="10"/>
        <v>0</v>
      </c>
      <c r="L56" s="166">
        <f t="shared" si="4"/>
        <v>0</v>
      </c>
      <c r="M56" s="219">
        <f t="shared" si="11"/>
        <v>0</v>
      </c>
      <c r="N56" s="166">
        <f t="shared" si="5"/>
        <v>0</v>
      </c>
      <c r="O56" s="219">
        <f t="shared" si="12"/>
        <v>0</v>
      </c>
      <c r="P56" s="224">
        <f t="shared" si="13"/>
        <v>0</v>
      </c>
      <c r="Q56" s="158"/>
      <c r="R56" s="158"/>
      <c r="S56" s="158"/>
      <c r="T56" s="158"/>
      <c r="U56" s="158"/>
    </row>
    <row r="57" spans="1:21" s="160" customFormat="1" ht="18" customHeight="1" x14ac:dyDescent="0.2">
      <c r="A57" s="194" t="s">
        <v>77</v>
      </c>
      <c r="B57" s="195"/>
      <c r="C57" s="193"/>
      <c r="D57" s="166">
        <f t="shared" si="1"/>
        <v>0</v>
      </c>
      <c r="E57" s="219">
        <f t="shared" si="6"/>
        <v>0</v>
      </c>
      <c r="F57" s="166">
        <f t="shared" si="2"/>
        <v>0</v>
      </c>
      <c r="G57" s="219">
        <f t="shared" si="7"/>
        <v>0</v>
      </c>
      <c r="H57" s="219">
        <f t="shared" si="8"/>
        <v>0</v>
      </c>
      <c r="I57" s="219">
        <f t="shared" si="9"/>
        <v>0</v>
      </c>
      <c r="J57" s="166">
        <f t="shared" si="3"/>
        <v>0</v>
      </c>
      <c r="K57" s="219">
        <f t="shared" si="10"/>
        <v>0</v>
      </c>
      <c r="L57" s="166">
        <f t="shared" si="4"/>
        <v>0</v>
      </c>
      <c r="M57" s="219">
        <f t="shared" si="11"/>
        <v>0</v>
      </c>
      <c r="N57" s="166">
        <f t="shared" si="5"/>
        <v>0</v>
      </c>
      <c r="O57" s="219">
        <f t="shared" si="12"/>
        <v>0</v>
      </c>
      <c r="P57" s="224">
        <f t="shared" si="13"/>
        <v>0</v>
      </c>
      <c r="Q57" s="158"/>
      <c r="R57" s="158"/>
      <c r="S57" s="158"/>
      <c r="T57" s="158"/>
      <c r="U57" s="158"/>
    </row>
    <row r="58" spans="1:21" s="160" customFormat="1" ht="18" customHeight="1" x14ac:dyDescent="0.2">
      <c r="A58" s="194" t="s">
        <v>78</v>
      </c>
      <c r="B58" s="195"/>
      <c r="C58" s="193"/>
      <c r="D58" s="166">
        <f t="shared" si="1"/>
        <v>0</v>
      </c>
      <c r="E58" s="219">
        <f t="shared" si="6"/>
        <v>0</v>
      </c>
      <c r="F58" s="166">
        <f t="shared" si="2"/>
        <v>0</v>
      </c>
      <c r="G58" s="219">
        <f t="shared" si="7"/>
        <v>0</v>
      </c>
      <c r="H58" s="219">
        <f t="shared" si="8"/>
        <v>0</v>
      </c>
      <c r="I58" s="219">
        <f t="shared" si="9"/>
        <v>0</v>
      </c>
      <c r="J58" s="166">
        <f t="shared" si="3"/>
        <v>0</v>
      </c>
      <c r="K58" s="219">
        <f t="shared" si="10"/>
        <v>0</v>
      </c>
      <c r="L58" s="166">
        <f t="shared" si="4"/>
        <v>0</v>
      </c>
      <c r="M58" s="219">
        <f t="shared" si="11"/>
        <v>0</v>
      </c>
      <c r="N58" s="166">
        <f t="shared" si="5"/>
        <v>0</v>
      </c>
      <c r="O58" s="219">
        <f t="shared" si="12"/>
        <v>0</v>
      </c>
      <c r="P58" s="224">
        <f t="shared" si="13"/>
        <v>0</v>
      </c>
      <c r="Q58" s="158"/>
      <c r="R58" s="158"/>
      <c r="S58" s="158"/>
      <c r="T58" s="158"/>
      <c r="U58" s="158"/>
    </row>
    <row r="59" spans="1:21" s="160" customFormat="1" ht="18" customHeight="1" x14ac:dyDescent="0.2">
      <c r="A59" s="194" t="s">
        <v>79</v>
      </c>
      <c r="B59" s="195"/>
      <c r="C59" s="193"/>
      <c r="D59" s="166">
        <f t="shared" si="1"/>
        <v>0</v>
      </c>
      <c r="E59" s="219">
        <f t="shared" si="6"/>
        <v>0</v>
      </c>
      <c r="F59" s="166">
        <f t="shared" si="2"/>
        <v>0</v>
      </c>
      <c r="G59" s="219">
        <f t="shared" si="7"/>
        <v>0</v>
      </c>
      <c r="H59" s="219">
        <f t="shared" si="8"/>
        <v>0</v>
      </c>
      <c r="I59" s="219">
        <f t="shared" si="9"/>
        <v>0</v>
      </c>
      <c r="J59" s="166">
        <f t="shared" si="3"/>
        <v>0</v>
      </c>
      <c r="K59" s="219">
        <f t="shared" si="10"/>
        <v>0</v>
      </c>
      <c r="L59" s="166">
        <f t="shared" si="4"/>
        <v>0</v>
      </c>
      <c r="M59" s="219">
        <f t="shared" si="11"/>
        <v>0</v>
      </c>
      <c r="N59" s="166">
        <f t="shared" si="5"/>
        <v>0</v>
      </c>
      <c r="O59" s="219">
        <f t="shared" si="12"/>
        <v>0</v>
      </c>
      <c r="P59" s="224">
        <f t="shared" si="13"/>
        <v>0</v>
      </c>
      <c r="Q59" s="158"/>
      <c r="R59" s="158"/>
      <c r="S59" s="158"/>
      <c r="T59" s="158"/>
      <c r="U59" s="158"/>
    </row>
    <row r="60" spans="1:21" s="160" customFormat="1" ht="18" customHeight="1" x14ac:dyDescent="0.2">
      <c r="A60" s="194" t="s">
        <v>80</v>
      </c>
      <c r="B60" s="195"/>
      <c r="C60" s="193"/>
      <c r="D60" s="166">
        <f t="shared" si="1"/>
        <v>0</v>
      </c>
      <c r="E60" s="219">
        <f t="shared" si="6"/>
        <v>0</v>
      </c>
      <c r="F60" s="166">
        <f t="shared" si="2"/>
        <v>0</v>
      </c>
      <c r="G60" s="219">
        <f t="shared" si="7"/>
        <v>0</v>
      </c>
      <c r="H60" s="219">
        <f t="shared" si="8"/>
        <v>0</v>
      </c>
      <c r="I60" s="219">
        <f t="shared" si="9"/>
        <v>0</v>
      </c>
      <c r="J60" s="166">
        <f t="shared" si="3"/>
        <v>0</v>
      </c>
      <c r="K60" s="219">
        <f t="shared" si="10"/>
        <v>0</v>
      </c>
      <c r="L60" s="166">
        <f t="shared" si="4"/>
        <v>0</v>
      </c>
      <c r="M60" s="219">
        <f t="shared" si="11"/>
        <v>0</v>
      </c>
      <c r="N60" s="166">
        <f t="shared" si="5"/>
        <v>0</v>
      </c>
      <c r="O60" s="219">
        <f t="shared" si="12"/>
        <v>0</v>
      </c>
      <c r="P60" s="224">
        <f t="shared" si="13"/>
        <v>0</v>
      </c>
      <c r="Q60" s="158"/>
      <c r="R60" s="158"/>
      <c r="S60" s="158"/>
      <c r="T60" s="158"/>
      <c r="U60" s="158"/>
    </row>
    <row r="61" spans="1:21" s="160" customFormat="1" ht="18" customHeight="1" x14ac:dyDescent="0.2">
      <c r="A61" s="194" t="s">
        <v>81</v>
      </c>
      <c r="B61" s="195"/>
      <c r="C61" s="193"/>
      <c r="D61" s="166">
        <f t="shared" si="1"/>
        <v>0</v>
      </c>
      <c r="E61" s="219">
        <f t="shared" si="6"/>
        <v>0</v>
      </c>
      <c r="F61" s="166">
        <f t="shared" si="2"/>
        <v>0</v>
      </c>
      <c r="G61" s="219">
        <f t="shared" si="7"/>
        <v>0</v>
      </c>
      <c r="H61" s="219">
        <f t="shared" si="8"/>
        <v>0</v>
      </c>
      <c r="I61" s="219">
        <f t="shared" si="9"/>
        <v>0</v>
      </c>
      <c r="J61" s="166">
        <f t="shared" si="3"/>
        <v>0</v>
      </c>
      <c r="K61" s="219">
        <f t="shared" si="10"/>
        <v>0</v>
      </c>
      <c r="L61" s="166">
        <f t="shared" si="4"/>
        <v>0</v>
      </c>
      <c r="M61" s="219">
        <f t="shared" si="11"/>
        <v>0</v>
      </c>
      <c r="N61" s="166">
        <f t="shared" si="5"/>
        <v>0</v>
      </c>
      <c r="O61" s="219">
        <f t="shared" si="12"/>
        <v>0</v>
      </c>
      <c r="P61" s="224">
        <f t="shared" si="13"/>
        <v>0</v>
      </c>
      <c r="Q61" s="158"/>
      <c r="R61" s="158"/>
      <c r="S61" s="158"/>
      <c r="T61" s="158"/>
      <c r="U61" s="158"/>
    </row>
    <row r="62" spans="1:21" s="160" customFormat="1" ht="18" customHeight="1" x14ac:dyDescent="0.2">
      <c r="A62" s="194" t="s">
        <v>82</v>
      </c>
      <c r="B62" s="195"/>
      <c r="C62" s="193"/>
      <c r="D62" s="166">
        <f t="shared" si="1"/>
        <v>0</v>
      </c>
      <c r="E62" s="219">
        <f t="shared" si="6"/>
        <v>0</v>
      </c>
      <c r="F62" s="166">
        <f t="shared" si="2"/>
        <v>0</v>
      </c>
      <c r="G62" s="219">
        <f t="shared" si="7"/>
        <v>0</v>
      </c>
      <c r="H62" s="219">
        <f t="shared" si="8"/>
        <v>0</v>
      </c>
      <c r="I62" s="219">
        <f t="shared" si="9"/>
        <v>0</v>
      </c>
      <c r="J62" s="166">
        <f t="shared" si="3"/>
        <v>0</v>
      </c>
      <c r="K62" s="219">
        <f t="shared" si="10"/>
        <v>0</v>
      </c>
      <c r="L62" s="166">
        <f t="shared" si="4"/>
        <v>0</v>
      </c>
      <c r="M62" s="219">
        <f t="shared" si="11"/>
        <v>0</v>
      </c>
      <c r="N62" s="166">
        <f t="shared" si="5"/>
        <v>0</v>
      </c>
      <c r="O62" s="219">
        <f t="shared" si="12"/>
        <v>0</v>
      </c>
      <c r="P62" s="224">
        <f t="shared" si="13"/>
        <v>0</v>
      </c>
      <c r="Q62" s="158"/>
      <c r="R62" s="158"/>
      <c r="S62" s="158"/>
      <c r="T62" s="158"/>
      <c r="U62" s="158"/>
    </row>
    <row r="63" spans="1:21" s="160" customFormat="1" ht="18" customHeight="1" thickBot="1" x14ac:dyDescent="0.25">
      <c r="A63" s="188" t="s">
        <v>96</v>
      </c>
      <c r="B63" s="204"/>
      <c r="C63" s="205"/>
      <c r="D63" s="190"/>
      <c r="E63" s="216">
        <f>SUMPRODUCT(ROUND(E51:E62,2))</f>
        <v>0</v>
      </c>
      <c r="F63" s="190"/>
      <c r="G63" s="217">
        <f>SUMPRODUCT(ROUND(G51:G62,2))</f>
        <v>0</v>
      </c>
      <c r="H63" s="217">
        <f>SUMPRODUCT(ROUND(H51:H62,2))</f>
        <v>0</v>
      </c>
      <c r="I63" s="216">
        <f>SUMPRODUCT(ROUND(I51:I62,2))</f>
        <v>0</v>
      </c>
      <c r="J63" s="190"/>
      <c r="K63" s="216">
        <f>SUMPRODUCT(ROUND(K51:K62,2))</f>
        <v>0</v>
      </c>
      <c r="L63" s="190"/>
      <c r="M63" s="216">
        <f>SUMPRODUCT(ROUND(M51:M62,2))</f>
        <v>0</v>
      </c>
      <c r="N63" s="190"/>
      <c r="O63" s="216">
        <f>SUMPRODUCT(ROUND(O51:O62,2))</f>
        <v>0</v>
      </c>
      <c r="P63" s="212">
        <f>SUM(P51:P62)</f>
        <v>0</v>
      </c>
      <c r="Q63" s="158"/>
      <c r="R63" s="158"/>
      <c r="S63" s="158"/>
      <c r="T63" s="158"/>
      <c r="U63" s="158"/>
    </row>
    <row r="64" spans="1:21" ht="5.0999999999999996" customHeight="1" thickTop="1" x14ac:dyDescent="0.2">
      <c r="R64" s="158"/>
    </row>
    <row r="65" spans="1:21" s="160" customFormat="1" ht="18" customHeight="1" x14ac:dyDescent="0.2">
      <c r="A65" s="203" t="s">
        <v>98</v>
      </c>
      <c r="B65" s="208"/>
      <c r="C65" s="199"/>
      <c r="D65" s="209"/>
      <c r="E65" s="210"/>
      <c r="F65" s="209"/>
      <c r="G65" s="210"/>
      <c r="H65" s="210"/>
      <c r="I65" s="210"/>
      <c r="J65" s="209"/>
      <c r="K65" s="209"/>
      <c r="L65" s="209"/>
      <c r="M65" s="209"/>
      <c r="N65" s="200">
        <f>N34</f>
        <v>0</v>
      </c>
      <c r="O65" s="220">
        <f>IF(P32=0,0,ROUND(O34/P32*P63,2))</f>
        <v>0</v>
      </c>
      <c r="P65" s="225">
        <f>ROUND(O65,2)</f>
        <v>0</v>
      </c>
      <c r="Q65" s="158"/>
      <c r="R65" s="158"/>
      <c r="S65" s="158"/>
      <c r="T65" s="158"/>
      <c r="U65" s="158"/>
    </row>
    <row r="66" spans="1:21" s="160" customFormat="1" ht="18" customHeight="1" thickBot="1" x14ac:dyDescent="0.25">
      <c r="A66" s="188" t="s">
        <v>85</v>
      </c>
      <c r="B66" s="204"/>
      <c r="C66" s="204"/>
      <c r="D66" s="206"/>
      <c r="E66" s="207"/>
      <c r="F66" s="206"/>
      <c r="G66" s="207"/>
      <c r="H66" s="207"/>
      <c r="I66" s="207"/>
      <c r="J66" s="206"/>
      <c r="K66" s="207"/>
      <c r="L66" s="206"/>
      <c r="M66" s="206"/>
      <c r="N66" s="206"/>
      <c r="O66" s="206"/>
      <c r="P66" s="212">
        <f>P63+P65</f>
        <v>0</v>
      </c>
      <c r="Q66" s="158"/>
      <c r="R66" s="242" t="s">
        <v>104</v>
      </c>
      <c r="S66" s="158"/>
      <c r="T66" s="158"/>
    </row>
    <row r="67" spans="1:21" ht="12.75" thickTop="1" x14ac:dyDescent="0.2">
      <c r="R67" s="158"/>
    </row>
    <row r="68" spans="1:21" s="161" customFormat="1" ht="18" customHeight="1" x14ac:dyDescent="0.2">
      <c r="A68" s="171" t="s">
        <v>83</v>
      </c>
      <c r="B68" s="189"/>
      <c r="C68" s="173"/>
      <c r="D68" s="177"/>
      <c r="E68" s="17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213" t="s">
        <v>84</v>
      </c>
      <c r="Q68" s="158"/>
      <c r="R68" s="158"/>
      <c r="S68" s="158"/>
      <c r="T68" s="158"/>
    </row>
    <row r="69" spans="1:21" s="161" customFormat="1" ht="5.0999999999999996" customHeight="1" x14ac:dyDescent="0.2">
      <c r="A69" s="176"/>
      <c r="B69" s="176"/>
      <c r="C69" s="176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58"/>
      <c r="R69" s="158"/>
      <c r="S69" s="158"/>
      <c r="T69" s="158"/>
    </row>
    <row r="70" spans="1:21" s="161" customFormat="1" ht="18" customHeight="1" x14ac:dyDescent="0.2">
      <c r="A70" s="171" t="s">
        <v>106</v>
      </c>
      <c r="B70" s="189"/>
      <c r="C70" s="173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64"/>
      <c r="Q70" s="158"/>
      <c r="R70" s="242" t="s">
        <v>102</v>
      </c>
      <c r="S70" s="158"/>
      <c r="T70" s="158"/>
    </row>
    <row r="71" spans="1:21" s="161" customFormat="1" ht="5.0999999999999996" customHeight="1" x14ac:dyDescent="0.2">
      <c r="A71" s="176"/>
      <c r="B71" s="176"/>
      <c r="C71" s="176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58"/>
      <c r="R71" s="158"/>
      <c r="S71" s="158"/>
      <c r="T71" s="158"/>
    </row>
    <row r="72" spans="1:21" s="161" customFormat="1" ht="18" customHeight="1" x14ac:dyDescent="0.2">
      <c r="A72" s="171" t="s">
        <v>107</v>
      </c>
      <c r="B72" s="189"/>
      <c r="C72" s="173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64"/>
      <c r="Q72" s="158"/>
      <c r="R72" s="242" t="s">
        <v>101</v>
      </c>
      <c r="S72" s="158"/>
      <c r="T72" s="158"/>
    </row>
    <row r="73" spans="1:21" x14ac:dyDescent="0.2">
      <c r="R73" s="158"/>
    </row>
    <row r="74" spans="1:21" s="160" customFormat="1" ht="18" customHeight="1" x14ac:dyDescent="0.2">
      <c r="A74" s="179" t="s">
        <v>93</v>
      </c>
      <c r="B74" s="192"/>
      <c r="C74" s="180"/>
      <c r="D74" s="180"/>
      <c r="E74" s="180"/>
      <c r="F74" s="180"/>
      <c r="G74" s="180"/>
      <c r="H74" s="180"/>
      <c r="I74" s="181"/>
      <c r="J74" s="181"/>
      <c r="K74" s="181"/>
      <c r="L74" s="181"/>
      <c r="M74" s="181"/>
      <c r="N74" s="181"/>
      <c r="O74" s="181"/>
      <c r="P74" s="182"/>
      <c r="Q74" s="158"/>
      <c r="R74" s="158"/>
      <c r="S74" s="158"/>
      <c r="T74" s="158"/>
    </row>
    <row r="75" spans="1:21" ht="15" customHeight="1" x14ac:dyDescent="0.2">
      <c r="A75" s="211" t="s">
        <v>88</v>
      </c>
      <c r="B75" s="185"/>
      <c r="C75" s="183"/>
      <c r="D75" s="183"/>
      <c r="E75" s="183"/>
      <c r="F75" s="183"/>
      <c r="G75" s="183"/>
      <c r="H75" s="183"/>
      <c r="I75" s="165"/>
      <c r="J75" s="165"/>
      <c r="K75" s="159"/>
      <c r="L75" s="89"/>
      <c r="R75" s="158"/>
    </row>
    <row r="76" spans="1:21" ht="12" customHeight="1" x14ac:dyDescent="0.2">
      <c r="A76" s="184"/>
      <c r="B76" s="184"/>
      <c r="C76" s="184"/>
      <c r="D76" s="184"/>
      <c r="E76" s="184"/>
      <c r="F76" s="184"/>
      <c r="G76" s="184"/>
      <c r="H76" s="184"/>
      <c r="I76" s="165"/>
      <c r="J76" s="165"/>
      <c r="K76" s="159"/>
      <c r="L76" s="159"/>
      <c r="R76" s="158"/>
    </row>
    <row r="77" spans="1:21" s="160" customFormat="1" ht="18" customHeight="1" x14ac:dyDescent="0.2">
      <c r="A77" s="198">
        <f>$A$10</f>
        <v>2</v>
      </c>
      <c r="B77" s="171" t="str">
        <f>$B$10</f>
        <v>Name, Vorname Mitarbeiter/in:</v>
      </c>
      <c r="C77" s="173"/>
      <c r="D77" s="174"/>
      <c r="E77" s="610" t="str">
        <f>IF($E$10="","",$E$10)</f>
        <v/>
      </c>
      <c r="F77" s="611"/>
      <c r="G77" s="612"/>
      <c r="P77" s="175"/>
      <c r="Q77" s="158"/>
      <c r="R77" s="158"/>
      <c r="S77" s="158"/>
      <c r="T77" s="158"/>
    </row>
    <row r="78" spans="1:21" s="161" customFormat="1" ht="5.0999999999999996" customHeight="1" x14ac:dyDescent="0.2">
      <c r="A78" s="176"/>
      <c r="B78" s="176"/>
      <c r="C78" s="176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58"/>
      <c r="R78" s="158"/>
      <c r="S78" s="158"/>
      <c r="T78" s="158"/>
    </row>
    <row r="79" spans="1:21" s="161" customFormat="1" ht="18" customHeight="1" x14ac:dyDescent="0.2">
      <c r="A79" s="171" t="str">
        <f>$A$12</f>
        <v>Beschäftigungszeitraum im Projekt vom:</v>
      </c>
      <c r="B79" s="189"/>
      <c r="C79" s="173"/>
      <c r="D79" s="177"/>
      <c r="E79" s="172" t="str">
        <f>IF($E$12="","",$E$12)</f>
        <v/>
      </c>
      <c r="F79" s="178" t="s">
        <v>1</v>
      </c>
      <c r="G79" s="172" t="str">
        <f>IF($G$12="","",$G$12)</f>
        <v/>
      </c>
      <c r="J79" s="580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81"/>
      <c r="L79" s="581"/>
      <c r="M79" s="581"/>
      <c r="N79" s="581"/>
      <c r="O79" s="581"/>
      <c r="P79" s="582"/>
      <c r="Q79" s="158"/>
      <c r="R79" s="158"/>
      <c r="S79" s="158"/>
      <c r="T79" s="158"/>
    </row>
    <row r="81" spans="1:20" s="160" customFormat="1" ht="12" customHeight="1" x14ac:dyDescent="0.2">
      <c r="A81" s="592" t="s">
        <v>70</v>
      </c>
      <c r="B81" s="593"/>
      <c r="C81" s="601" t="s">
        <v>87</v>
      </c>
      <c r="D81" s="592" t="s">
        <v>191</v>
      </c>
      <c r="E81" s="604"/>
      <c r="F81" s="572" t="s">
        <v>62</v>
      </c>
      <c r="G81" s="573"/>
      <c r="H81" s="608"/>
      <c r="I81" s="608"/>
      <c r="J81" s="572" t="s">
        <v>63</v>
      </c>
      <c r="K81" s="573"/>
      <c r="L81" s="572" t="s">
        <v>192</v>
      </c>
      <c r="M81" s="573"/>
      <c r="N81" s="572" t="s">
        <v>193</v>
      </c>
      <c r="O81" s="573"/>
      <c r="P81" s="589" t="s">
        <v>64</v>
      </c>
      <c r="Q81" s="158"/>
      <c r="R81" s="243" t="s">
        <v>110</v>
      </c>
      <c r="S81" s="583" t="s">
        <v>108</v>
      </c>
      <c r="T81" s="586">
        <f>IF(P66&gt;=P70,IF(P66=0,0,P72/P66),0)</f>
        <v>0</v>
      </c>
    </row>
    <row r="82" spans="1:20" s="160" customFormat="1" ht="12" customHeight="1" x14ac:dyDescent="0.2">
      <c r="A82" s="594"/>
      <c r="B82" s="595"/>
      <c r="C82" s="602"/>
      <c r="D82" s="594"/>
      <c r="E82" s="605"/>
      <c r="F82" s="574"/>
      <c r="G82" s="575"/>
      <c r="H82" s="609"/>
      <c r="I82" s="609"/>
      <c r="J82" s="574"/>
      <c r="K82" s="575"/>
      <c r="L82" s="574"/>
      <c r="M82" s="575"/>
      <c r="N82" s="574"/>
      <c r="O82" s="575"/>
      <c r="P82" s="590"/>
      <c r="Q82" s="158"/>
      <c r="R82" s="244" t="s">
        <v>100</v>
      </c>
      <c r="S82" s="584"/>
      <c r="T82" s="587"/>
    </row>
    <row r="83" spans="1:20" s="160" customFormat="1" ht="12" customHeight="1" x14ac:dyDescent="0.2">
      <c r="A83" s="594"/>
      <c r="B83" s="595"/>
      <c r="C83" s="602"/>
      <c r="D83" s="606"/>
      <c r="E83" s="607"/>
      <c r="F83" s="574"/>
      <c r="G83" s="575"/>
      <c r="H83" s="609"/>
      <c r="I83" s="609"/>
      <c r="J83" s="574"/>
      <c r="K83" s="575"/>
      <c r="L83" s="574"/>
      <c r="M83" s="575"/>
      <c r="N83" s="574"/>
      <c r="O83" s="575"/>
      <c r="P83" s="590"/>
      <c r="Q83" s="158"/>
      <c r="R83" s="245" t="s">
        <v>105</v>
      </c>
      <c r="S83" s="585"/>
      <c r="T83" s="588"/>
    </row>
    <row r="84" spans="1:20" s="160" customFormat="1" ht="12" customHeight="1" x14ac:dyDescent="0.2">
      <c r="A84" s="594"/>
      <c r="B84" s="595"/>
      <c r="C84" s="602"/>
      <c r="D84" s="574" t="s">
        <v>42</v>
      </c>
      <c r="E84" s="598" t="s">
        <v>65</v>
      </c>
      <c r="F84" s="574" t="s">
        <v>42</v>
      </c>
      <c r="G84" s="598" t="s">
        <v>66</v>
      </c>
      <c r="H84" s="598" t="s">
        <v>67</v>
      </c>
      <c r="I84" s="598" t="s">
        <v>68</v>
      </c>
      <c r="J84" s="574" t="s">
        <v>42</v>
      </c>
      <c r="K84" s="575" t="s">
        <v>65</v>
      </c>
      <c r="L84" s="574" t="s">
        <v>42</v>
      </c>
      <c r="M84" s="575" t="s">
        <v>65</v>
      </c>
      <c r="N84" s="574" t="s">
        <v>42</v>
      </c>
      <c r="O84" s="575" t="s">
        <v>65</v>
      </c>
      <c r="P84" s="590"/>
      <c r="Q84" s="158"/>
      <c r="R84" s="243" t="s">
        <v>111</v>
      </c>
      <c r="S84" s="583" t="s">
        <v>109</v>
      </c>
      <c r="T84" s="586">
        <f>IF(P66&lt;P70,P72/P70,0)</f>
        <v>0</v>
      </c>
    </row>
    <row r="85" spans="1:20" s="160" customFormat="1" ht="12" customHeight="1" x14ac:dyDescent="0.2">
      <c r="A85" s="594"/>
      <c r="B85" s="595"/>
      <c r="C85" s="602"/>
      <c r="D85" s="576"/>
      <c r="E85" s="599"/>
      <c r="F85" s="576"/>
      <c r="G85" s="599"/>
      <c r="H85" s="599"/>
      <c r="I85" s="599"/>
      <c r="J85" s="576"/>
      <c r="K85" s="578"/>
      <c r="L85" s="576"/>
      <c r="M85" s="578"/>
      <c r="N85" s="576"/>
      <c r="O85" s="578"/>
      <c r="P85" s="590"/>
      <c r="Q85" s="158"/>
      <c r="R85" s="244" t="s">
        <v>100</v>
      </c>
      <c r="S85" s="584"/>
      <c r="T85" s="587"/>
    </row>
    <row r="86" spans="1:20" s="160" customFormat="1" ht="12" customHeight="1" x14ac:dyDescent="0.2">
      <c r="A86" s="596"/>
      <c r="B86" s="597"/>
      <c r="C86" s="603"/>
      <c r="D86" s="577"/>
      <c r="E86" s="600"/>
      <c r="F86" s="577"/>
      <c r="G86" s="600"/>
      <c r="H86" s="600"/>
      <c r="I86" s="600"/>
      <c r="J86" s="577"/>
      <c r="K86" s="579"/>
      <c r="L86" s="577"/>
      <c r="M86" s="579"/>
      <c r="N86" s="577"/>
      <c r="O86" s="579"/>
      <c r="P86" s="591"/>
      <c r="Q86" s="158"/>
      <c r="R86" s="245" t="s">
        <v>103</v>
      </c>
      <c r="S86" s="585"/>
      <c r="T86" s="588"/>
    </row>
    <row r="87" spans="1:20" s="160" customFormat="1" ht="18" customHeight="1" x14ac:dyDescent="0.2">
      <c r="A87" s="196" t="s">
        <v>71</v>
      </c>
      <c r="B87" s="197"/>
      <c r="C87" s="219">
        <f>C51</f>
        <v>0</v>
      </c>
      <c r="D87" s="169">
        <f>D51</f>
        <v>0</v>
      </c>
      <c r="E87" s="221">
        <f t="shared" ref="E87:E98" si="14">IF(E51=0,0,ROUND(E51*$T$87,2))</f>
        <v>0</v>
      </c>
      <c r="F87" s="169">
        <f t="shared" ref="F87:F98" si="15">F51</f>
        <v>0</v>
      </c>
      <c r="G87" s="221">
        <f t="shared" ref="G87:I98" si="16">IF(G51=0,0,ROUND(G51*$T$87,2))</f>
        <v>0</v>
      </c>
      <c r="H87" s="221">
        <f t="shared" si="16"/>
        <v>0</v>
      </c>
      <c r="I87" s="221">
        <f t="shared" si="16"/>
        <v>0</v>
      </c>
      <c r="J87" s="169">
        <f>J51</f>
        <v>0</v>
      </c>
      <c r="K87" s="221">
        <f t="shared" ref="K87:K98" si="17">IF(K51=0,0,ROUND(K51*$T$87,2))</f>
        <v>0</v>
      </c>
      <c r="L87" s="169">
        <f>L51</f>
        <v>0</v>
      </c>
      <c r="M87" s="221">
        <f t="shared" ref="M87:O98" si="18">IF(M51=0,0,ROUND(M51*$T$87,2))</f>
        <v>0</v>
      </c>
      <c r="N87" s="169">
        <f t="shared" ref="N87:N98" si="19">N51</f>
        <v>0</v>
      </c>
      <c r="O87" s="221">
        <f t="shared" si="18"/>
        <v>0</v>
      </c>
      <c r="P87" s="223">
        <f>ROUND(E87,2)+ROUND(G87,2)+ROUND(H87,2)+ROUND(I87,2)+ROUND(K87,2)+ROUND(M87,2)-ROUND(O87,2)</f>
        <v>0</v>
      </c>
      <c r="Q87" s="158"/>
      <c r="R87" s="246" t="s">
        <v>99</v>
      </c>
      <c r="S87" s="247" t="str">
        <f>IF(P66&gt;=P70,"Fall 1","Fall 2")</f>
        <v>Fall 1</v>
      </c>
      <c r="T87" s="248">
        <f>VLOOKUP(S87,S81:T86,2,FALSE)</f>
        <v>0</v>
      </c>
    </row>
    <row r="88" spans="1:20" s="160" customFormat="1" ht="18" customHeight="1" x14ac:dyDescent="0.2">
      <c r="A88" s="194" t="s">
        <v>72</v>
      </c>
      <c r="B88" s="195"/>
      <c r="C88" s="219">
        <f t="shared" ref="C88:D98" si="20">C52</f>
        <v>0</v>
      </c>
      <c r="D88" s="166">
        <f t="shared" si="20"/>
        <v>0</v>
      </c>
      <c r="E88" s="221">
        <f t="shared" si="14"/>
        <v>0</v>
      </c>
      <c r="F88" s="166">
        <f t="shared" si="15"/>
        <v>0</v>
      </c>
      <c r="G88" s="221">
        <f t="shared" si="16"/>
        <v>0</v>
      </c>
      <c r="H88" s="221">
        <f t="shared" si="16"/>
        <v>0</v>
      </c>
      <c r="I88" s="221">
        <f t="shared" si="16"/>
        <v>0</v>
      </c>
      <c r="J88" s="166">
        <f t="shared" ref="J88:L98" si="21">J52</f>
        <v>0</v>
      </c>
      <c r="K88" s="221">
        <f t="shared" si="17"/>
        <v>0</v>
      </c>
      <c r="L88" s="166">
        <f t="shared" si="21"/>
        <v>0</v>
      </c>
      <c r="M88" s="221">
        <f t="shared" si="18"/>
        <v>0</v>
      </c>
      <c r="N88" s="166">
        <f t="shared" si="19"/>
        <v>0</v>
      </c>
      <c r="O88" s="221">
        <f t="shared" si="18"/>
        <v>0</v>
      </c>
      <c r="P88" s="224">
        <f t="shared" ref="P88:P98" si="22">ROUND(E88,2)+ROUND(G88,2)+ROUND(H88,2)+ROUND(I88,2)+ROUND(K88,2)+ROUND(M88,2)-ROUND(O88,2)</f>
        <v>0</v>
      </c>
      <c r="Q88" s="158"/>
    </row>
    <row r="89" spans="1:20" s="160" customFormat="1" ht="18" customHeight="1" x14ac:dyDescent="0.2">
      <c r="A89" s="194" t="s">
        <v>73</v>
      </c>
      <c r="B89" s="195"/>
      <c r="C89" s="219">
        <f t="shared" si="20"/>
        <v>0</v>
      </c>
      <c r="D89" s="166">
        <f t="shared" si="20"/>
        <v>0</v>
      </c>
      <c r="E89" s="221">
        <f t="shared" si="14"/>
        <v>0</v>
      </c>
      <c r="F89" s="166">
        <f t="shared" si="15"/>
        <v>0</v>
      </c>
      <c r="G89" s="221">
        <f t="shared" si="16"/>
        <v>0</v>
      </c>
      <c r="H89" s="221">
        <f t="shared" si="16"/>
        <v>0</v>
      </c>
      <c r="I89" s="221">
        <f t="shared" si="16"/>
        <v>0</v>
      </c>
      <c r="J89" s="166">
        <f t="shared" si="21"/>
        <v>0</v>
      </c>
      <c r="K89" s="221">
        <f t="shared" si="17"/>
        <v>0</v>
      </c>
      <c r="L89" s="166">
        <f t="shared" si="21"/>
        <v>0</v>
      </c>
      <c r="M89" s="221">
        <f t="shared" si="18"/>
        <v>0</v>
      </c>
      <c r="N89" s="166">
        <f t="shared" si="19"/>
        <v>0</v>
      </c>
      <c r="O89" s="221">
        <f t="shared" si="18"/>
        <v>0</v>
      </c>
      <c r="P89" s="224">
        <f t="shared" si="22"/>
        <v>0</v>
      </c>
      <c r="Q89" s="158"/>
    </row>
    <row r="90" spans="1:20" s="160" customFormat="1" ht="18" customHeight="1" x14ac:dyDescent="0.2">
      <c r="A90" s="194" t="s">
        <v>74</v>
      </c>
      <c r="B90" s="195"/>
      <c r="C90" s="219">
        <f t="shared" si="20"/>
        <v>0</v>
      </c>
      <c r="D90" s="166">
        <f t="shared" si="20"/>
        <v>0</v>
      </c>
      <c r="E90" s="221">
        <f t="shared" si="14"/>
        <v>0</v>
      </c>
      <c r="F90" s="166">
        <f t="shared" si="15"/>
        <v>0</v>
      </c>
      <c r="G90" s="221">
        <f t="shared" si="16"/>
        <v>0</v>
      </c>
      <c r="H90" s="221">
        <f t="shared" si="16"/>
        <v>0</v>
      </c>
      <c r="I90" s="221">
        <f t="shared" si="16"/>
        <v>0</v>
      </c>
      <c r="J90" s="166">
        <f t="shared" si="21"/>
        <v>0</v>
      </c>
      <c r="K90" s="221">
        <f t="shared" si="17"/>
        <v>0</v>
      </c>
      <c r="L90" s="166">
        <f t="shared" si="21"/>
        <v>0</v>
      </c>
      <c r="M90" s="221">
        <f t="shared" si="18"/>
        <v>0</v>
      </c>
      <c r="N90" s="166">
        <f t="shared" si="19"/>
        <v>0</v>
      </c>
      <c r="O90" s="221">
        <f t="shared" si="18"/>
        <v>0</v>
      </c>
      <c r="P90" s="224">
        <f t="shared" si="22"/>
        <v>0</v>
      </c>
      <c r="Q90" s="158"/>
    </row>
    <row r="91" spans="1:20" s="160" customFormat="1" ht="18" customHeight="1" x14ac:dyDescent="0.2">
      <c r="A91" s="194" t="s">
        <v>75</v>
      </c>
      <c r="B91" s="195"/>
      <c r="C91" s="219">
        <f t="shared" si="20"/>
        <v>0</v>
      </c>
      <c r="D91" s="166">
        <f t="shared" si="20"/>
        <v>0</v>
      </c>
      <c r="E91" s="221">
        <f t="shared" si="14"/>
        <v>0</v>
      </c>
      <c r="F91" s="166">
        <f t="shared" si="15"/>
        <v>0</v>
      </c>
      <c r="G91" s="221">
        <f t="shared" si="16"/>
        <v>0</v>
      </c>
      <c r="H91" s="221">
        <f t="shared" si="16"/>
        <v>0</v>
      </c>
      <c r="I91" s="221">
        <f t="shared" si="16"/>
        <v>0</v>
      </c>
      <c r="J91" s="166">
        <f t="shared" si="21"/>
        <v>0</v>
      </c>
      <c r="K91" s="221">
        <f t="shared" si="17"/>
        <v>0</v>
      </c>
      <c r="L91" s="166">
        <f t="shared" si="21"/>
        <v>0</v>
      </c>
      <c r="M91" s="221">
        <f t="shared" si="18"/>
        <v>0</v>
      </c>
      <c r="N91" s="166">
        <f t="shared" si="19"/>
        <v>0</v>
      </c>
      <c r="O91" s="221">
        <f t="shared" si="18"/>
        <v>0</v>
      </c>
      <c r="P91" s="224">
        <f t="shared" si="22"/>
        <v>0</v>
      </c>
      <c r="Q91" s="158"/>
    </row>
    <row r="92" spans="1:20" s="160" customFormat="1" ht="18" customHeight="1" x14ac:dyDescent="0.2">
      <c r="A92" s="194" t="s">
        <v>76</v>
      </c>
      <c r="B92" s="195"/>
      <c r="C92" s="219">
        <f t="shared" si="20"/>
        <v>0</v>
      </c>
      <c r="D92" s="166">
        <f t="shared" si="20"/>
        <v>0</v>
      </c>
      <c r="E92" s="221">
        <f t="shared" si="14"/>
        <v>0</v>
      </c>
      <c r="F92" s="166">
        <f t="shared" si="15"/>
        <v>0</v>
      </c>
      <c r="G92" s="221">
        <f t="shared" si="16"/>
        <v>0</v>
      </c>
      <c r="H92" s="221">
        <f t="shared" si="16"/>
        <v>0</v>
      </c>
      <c r="I92" s="221">
        <f t="shared" si="16"/>
        <v>0</v>
      </c>
      <c r="J92" s="166">
        <f t="shared" si="21"/>
        <v>0</v>
      </c>
      <c r="K92" s="221">
        <f t="shared" si="17"/>
        <v>0</v>
      </c>
      <c r="L92" s="166">
        <f t="shared" si="21"/>
        <v>0</v>
      </c>
      <c r="M92" s="221">
        <f t="shared" si="18"/>
        <v>0</v>
      </c>
      <c r="N92" s="166">
        <f t="shared" si="19"/>
        <v>0</v>
      </c>
      <c r="O92" s="221">
        <f t="shared" si="18"/>
        <v>0</v>
      </c>
      <c r="P92" s="224">
        <f t="shared" si="22"/>
        <v>0</v>
      </c>
      <c r="Q92" s="158"/>
    </row>
    <row r="93" spans="1:20" s="160" customFormat="1" ht="18" customHeight="1" x14ac:dyDescent="0.2">
      <c r="A93" s="194" t="s">
        <v>77</v>
      </c>
      <c r="B93" s="195"/>
      <c r="C93" s="219">
        <f t="shared" si="20"/>
        <v>0</v>
      </c>
      <c r="D93" s="166">
        <f t="shared" si="20"/>
        <v>0</v>
      </c>
      <c r="E93" s="221">
        <f t="shared" si="14"/>
        <v>0</v>
      </c>
      <c r="F93" s="166">
        <f t="shared" si="15"/>
        <v>0</v>
      </c>
      <c r="G93" s="221">
        <f t="shared" si="16"/>
        <v>0</v>
      </c>
      <c r="H93" s="221">
        <f t="shared" si="16"/>
        <v>0</v>
      </c>
      <c r="I93" s="221">
        <f t="shared" si="16"/>
        <v>0</v>
      </c>
      <c r="J93" s="166">
        <f t="shared" si="21"/>
        <v>0</v>
      </c>
      <c r="K93" s="221">
        <f t="shared" si="17"/>
        <v>0</v>
      </c>
      <c r="L93" s="166">
        <f t="shared" si="21"/>
        <v>0</v>
      </c>
      <c r="M93" s="221">
        <f t="shared" si="18"/>
        <v>0</v>
      </c>
      <c r="N93" s="166">
        <f t="shared" si="19"/>
        <v>0</v>
      </c>
      <c r="O93" s="221">
        <f t="shared" si="18"/>
        <v>0</v>
      </c>
      <c r="P93" s="224">
        <f t="shared" si="22"/>
        <v>0</v>
      </c>
      <c r="Q93" s="158"/>
    </row>
    <row r="94" spans="1:20" s="160" customFormat="1" ht="18" customHeight="1" x14ac:dyDescent="0.2">
      <c r="A94" s="194" t="s">
        <v>78</v>
      </c>
      <c r="B94" s="195"/>
      <c r="C94" s="219">
        <f t="shared" si="20"/>
        <v>0</v>
      </c>
      <c r="D94" s="166">
        <f t="shared" si="20"/>
        <v>0</v>
      </c>
      <c r="E94" s="221">
        <f t="shared" si="14"/>
        <v>0</v>
      </c>
      <c r="F94" s="166">
        <f t="shared" si="15"/>
        <v>0</v>
      </c>
      <c r="G94" s="221">
        <f t="shared" si="16"/>
        <v>0</v>
      </c>
      <c r="H94" s="221">
        <f t="shared" si="16"/>
        <v>0</v>
      </c>
      <c r="I94" s="221">
        <f t="shared" si="16"/>
        <v>0</v>
      </c>
      <c r="J94" s="166">
        <f t="shared" si="21"/>
        <v>0</v>
      </c>
      <c r="K94" s="221">
        <f t="shared" si="17"/>
        <v>0</v>
      </c>
      <c r="L94" s="166">
        <f t="shared" si="21"/>
        <v>0</v>
      </c>
      <c r="M94" s="221">
        <f t="shared" si="18"/>
        <v>0</v>
      </c>
      <c r="N94" s="166">
        <f t="shared" si="19"/>
        <v>0</v>
      </c>
      <c r="O94" s="221">
        <f t="shared" si="18"/>
        <v>0</v>
      </c>
      <c r="P94" s="224">
        <f t="shared" si="22"/>
        <v>0</v>
      </c>
      <c r="Q94" s="158"/>
    </row>
    <row r="95" spans="1:20" s="160" customFormat="1" ht="18" customHeight="1" x14ac:dyDescent="0.2">
      <c r="A95" s="194" t="s">
        <v>79</v>
      </c>
      <c r="B95" s="195"/>
      <c r="C95" s="219">
        <f t="shared" si="20"/>
        <v>0</v>
      </c>
      <c r="D95" s="166">
        <f t="shared" si="20"/>
        <v>0</v>
      </c>
      <c r="E95" s="221">
        <f t="shared" si="14"/>
        <v>0</v>
      </c>
      <c r="F95" s="166">
        <f t="shared" si="15"/>
        <v>0</v>
      </c>
      <c r="G95" s="221">
        <f t="shared" si="16"/>
        <v>0</v>
      </c>
      <c r="H95" s="221">
        <f t="shared" si="16"/>
        <v>0</v>
      </c>
      <c r="I95" s="221">
        <f t="shared" si="16"/>
        <v>0</v>
      </c>
      <c r="J95" s="166">
        <f t="shared" si="21"/>
        <v>0</v>
      </c>
      <c r="K95" s="221">
        <f t="shared" si="17"/>
        <v>0</v>
      </c>
      <c r="L95" s="166">
        <f t="shared" si="21"/>
        <v>0</v>
      </c>
      <c r="M95" s="221">
        <f t="shared" si="18"/>
        <v>0</v>
      </c>
      <c r="N95" s="166">
        <f t="shared" si="19"/>
        <v>0</v>
      </c>
      <c r="O95" s="221">
        <f t="shared" si="18"/>
        <v>0</v>
      </c>
      <c r="P95" s="224">
        <f t="shared" si="22"/>
        <v>0</v>
      </c>
      <c r="Q95" s="158"/>
    </row>
    <row r="96" spans="1:20" s="160" customFormat="1" ht="18" customHeight="1" x14ac:dyDescent="0.2">
      <c r="A96" s="194" t="s">
        <v>80</v>
      </c>
      <c r="B96" s="195"/>
      <c r="C96" s="219">
        <f t="shared" si="20"/>
        <v>0</v>
      </c>
      <c r="D96" s="166">
        <f t="shared" si="20"/>
        <v>0</v>
      </c>
      <c r="E96" s="221">
        <f t="shared" si="14"/>
        <v>0</v>
      </c>
      <c r="F96" s="166">
        <f t="shared" si="15"/>
        <v>0</v>
      </c>
      <c r="G96" s="221">
        <f t="shared" si="16"/>
        <v>0</v>
      </c>
      <c r="H96" s="221">
        <f t="shared" si="16"/>
        <v>0</v>
      </c>
      <c r="I96" s="221">
        <f t="shared" si="16"/>
        <v>0</v>
      </c>
      <c r="J96" s="166">
        <f t="shared" si="21"/>
        <v>0</v>
      </c>
      <c r="K96" s="221">
        <f t="shared" si="17"/>
        <v>0</v>
      </c>
      <c r="L96" s="166">
        <f t="shared" si="21"/>
        <v>0</v>
      </c>
      <c r="M96" s="221">
        <f t="shared" si="18"/>
        <v>0</v>
      </c>
      <c r="N96" s="166">
        <f t="shared" si="19"/>
        <v>0</v>
      </c>
      <c r="O96" s="221">
        <f t="shared" si="18"/>
        <v>0</v>
      </c>
      <c r="P96" s="224">
        <f t="shared" si="22"/>
        <v>0</v>
      </c>
      <c r="Q96" s="158"/>
    </row>
    <row r="97" spans="1:18" s="160" customFormat="1" ht="18" customHeight="1" x14ac:dyDescent="0.2">
      <c r="A97" s="194" t="s">
        <v>81</v>
      </c>
      <c r="B97" s="195"/>
      <c r="C97" s="219">
        <f t="shared" si="20"/>
        <v>0</v>
      </c>
      <c r="D97" s="166">
        <f t="shared" si="20"/>
        <v>0</v>
      </c>
      <c r="E97" s="221">
        <f t="shared" si="14"/>
        <v>0</v>
      </c>
      <c r="F97" s="166">
        <f t="shared" si="15"/>
        <v>0</v>
      </c>
      <c r="G97" s="221">
        <f t="shared" si="16"/>
        <v>0</v>
      </c>
      <c r="H97" s="221">
        <f t="shared" si="16"/>
        <v>0</v>
      </c>
      <c r="I97" s="221">
        <f t="shared" si="16"/>
        <v>0</v>
      </c>
      <c r="J97" s="166">
        <f t="shared" si="21"/>
        <v>0</v>
      </c>
      <c r="K97" s="221">
        <f t="shared" si="17"/>
        <v>0</v>
      </c>
      <c r="L97" s="166">
        <f t="shared" si="21"/>
        <v>0</v>
      </c>
      <c r="M97" s="221">
        <f t="shared" si="18"/>
        <v>0</v>
      </c>
      <c r="N97" s="166">
        <f t="shared" si="19"/>
        <v>0</v>
      </c>
      <c r="O97" s="221">
        <f t="shared" si="18"/>
        <v>0</v>
      </c>
      <c r="P97" s="224">
        <f t="shared" si="22"/>
        <v>0</v>
      </c>
      <c r="Q97" s="158"/>
    </row>
    <row r="98" spans="1:18" s="160" customFormat="1" ht="18" customHeight="1" x14ac:dyDescent="0.2">
      <c r="A98" s="194" t="s">
        <v>82</v>
      </c>
      <c r="B98" s="195"/>
      <c r="C98" s="219">
        <f t="shared" si="20"/>
        <v>0</v>
      </c>
      <c r="D98" s="166">
        <f t="shared" si="20"/>
        <v>0</v>
      </c>
      <c r="E98" s="221">
        <f t="shared" si="14"/>
        <v>0</v>
      </c>
      <c r="F98" s="166">
        <f t="shared" si="15"/>
        <v>0</v>
      </c>
      <c r="G98" s="221">
        <f t="shared" si="16"/>
        <v>0</v>
      </c>
      <c r="H98" s="221">
        <f t="shared" si="16"/>
        <v>0</v>
      </c>
      <c r="I98" s="221">
        <f t="shared" si="16"/>
        <v>0</v>
      </c>
      <c r="J98" s="166">
        <f t="shared" si="21"/>
        <v>0</v>
      </c>
      <c r="K98" s="221">
        <f t="shared" si="17"/>
        <v>0</v>
      </c>
      <c r="L98" s="166">
        <f t="shared" si="21"/>
        <v>0</v>
      </c>
      <c r="M98" s="221">
        <f t="shared" si="18"/>
        <v>0</v>
      </c>
      <c r="N98" s="166">
        <f t="shared" si="19"/>
        <v>0</v>
      </c>
      <c r="O98" s="221">
        <f t="shared" si="18"/>
        <v>0</v>
      </c>
      <c r="P98" s="224">
        <f t="shared" si="22"/>
        <v>0</v>
      </c>
      <c r="Q98" s="158"/>
    </row>
    <row r="99" spans="1:18" s="160" customFormat="1" ht="18" customHeight="1" thickBot="1" x14ac:dyDescent="0.25">
      <c r="A99" s="188" t="s">
        <v>96</v>
      </c>
      <c r="B99" s="204"/>
      <c r="C99" s="205"/>
      <c r="D99" s="190"/>
      <c r="E99" s="216">
        <f>SUMPRODUCT(ROUND(E87:E98,2))</f>
        <v>0</v>
      </c>
      <c r="F99" s="190"/>
      <c r="G99" s="217">
        <f>SUMPRODUCT(ROUND(G87:G98,2))</f>
        <v>0</v>
      </c>
      <c r="H99" s="217">
        <f>SUMPRODUCT(ROUND(H87:H98,2))</f>
        <v>0</v>
      </c>
      <c r="I99" s="216">
        <f>SUMPRODUCT(ROUND(I87:I98,2))</f>
        <v>0</v>
      </c>
      <c r="J99" s="190"/>
      <c r="K99" s="216">
        <f>SUMPRODUCT(ROUND(K87:K98,2))</f>
        <v>0</v>
      </c>
      <c r="L99" s="190"/>
      <c r="M99" s="216">
        <f>SUMPRODUCT(ROUND(M87:M98,2))</f>
        <v>0</v>
      </c>
      <c r="N99" s="190"/>
      <c r="O99" s="216">
        <f>SUMPRODUCT(ROUND(O87:O98,2))</f>
        <v>0</v>
      </c>
      <c r="P99" s="212">
        <f>SUM(P87:P98)</f>
        <v>0</v>
      </c>
      <c r="Q99" s="158"/>
    </row>
    <row r="100" spans="1:18" ht="5.0999999999999996" customHeight="1" thickTop="1" x14ac:dyDescent="0.2">
      <c r="R100" s="158"/>
    </row>
    <row r="101" spans="1:18" s="160" customFormat="1" ht="18" customHeight="1" x14ac:dyDescent="0.2">
      <c r="A101" s="203" t="s">
        <v>98</v>
      </c>
      <c r="B101" s="208"/>
      <c r="C101" s="199"/>
      <c r="D101" s="209"/>
      <c r="E101" s="210"/>
      <c r="F101" s="209"/>
      <c r="G101" s="210"/>
      <c r="H101" s="210"/>
      <c r="I101" s="210"/>
      <c r="J101" s="209"/>
      <c r="K101" s="209"/>
      <c r="L101" s="209"/>
      <c r="M101" s="209"/>
      <c r="N101" s="200">
        <f>N65</f>
        <v>0</v>
      </c>
      <c r="O101" s="222">
        <f>IF(O65=0,0,ROUND(O65*$T$87,2))</f>
        <v>0</v>
      </c>
      <c r="P101" s="225">
        <f>ROUND(O101,2)</f>
        <v>0</v>
      </c>
      <c r="Q101" s="158"/>
    </row>
    <row r="102" spans="1:18" s="160" customFormat="1" ht="18" customHeight="1" thickBot="1" x14ac:dyDescent="0.25">
      <c r="A102" s="188" t="s">
        <v>85</v>
      </c>
      <c r="B102" s="204"/>
      <c r="C102" s="204"/>
      <c r="D102" s="206"/>
      <c r="E102" s="207"/>
      <c r="F102" s="206"/>
      <c r="G102" s="207"/>
      <c r="H102" s="207"/>
      <c r="I102" s="207"/>
      <c r="J102" s="206"/>
      <c r="K102" s="207"/>
      <c r="L102" s="206"/>
      <c r="M102" s="206"/>
      <c r="N102" s="206"/>
      <c r="O102" s="206"/>
      <c r="P102" s="212">
        <f>P99+P101</f>
        <v>0</v>
      </c>
      <c r="Q102" s="158"/>
    </row>
    <row r="103" spans="1:18" ht="12.75" thickTop="1" x14ac:dyDescent="0.2"/>
  </sheetData>
  <sheetProtection password="EDE9" sheet="1" objects="1" scenarios="1"/>
  <mergeCells count="68">
    <mergeCell ref="N81:O83"/>
    <mergeCell ref="N84:N86"/>
    <mergeCell ref="S84:S86"/>
    <mergeCell ref="T84:T86"/>
    <mergeCell ref="S81:S83"/>
    <mergeCell ref="T81:T83"/>
    <mergeCell ref="O84:O86"/>
    <mergeCell ref="A81:B86"/>
    <mergeCell ref="C81:C86"/>
    <mergeCell ref="D81:E83"/>
    <mergeCell ref="F81:I83"/>
    <mergeCell ref="J81:K83"/>
    <mergeCell ref="D84:D86"/>
    <mergeCell ref="E84:E86"/>
    <mergeCell ref="F84:F86"/>
    <mergeCell ref="G84:G86"/>
    <mergeCell ref="H84:H86"/>
    <mergeCell ref="E41:G41"/>
    <mergeCell ref="L81:M83"/>
    <mergeCell ref="P81:P86"/>
    <mergeCell ref="L84:L86"/>
    <mergeCell ref="P45:P50"/>
    <mergeCell ref="I84:I86"/>
    <mergeCell ref="J84:J86"/>
    <mergeCell ref="K84:K86"/>
    <mergeCell ref="E48:E50"/>
    <mergeCell ref="F48:F50"/>
    <mergeCell ref="G48:G50"/>
    <mergeCell ref="H48:H50"/>
    <mergeCell ref="I48:I50"/>
    <mergeCell ref="E77:G77"/>
    <mergeCell ref="J79:P79"/>
    <mergeCell ref="M84:M86"/>
    <mergeCell ref="L45:M47"/>
    <mergeCell ref="M48:M50"/>
    <mergeCell ref="J48:J50"/>
    <mergeCell ref="K48:K50"/>
    <mergeCell ref="L48:L50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4:O16"/>
    <mergeCell ref="N17:N19"/>
    <mergeCell ref="O17:O19"/>
    <mergeCell ref="N45:O47"/>
    <mergeCell ref="N48:N50"/>
    <mergeCell ref="O48:O50"/>
    <mergeCell ref="E10:G10"/>
    <mergeCell ref="A14:B19"/>
    <mergeCell ref="C14:C19"/>
    <mergeCell ref="D14:E16"/>
    <mergeCell ref="F14:I16"/>
    <mergeCell ref="J14:K16"/>
    <mergeCell ref="L14:M16"/>
    <mergeCell ref="A45:B50"/>
    <mergeCell ref="C45:C50"/>
    <mergeCell ref="D45:E47"/>
    <mergeCell ref="F45:I47"/>
    <mergeCell ref="J45:K47"/>
    <mergeCell ref="D48:D50"/>
  </mergeCells>
  <conditionalFormatting sqref="A70:T102">
    <cfRule type="expression" dxfId="41" priority="3" stopIfTrue="1">
      <formula>$P$68="nein"</formula>
    </cfRule>
  </conditionalFormatting>
  <conditionalFormatting sqref="D51:D62 F51:F62 J51:J62 L51:L62 N65 D87:D98 F87:F98 J87:J98 L87:L98 N101 N87:N98 N51:N62">
    <cfRule type="cellIs" dxfId="4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31</vt:i4>
      </vt:variant>
    </vt:vector>
  </HeadingPairs>
  <TitlesOfParts>
    <vt:vector size="61" baseType="lpstr">
      <vt:lpstr>Änderungsdoku</vt:lpstr>
      <vt:lpstr>Hinweise</vt:lpstr>
      <vt:lpstr>Seite 1</vt:lpstr>
      <vt:lpstr>Seite 2</vt:lpstr>
      <vt:lpstr>Seite 3</vt:lpstr>
      <vt:lpstr>Seite 4</vt:lpstr>
      <vt:lpstr>Belegliste Personalausgaben</vt:lpstr>
      <vt:lpstr>Anlage Personalausgaben (1)</vt:lpstr>
      <vt:lpstr>Anlage Personalausgaben (2)</vt:lpstr>
      <vt:lpstr>Anlage Personalausgaben (3)</vt:lpstr>
      <vt:lpstr>Anlage Personalausgaben (4)</vt:lpstr>
      <vt:lpstr>Anlage Personalausgaben (5)</vt:lpstr>
      <vt:lpstr>Anlage Personalausgaben (6)</vt:lpstr>
      <vt:lpstr>Anlage Personalausgaben (7)</vt:lpstr>
      <vt:lpstr>Anlage Personalausgaben (8)</vt:lpstr>
      <vt:lpstr>Anlage Personalausgaben (9)</vt:lpstr>
      <vt:lpstr>Anlage Personalausgaben (10)</vt:lpstr>
      <vt:lpstr>Anlage Personalausgaben (11)</vt:lpstr>
      <vt:lpstr>Anlage Personalausgaben (12)</vt:lpstr>
      <vt:lpstr>Anlage Personalausgaben (13)</vt:lpstr>
      <vt:lpstr>Anlage Personalausgaben (14)</vt:lpstr>
      <vt:lpstr>Anlage Personalausgaben (15)</vt:lpstr>
      <vt:lpstr>Anlage Personalausgaben (16)</vt:lpstr>
      <vt:lpstr>Anlage Personalausgaben (17)</vt:lpstr>
      <vt:lpstr>Anlage Personalausgaben (18)</vt:lpstr>
      <vt:lpstr>Anlage Personalausgaben (19)</vt:lpstr>
      <vt:lpstr>Anlage Personalausgaben (20)</vt:lpstr>
      <vt:lpstr>Belegliste Einnahmen</vt:lpstr>
      <vt:lpstr>Anlage Personalausgaben_VIB</vt:lpstr>
      <vt:lpstr>Anlage Personalausgaben_FB</vt:lpstr>
      <vt:lpstr>Änderungsdoku!Druckbereich</vt:lpstr>
      <vt:lpstr>'Anlage Personalausgaben_FB'!Druckbereich</vt:lpstr>
      <vt:lpstr>'Anlage Personalausgaben_VIB'!Druckbereich</vt:lpstr>
      <vt:lpstr>Hinweise!Druckbereich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'Anlage Personalausgaben (1)'!Drucktitel</vt:lpstr>
      <vt:lpstr>'Anlage Personalausgaben (10)'!Drucktitel</vt:lpstr>
      <vt:lpstr>'Anlage Personalausgaben (11)'!Drucktitel</vt:lpstr>
      <vt:lpstr>'Anlage Personalausgaben (12)'!Drucktitel</vt:lpstr>
      <vt:lpstr>'Anlage Personalausgaben (13)'!Drucktitel</vt:lpstr>
      <vt:lpstr>'Anlage Personalausgaben (14)'!Drucktitel</vt:lpstr>
      <vt:lpstr>'Anlage Personalausgaben (15)'!Drucktitel</vt:lpstr>
      <vt:lpstr>'Anlage Personalausgaben (16)'!Drucktitel</vt:lpstr>
      <vt:lpstr>'Anlage Personalausgaben (17)'!Drucktitel</vt:lpstr>
      <vt:lpstr>'Anlage Personalausgaben (18)'!Drucktitel</vt:lpstr>
      <vt:lpstr>'Anlage Personalausgaben (19)'!Drucktitel</vt:lpstr>
      <vt:lpstr>'Anlage Personalausgaben (2)'!Drucktitel</vt:lpstr>
      <vt:lpstr>'Anlage Personalausgaben (20)'!Drucktitel</vt:lpstr>
      <vt:lpstr>'Anlage Personalausgaben (3)'!Drucktitel</vt:lpstr>
      <vt:lpstr>'Anlage Personalausgaben (4)'!Drucktitel</vt:lpstr>
      <vt:lpstr>'Anlage Personalausgaben (5)'!Drucktitel</vt:lpstr>
      <vt:lpstr>'Anlage Personalausgaben (6)'!Drucktitel</vt:lpstr>
      <vt:lpstr>'Anlage Personalausgaben (7)'!Drucktitel</vt:lpstr>
      <vt:lpstr>'Anlage Personalausgaben (8)'!Drucktitel</vt:lpstr>
      <vt:lpstr>'Anlage Personalausgaben (9)'!Drucktitel</vt:lpstr>
      <vt:lpstr>'Belegliste Einnahmen'!Drucktitel</vt:lpstr>
      <vt:lpstr>'Belegliste Personalausgaben'!Drucktitel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2024-01-31T10:27:30Z</cp:lastPrinted>
  <dcterms:created xsi:type="dcterms:W3CDTF">2000-03-16T14:51:56Z</dcterms:created>
  <dcterms:modified xsi:type="dcterms:W3CDTF">2024-02-07T07:44:33Z</dcterms:modified>
  <cp:category/>
</cp:coreProperties>
</file>