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2585" yWindow="45" windowWidth="12630" windowHeight="11520" tabRatio="710" activeTab="1"/>
  </bookViews>
  <sheets>
    <sheet name="Änderungsdoku" sheetId="26" r:id="rId1"/>
    <sheet name="Seite 1" sheetId="1" r:id="rId2"/>
    <sheet name="Seite 2" sheetId="15" r:id="rId3"/>
    <sheet name="Seite 3" sheetId="29" r:id="rId4"/>
    <sheet name="Seite 4" sheetId="11" r:id="rId5"/>
    <sheet name="Anlage 4 | Fachkräfte" sheetId="19" r:id="rId6"/>
    <sheet name="Anlage 5 | Personalausgaben" sheetId="30" r:id="rId7"/>
    <sheet name="Anlage 6.1 | Veranstaltungen" sheetId="21" r:id="rId8"/>
    <sheet name="Anlage 6.2 | Veranstaltungen" sheetId="32" r:id="rId9"/>
    <sheet name="Anlage 7 | Unterschriftsproben" sheetId="16" r:id="rId10"/>
    <sheet name="Hinweis § 264 StGB" sheetId="27" r:id="rId11"/>
  </sheets>
  <definedNames>
    <definedName name="_xlnm.Print_Area" localSheetId="0">Änderungsdoku!$A:$C</definedName>
    <definedName name="_xlnm.Print_Area" localSheetId="5">'Anlage 4 | Fachkräfte'!$A$1:$M$41</definedName>
    <definedName name="_xlnm.Print_Area" localSheetId="6">'Anlage 5 | Personalausgaben'!$A$1:$S$77</definedName>
    <definedName name="_xlnm.Print_Area" localSheetId="7">'Anlage 6.1 | Veranstaltungen'!$A$1:$G$27</definedName>
    <definedName name="_xlnm.Print_Area" localSheetId="8">'Anlage 6.2 | Veranstaltungen'!$A$1:$G$27</definedName>
    <definedName name="_xlnm.Print_Area" localSheetId="9">'Anlage 7 | Unterschriftsproben'!$A$1:$L$36</definedName>
    <definedName name="_xlnm.Print_Area" localSheetId="10">'Hinweis § 264 StGB'!$A$1:$R$75</definedName>
    <definedName name="_xlnm.Print_Area" localSheetId="1">'Seite 1'!$A$1:$J$68</definedName>
    <definedName name="_xlnm.Print_Area" localSheetId="2">'Seite 2'!$A$1:$J$57</definedName>
    <definedName name="_xlnm.Print_Area" localSheetId="3">'Seite 3'!$A$1:$J$65</definedName>
    <definedName name="_xlnm.Print_Area" localSheetId="4">'Seite 4'!$A$1:$I$67</definedName>
    <definedName name="_xlnm.Print_Titles" localSheetId="0">Änderungsdoku!$1:$5</definedName>
  </definedNames>
  <calcPr calcId="162913"/>
</workbook>
</file>

<file path=xl/calcChain.xml><?xml version="1.0" encoding="utf-8"?>
<calcChain xmlns="http://schemas.openxmlformats.org/spreadsheetml/2006/main">
  <c r="O5" i="19" l="1"/>
  <c r="N5" i="19"/>
  <c r="B52" i="1"/>
  <c r="C15" i="29"/>
  <c r="C12" i="29"/>
  <c r="I14" i="19" l="1"/>
  <c r="U72" i="30"/>
  <c r="A74" i="30"/>
  <c r="U66" i="30"/>
  <c r="T66" i="30"/>
  <c r="U61" i="30"/>
  <c r="U51" i="30"/>
  <c r="U49" i="30"/>
  <c r="T49" i="30"/>
  <c r="T61" i="30"/>
  <c r="A1" i="19" l="1"/>
  <c r="A46" i="30" l="1"/>
  <c r="I15" i="19" l="1"/>
  <c r="J15" i="19" s="1"/>
  <c r="I16" i="19"/>
  <c r="J16" i="19"/>
  <c r="I17" i="19"/>
  <c r="J17" i="19"/>
  <c r="I18" i="19"/>
  <c r="J18" i="19"/>
  <c r="I19" i="19"/>
  <c r="J19" i="19"/>
  <c r="I20" i="19"/>
  <c r="J20" i="19"/>
  <c r="I21" i="19"/>
  <c r="J21" i="19"/>
  <c r="I22" i="19"/>
  <c r="J22" i="19"/>
  <c r="I23" i="19"/>
  <c r="J23" i="19"/>
  <c r="J14" i="19"/>
  <c r="J5" i="19"/>
  <c r="L22" i="19" l="1"/>
  <c r="M22" i="19" s="1"/>
  <c r="O22" i="19"/>
  <c r="N18" i="19"/>
  <c r="O18" i="19"/>
  <c r="L21" i="19"/>
  <c r="M21" i="19" s="1"/>
  <c r="O21" i="19"/>
  <c r="L17" i="19"/>
  <c r="M17" i="19" s="1"/>
  <c r="O17" i="19"/>
  <c r="N20" i="19"/>
  <c r="O20" i="19"/>
  <c r="N16" i="19"/>
  <c r="O16" i="19"/>
  <c r="L23" i="19"/>
  <c r="M23" i="19" s="1"/>
  <c r="O23" i="19"/>
  <c r="N19" i="19"/>
  <c r="O19" i="19"/>
  <c r="O14" i="19"/>
  <c r="N14" i="19"/>
  <c r="O15" i="19"/>
  <c r="N15" i="19"/>
  <c r="L15" i="19"/>
  <c r="L20" i="19"/>
  <c r="M20" i="19" s="1"/>
  <c r="L16" i="19"/>
  <c r="M16" i="19" s="1"/>
  <c r="L14" i="19"/>
  <c r="M14" i="19" s="1"/>
  <c r="L18" i="19"/>
  <c r="M18" i="19" s="1"/>
  <c r="L19" i="19"/>
  <c r="M19" i="19" s="1"/>
  <c r="M15" i="19" l="1"/>
  <c r="G32" i="19"/>
  <c r="G33" i="19"/>
  <c r="G34" i="19"/>
  <c r="G35" i="19"/>
  <c r="G36" i="19"/>
  <c r="G37" i="19"/>
  <c r="G38" i="19"/>
  <c r="G39" i="19"/>
  <c r="G40" i="19"/>
  <c r="G31" i="19"/>
  <c r="G26" i="19"/>
  <c r="J36" i="19" l="1"/>
  <c r="O36" i="19" s="1"/>
  <c r="J38" i="19"/>
  <c r="J40" i="19"/>
  <c r="O40" i="19" s="1"/>
  <c r="I32" i="19"/>
  <c r="I33" i="19"/>
  <c r="I34" i="19"/>
  <c r="I35" i="19"/>
  <c r="I36" i="19"/>
  <c r="I37" i="19"/>
  <c r="I38" i="19"/>
  <c r="I39" i="19"/>
  <c r="I40" i="19"/>
  <c r="J39" i="19"/>
  <c r="H32" i="19"/>
  <c r="H33" i="19"/>
  <c r="H34" i="19"/>
  <c r="H35" i="19"/>
  <c r="H36" i="19"/>
  <c r="H37" i="19"/>
  <c r="H38" i="19"/>
  <c r="H39" i="19"/>
  <c r="H40" i="19"/>
  <c r="H31" i="19"/>
  <c r="H26" i="19"/>
  <c r="D32" i="19"/>
  <c r="D33" i="19"/>
  <c r="D34" i="19"/>
  <c r="D35" i="19"/>
  <c r="D36" i="19"/>
  <c r="D37" i="19"/>
  <c r="D38" i="19"/>
  <c r="D39" i="19"/>
  <c r="D40" i="19"/>
  <c r="D31" i="19"/>
  <c r="C26" i="19"/>
  <c r="D26" i="19"/>
  <c r="B26" i="19"/>
  <c r="L38" i="19" l="1"/>
  <c r="O38" i="19"/>
  <c r="L39" i="19"/>
  <c r="O39" i="19"/>
  <c r="N40" i="19"/>
  <c r="L40" i="19"/>
  <c r="N36" i="19"/>
  <c r="L36" i="19"/>
  <c r="J35" i="19"/>
  <c r="J37" i="19"/>
  <c r="N22" i="19"/>
  <c r="I31" i="19"/>
  <c r="J31" i="19"/>
  <c r="N38" i="19"/>
  <c r="N21" i="19"/>
  <c r="N23" i="19"/>
  <c r="N39" i="19"/>
  <c r="L37" i="19" l="1"/>
  <c r="O37" i="19"/>
  <c r="L35" i="19"/>
  <c r="O35" i="19"/>
  <c r="N31" i="19"/>
  <c r="O31" i="19"/>
  <c r="L31" i="19"/>
  <c r="J34" i="19"/>
  <c r="J32" i="19"/>
  <c r="N17" i="19"/>
  <c r="J24" i="19"/>
  <c r="J33" i="19"/>
  <c r="N35" i="19"/>
  <c r="N37" i="19"/>
  <c r="L34" i="19" l="1"/>
  <c r="O34" i="19"/>
  <c r="L33" i="19"/>
  <c r="O33" i="19"/>
  <c r="L32" i="19"/>
  <c r="O32" i="19"/>
  <c r="J41" i="19"/>
  <c r="N34" i="19"/>
  <c r="N32" i="19"/>
  <c r="N33" i="19"/>
  <c r="L41" i="19" l="1"/>
  <c r="E32" i="19"/>
  <c r="M32" i="19" s="1"/>
  <c r="F32" i="19"/>
  <c r="E33" i="19"/>
  <c r="F33" i="19"/>
  <c r="E34" i="19"/>
  <c r="M34" i="19" s="1"/>
  <c r="F34" i="19"/>
  <c r="E35" i="19"/>
  <c r="F35" i="19"/>
  <c r="E36" i="19"/>
  <c r="M36" i="19" s="1"/>
  <c r="F36" i="19"/>
  <c r="E37" i="19"/>
  <c r="F37" i="19"/>
  <c r="E38" i="19"/>
  <c r="M38" i="19" s="1"/>
  <c r="F38" i="19"/>
  <c r="E39" i="19"/>
  <c r="F39" i="19"/>
  <c r="E40" i="19"/>
  <c r="M40" i="19" s="1"/>
  <c r="F40" i="19"/>
  <c r="F31" i="19"/>
  <c r="E31" i="19"/>
  <c r="M31" i="19" s="1"/>
  <c r="C31" i="19"/>
  <c r="C32" i="19"/>
  <c r="C33" i="19"/>
  <c r="C34" i="19"/>
  <c r="C35" i="19"/>
  <c r="C36" i="19"/>
  <c r="C37" i="19"/>
  <c r="C38" i="19"/>
  <c r="C39" i="19"/>
  <c r="C40" i="19"/>
  <c r="B32" i="19"/>
  <c r="B33" i="19"/>
  <c r="B34" i="19"/>
  <c r="B35" i="19"/>
  <c r="B36" i="19"/>
  <c r="B37" i="19"/>
  <c r="B38" i="19"/>
  <c r="B39" i="19"/>
  <c r="B40" i="19"/>
  <c r="B31" i="19"/>
  <c r="M39" i="19" l="1"/>
  <c r="M35" i="19"/>
  <c r="M37" i="19"/>
  <c r="M33" i="19"/>
  <c r="M41" i="19" s="1"/>
  <c r="F14" i="29"/>
  <c r="H23" i="15"/>
  <c r="H21" i="15"/>
  <c r="H19" i="15"/>
  <c r="H17" i="15"/>
  <c r="H15" i="15"/>
  <c r="M24" i="19" l="1"/>
  <c r="H11" i="29" s="1"/>
  <c r="H14" i="29"/>
  <c r="A1" i="16"/>
  <c r="A1" i="32"/>
  <c r="A1" i="21"/>
  <c r="A1" i="30"/>
  <c r="A27" i="32"/>
  <c r="A26" i="32"/>
  <c r="A25" i="32"/>
  <c r="A24" i="32"/>
  <c r="A23" i="32"/>
  <c r="A22" i="32"/>
  <c r="A21" i="32"/>
  <c r="A20" i="32"/>
  <c r="A19" i="32"/>
  <c r="A18" i="32"/>
  <c r="A17" i="32"/>
  <c r="A16" i="32"/>
  <c r="A15" i="32"/>
  <c r="A14" i="32"/>
  <c r="A13" i="32"/>
  <c r="A12" i="32"/>
  <c r="A11" i="32"/>
  <c r="A10" i="32"/>
  <c r="A9" i="32"/>
  <c r="A8" i="32"/>
  <c r="G2" i="32"/>
  <c r="F1" i="32"/>
  <c r="A23" i="21"/>
  <c r="A24" i="21"/>
  <c r="A25" i="21"/>
  <c r="A26" i="21"/>
  <c r="A27" i="21"/>
  <c r="A9" i="21"/>
  <c r="A10" i="21"/>
  <c r="A11" i="21"/>
  <c r="A12" i="21"/>
  <c r="A13" i="21"/>
  <c r="A14" i="21"/>
  <c r="A15" i="21"/>
  <c r="A16" i="21"/>
  <c r="A17" i="21"/>
  <c r="A18" i="21"/>
  <c r="A19" i="21"/>
  <c r="A20" i="21"/>
  <c r="A21" i="21"/>
  <c r="A22" i="21"/>
  <c r="A8" i="21"/>
  <c r="H25" i="15" l="1"/>
  <c r="H17" i="29" l="1"/>
  <c r="F27" i="29" l="1"/>
  <c r="F29" i="29"/>
  <c r="D52" i="1" s="1"/>
  <c r="T72" i="30"/>
  <c r="E5" i="30" l="1"/>
  <c r="S2" i="30"/>
  <c r="O1" i="30"/>
  <c r="T51" i="30"/>
  <c r="Q32" i="30"/>
  <c r="T32" i="30" s="1"/>
  <c r="P70" i="30" l="1"/>
  <c r="P59" i="30"/>
  <c r="P55" i="30"/>
  <c r="U55" i="30" s="1"/>
  <c r="P57" i="30"/>
  <c r="P53" i="30"/>
  <c r="M1" i="19"/>
  <c r="M2" i="19"/>
  <c r="L24" i="19"/>
  <c r="F11" i="29" s="1"/>
  <c r="F17" i="29" s="1"/>
  <c r="F25" i="29" s="1"/>
  <c r="A15" i="19"/>
  <c r="A32" i="19" s="1"/>
  <c r="A16" i="19"/>
  <c r="A33" i="19" s="1"/>
  <c r="A17" i="19"/>
  <c r="A34" i="19" s="1"/>
  <c r="A18" i="19"/>
  <c r="A35" i="19" s="1"/>
  <c r="A19" i="19"/>
  <c r="A36" i="19" s="1"/>
  <c r="A20" i="19"/>
  <c r="A37" i="19" s="1"/>
  <c r="A21" i="19"/>
  <c r="A38" i="19" s="1"/>
  <c r="A22" i="19"/>
  <c r="A39" i="19" s="1"/>
  <c r="A23" i="19"/>
  <c r="A40" i="19" s="1"/>
  <c r="A14" i="19"/>
  <c r="A31" i="19" s="1"/>
  <c r="T59" i="30" l="1"/>
  <c r="U59" i="30"/>
  <c r="T57" i="30"/>
  <c r="U57" i="30"/>
  <c r="T53" i="30"/>
  <c r="U53" i="30"/>
  <c r="U63" i="30" s="1"/>
  <c r="U68" i="30" s="1"/>
  <c r="T70" i="30"/>
  <c r="U70" i="30"/>
  <c r="F31" i="29"/>
  <c r="F36" i="29" s="1"/>
  <c r="T55" i="30"/>
  <c r="H1" i="29"/>
  <c r="H1" i="15"/>
  <c r="A64" i="29"/>
  <c r="A56" i="15"/>
  <c r="T63" i="30" l="1"/>
  <c r="T68" i="30" s="1"/>
  <c r="P68" i="30" s="1"/>
  <c r="U74" i="30"/>
  <c r="P77" i="30" s="1"/>
  <c r="A67" i="1"/>
  <c r="A4" i="26"/>
  <c r="A68" i="1" s="1"/>
  <c r="G3" i="32" l="1"/>
  <c r="P63" i="30"/>
  <c r="T74" i="30"/>
  <c r="P74" i="30" s="1"/>
  <c r="S3" i="30"/>
  <c r="M3" i="19"/>
  <c r="A65" i="29"/>
  <c r="A57" i="15"/>
  <c r="H15" i="1" l="1"/>
  <c r="D51" i="11" s="1"/>
  <c r="F1" i="21"/>
  <c r="D5" i="16"/>
  <c r="J1" i="16"/>
  <c r="H1" i="11"/>
  <c r="I28" i="1"/>
  <c r="I27" i="1"/>
  <c r="I26" i="1"/>
  <c r="I22" i="1"/>
  <c r="I21" i="1"/>
  <c r="I20" i="1"/>
  <c r="G3" i="21" l="1"/>
  <c r="G2" i="21"/>
  <c r="A66" i="11"/>
  <c r="L2" i="16"/>
  <c r="A67" i="11"/>
  <c r="L3" i="16"/>
</calcChain>
</file>

<file path=xl/comments1.xml><?xml version="1.0" encoding="utf-8"?>
<comments xmlns="http://schemas.openxmlformats.org/spreadsheetml/2006/main">
  <authors>
    <author>We</author>
  </authors>
  <commentList>
    <comment ref="H15"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<sst xmlns="http://schemas.openxmlformats.org/spreadsheetml/2006/main" count="438" uniqueCount="343">
  <si>
    <t xml:space="preserve">1
</t>
  </si>
  <si>
    <t>lfd.
Nr.</t>
  </si>
  <si>
    <t>Ort der Veranstaltung</t>
  </si>
  <si>
    <t>Datum der
Durchführung</t>
  </si>
  <si>
    <t>Dauer der Veranstaltung
(Uhrzeit)</t>
  </si>
  <si>
    <t>tatsächliche
bzw. geplante
Teilnehmerzahl</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</si>
  <si>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</si>
  <si>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</si>
  <si>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</si>
  <si>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</si>
  <si>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</si>
  <si>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</si>
  <si>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</si>
  <si>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</si>
  <si>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</si>
  <si>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</si>
  <si>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</si>
  <si>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</si>
  <si>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</si>
  <si>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</si>
  <si>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</si>
  <si>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</si>
  <si>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</si>
  <si>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</si>
  <si>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</si>
  <si>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</si>
  <si>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</si>
  <si>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</si>
  <si>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</si>
  <si>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</si>
  <si>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</si>
  <si>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</si>
  <si>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</si>
  <si>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</si>
  <si>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</si>
  <si>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</si>
  <si>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</si>
  <si>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</si>
  <si>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</si>
  <si>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</si>
  <si>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</si>
  <si>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</si>
  <si>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</si>
  <si>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</si>
  <si>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</si>
  <si>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</si>
  <si>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</si>
  <si>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</si>
  <si>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</si>
  <si>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</si>
  <si>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</si>
  <si>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</si>
  <si>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</si>
  <si>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</si>
  <si>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</si>
  <si>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</si>
  <si>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</si>
  <si>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</si>
  <si>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</si>
  <si>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</si>
  <si>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</si>
  <si>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</si>
  <si>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</si>
  <si>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</si>
  <si>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</si>
  <si>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</si>
  <si>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Übersicht zu den Fachkräften für Querschnittsarbeit</t>
  </si>
  <si>
    <t>I. Antragsteller</t>
  </si>
  <si>
    <t>II. Projektbezeichnung und Durchführungszeitraum</t>
  </si>
  <si>
    <t>IV. Bankverbindung</t>
  </si>
  <si>
    <t>Siehe Fußnote 1 Seite 1 dieses Antrages.</t>
  </si>
  <si>
    <t>Qualifikationsnachweise der Fachkraft für Querschnittsarbeit
(bei Veränderungen und/oder Neueinstellung)</t>
  </si>
  <si>
    <t>Registerauszug (bei Veränderungen)</t>
  </si>
  <si>
    <t>Freistellungsbescheid des zuständigen Finanzamtes (Nachweis der Gemeinnützigkeit)</t>
  </si>
  <si>
    <t>8</t>
  </si>
  <si>
    <t>Übersicht unterschriftsberechtigter Personen (bei Veränderungen)</t>
  </si>
  <si>
    <t>9</t>
  </si>
  <si>
    <t>Satzung, Gesellschaftervertrag (bei Veränderungen)</t>
  </si>
  <si>
    <t>Arbeitsverträge der Fachkraft für Querschnittsarbeit (bei Veränd. und/oder Neueinstell.)</t>
  </si>
  <si>
    <t>Name</t>
  </si>
  <si>
    <t>Unterschriftsprobe</t>
  </si>
  <si>
    <t>Funktion</t>
  </si>
  <si>
    <t>Bestätigt durch:</t>
  </si>
  <si>
    <t>Name in Druckschrift</t>
  </si>
  <si>
    <t>F-BV</t>
  </si>
  <si>
    <t>Antragsteller/Träger:</t>
  </si>
  <si>
    <t>Name, Vorname</t>
  </si>
  <si>
    <t>Der Antragsteller erklärt, dass</t>
  </si>
  <si>
    <t>die im Antrag gemachten Angaben richtig und vollständig sind.</t>
  </si>
  <si>
    <t>die örtliche/n Betreuungsbehörde/n von dem Antrag Kenntnis genommen hat/haben.</t>
  </si>
  <si>
    <t>von</t>
  </si>
  <si>
    <t>bis</t>
  </si>
  <si>
    <t>Hinweis zum Subventionsbetrug</t>
  </si>
  <si>
    <t>III. Beantragte Zuwendung</t>
  </si>
  <si>
    <t>Aktenzeichen:</t>
  </si>
  <si>
    <t xml:space="preserve"> </t>
  </si>
  <si>
    <t>7</t>
  </si>
  <si>
    <t>Folgende Anlagen sind Bestandteil des Antrages und mit dem Antrag einzureichen:</t>
  </si>
  <si>
    <t>Nr. der Anlage</t>
  </si>
  <si>
    <t>Bezeichnung</t>
  </si>
  <si>
    <t>Bemerkungen</t>
  </si>
  <si>
    <t>2</t>
  </si>
  <si>
    <t>3</t>
  </si>
  <si>
    <t>4</t>
  </si>
  <si>
    <t>5</t>
  </si>
  <si>
    <t>Ort, Datum</t>
  </si>
  <si>
    <t>verbleiben beim Antragsteller</t>
  </si>
  <si>
    <t>1.</t>
  </si>
  <si>
    <t>2.</t>
  </si>
  <si>
    <t>§ 264 StGB (Auszug)</t>
  </si>
  <si>
    <t>(1)</t>
  </si>
  <si>
    <t>(2)</t>
  </si>
  <si>
    <t>(3)</t>
  </si>
  <si>
    <t>(4)</t>
  </si>
  <si>
    <t>(5)</t>
  </si>
  <si>
    <t>(6)</t>
  </si>
  <si>
    <t>(7)</t>
  </si>
  <si>
    <t>(8)</t>
  </si>
  <si>
    <t>3.</t>
  </si>
  <si>
    <t>4.</t>
  </si>
  <si>
    <t>Gesamtsumme</t>
  </si>
  <si>
    <t xml:space="preserve">10
</t>
  </si>
  <si>
    <t>Änderungsdokumentation</t>
  </si>
  <si>
    <t>Version</t>
  </si>
  <si>
    <t>Datum</t>
  </si>
  <si>
    <t>Beschreibung der Änderung</t>
  </si>
  <si>
    <t>V 1.0</t>
  </si>
  <si>
    <t>Ersterstellung</t>
  </si>
  <si>
    <t>V 1.1</t>
  </si>
  <si>
    <t>1. Änderung</t>
  </si>
  <si>
    <t>V 1.2</t>
  </si>
  <si>
    <t>2. Änderung</t>
  </si>
  <si>
    <t>3. Änderung</t>
  </si>
  <si>
    <t>4. Änderung</t>
  </si>
  <si>
    <t>5. Änderung</t>
  </si>
  <si>
    <t>6. Änderung</t>
  </si>
  <si>
    <t>7. Änderung</t>
  </si>
  <si>
    <t>8. Änderung</t>
  </si>
  <si>
    <t>9. Änderung</t>
  </si>
  <si>
    <t>10. Änderung</t>
  </si>
  <si>
    <t>11. Änderung</t>
  </si>
  <si>
    <t>12. Änderung</t>
  </si>
  <si>
    <t>13. Änderung</t>
  </si>
  <si>
    <t>14. Änderung</t>
  </si>
  <si>
    <t>V 1.3</t>
  </si>
  <si>
    <t>V 1.4</t>
  </si>
  <si>
    <t>V 1.5</t>
  </si>
  <si>
    <t>V 1.6</t>
  </si>
  <si>
    <t>V 1.7</t>
  </si>
  <si>
    <t>V 1.8</t>
  </si>
  <si>
    <t>V 1.9</t>
  </si>
  <si>
    <t>V 1.10</t>
  </si>
  <si>
    <t>V 1.11</t>
  </si>
  <si>
    <t>V 1.12</t>
  </si>
  <si>
    <t>V 1.13</t>
  </si>
  <si>
    <t>V 1.14</t>
  </si>
  <si>
    <t>V 1.15</t>
  </si>
  <si>
    <t>Anpassung ANBest-P</t>
  </si>
  <si>
    <t>V 1.16</t>
  </si>
  <si>
    <t>Anpassung der Jahreszahl</t>
  </si>
  <si>
    <t>V 1.17</t>
  </si>
  <si>
    <t>Umstellung auf Office-Version ab 2007 (Format .xlsx),
Entfernen der ANBest-P (da über den Downloadbereich des Förderprogramms auf gfaw-thueringen.de abrufbar)</t>
  </si>
  <si>
    <t>§ 264 Strafgesetzbuch und §§ 3-5 Subventionsgesetz</t>
  </si>
  <si>
    <t>verbleibt beim Antragsteller</t>
  </si>
  <si>
    <t>V 1.18</t>
  </si>
  <si>
    <t>Erstantrag</t>
  </si>
  <si>
    <t>Änderungsantrag</t>
  </si>
  <si>
    <r>
      <t>Territoriale/r Wirkungskreis/e des Betreuungsvereins:</t>
    </r>
    <r>
      <rPr>
        <vertAlign val="superscript"/>
        <sz val="9"/>
        <rFont val="Arial"/>
        <family val="2"/>
      </rPr>
      <t>¹</t>
    </r>
    <r>
      <rPr>
        <sz val="9"/>
        <rFont val="Arial"/>
        <family val="2"/>
      </rPr>
      <t xml:space="preserve">
</t>
    </r>
    <r>
      <rPr>
        <sz val="8"/>
        <rFont val="Arial"/>
        <family val="2"/>
      </rPr>
      <t>PLZ, Ort</t>
    </r>
  </si>
  <si>
    <t>V 1.19</t>
  </si>
  <si>
    <t>ihm der Text vom § 264 Strafgesetzbuch und ein Auszug aus dem  Subventionsgesetz §§ 3-5 
ausgehändigt wurde (Anlage dieser Antragsvorlage) und er diese zur Kenntnis genommen hat.</t>
  </si>
  <si>
    <t>mit dem Projekt noch nicht begonnen wurde und auch vor Bekanntgabe des Zuwendungs-
bescheides nicht begonnen wird, sofern kein vorzeitiger Maßnahmebeginn genehmigt wurde. 
Als Vorhabenbeginn ist grundsätzlich auch der Abschluss eines der Ausführung zuzurech-
nenden Lieferungs- oder Leistungsvertrages zu werten.</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</si>
  <si>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</si>
  <si>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</si>
  <si>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1.20</t>
  </si>
  <si>
    <t>V 1.21</t>
  </si>
  <si>
    <t>Anpassung der Erklärung zum Datenschutz</t>
  </si>
  <si>
    <t>* * * Status- und Funktionsbezeichnungen dieses Antrages gelten geschlechtsneutral. * * *</t>
  </si>
  <si>
    <t>Stempel, rechtsverbindliche Unterschrift/en des Antragstellers/Trägers</t>
  </si>
  <si>
    <t xml:space="preserve">Stempel, rechtsverbindliche Unterschrift/en des Antragstellers/Trägers </t>
  </si>
  <si>
    <t>V 1.22</t>
  </si>
  <si>
    <t>V 1.23</t>
  </si>
  <si>
    <t>Aktualisierung der Verordnungsbezeichnung (Seite 1)</t>
  </si>
  <si>
    <t>V 1.24</t>
  </si>
  <si>
    <t>V 1.25</t>
  </si>
  <si>
    <t>Anpassung der Jahreszahl, der Fußnote 1 und des Hinweises zum Subventionsbetrug</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</si>
  <si>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</si>
  <si>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</si>
  <si>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</si>
  <si>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</si>
  <si>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</si>
  <si>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</si>
  <si>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</si>
  <si>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</si>
  <si>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</si>
  <si>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</si>
  <si>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</si>
  <si>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</si>
  <si>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</si>
  <si>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</si>
  <si>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</si>
  <si>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Weimarische Straße 45/46</t>
  </si>
  <si>
    <t>99099 Erfurt</t>
  </si>
  <si>
    <t>Adressänderung</t>
  </si>
  <si>
    <t>V 1.26</t>
  </si>
  <si>
    <t>V 1.27</t>
  </si>
  <si>
    <t>Anpassung der Jahreszahl, Ergänzung der Hinweise und des Vorbehaltes</t>
  </si>
  <si>
    <t>Antrag</t>
  </si>
  <si>
    <t>Förderung von Betreuungsvereinen</t>
  </si>
  <si>
    <t>Antrag zur Förderung von Betreuungsvereinen</t>
  </si>
  <si>
    <t>GFAW</t>
  </si>
  <si>
    <t>TLVwA</t>
  </si>
  <si>
    <t>V 2.0</t>
  </si>
  <si>
    <t>Thüringer Landesverwaltungsamt</t>
  </si>
  <si>
    <t>- Abteilungsgruppe Arbeits- und Wirtschaftsförderung</t>
  </si>
  <si>
    <t>Eingangsstempel</t>
  </si>
  <si>
    <t>Aktenzeichen</t>
  </si>
  <si>
    <r>
      <t>Anschrift Antragsteller/Träger</t>
    </r>
    <r>
      <rPr>
        <sz val="9"/>
        <rFont val="Arial"/>
        <family val="2"/>
      </rPr>
      <t>¹</t>
    </r>
  </si>
  <si>
    <t>Vertretungsberechtigte Person/en</t>
  </si>
  <si>
    <r>
      <t>Anschrift Betreuungsverein</t>
    </r>
    <r>
      <rPr>
        <vertAlign val="superscript"/>
        <sz val="9"/>
        <rFont val="Arial"/>
        <family val="2"/>
      </rPr>
      <t>¹</t>
    </r>
    <r>
      <rPr>
        <sz val="9"/>
        <rFont val="Arial"/>
        <family val="2"/>
      </rPr>
      <t xml:space="preserve">
</t>
    </r>
    <r>
      <rPr>
        <sz val="8"/>
        <rFont val="Arial"/>
        <family val="2"/>
      </rPr>
      <t>(wenn abweichend vom Antragsteller)</t>
    </r>
  </si>
  <si>
    <t>Ansprechpartner</t>
  </si>
  <si>
    <t>Funktion des Ansprechpartners</t>
  </si>
  <si>
    <t>E-Mail</t>
  </si>
  <si>
    <t>Internet</t>
  </si>
  <si>
    <t>Tel.-Nr.</t>
  </si>
  <si>
    <t>Fax-Nr.</t>
  </si>
  <si>
    <t>Projektbezeichnung</t>
  </si>
  <si>
    <t>Beginn des Projektes¹</t>
  </si>
  <si>
    <t>Ende des Projektes¹</t>
  </si>
  <si>
    <t xml:space="preserve">Aktenzeichen </t>
  </si>
  <si>
    <r>
      <t>Kontoinhaber</t>
    </r>
    <r>
      <rPr>
        <vertAlign val="superscript"/>
        <sz val="9"/>
        <rFont val="Arial"/>
        <family val="2"/>
      </rPr>
      <t>¹</t>
    </r>
  </si>
  <si>
    <r>
      <t>Bank, Ort</t>
    </r>
    <r>
      <rPr>
        <vertAlign val="superscript"/>
        <sz val="9"/>
        <rFont val="Arial"/>
        <family val="2"/>
      </rPr>
      <t>¹</t>
    </r>
  </si>
  <si>
    <r>
      <t>IBAN</t>
    </r>
    <r>
      <rPr>
        <vertAlign val="superscript"/>
        <sz val="9"/>
        <rFont val="Arial"/>
        <family val="2"/>
      </rPr>
      <t>¹</t>
    </r>
  </si>
  <si>
    <r>
      <t>BIC</t>
    </r>
    <r>
      <rPr>
        <vertAlign val="superscript"/>
        <sz val="9"/>
        <rFont val="Arial"/>
        <family val="2"/>
      </rPr>
      <t>¹</t>
    </r>
  </si>
  <si>
    <t>Personalausgaben</t>
  </si>
  <si>
    <t>5.</t>
  </si>
  <si>
    <t>Gesamtfinanzierung</t>
  </si>
  <si>
    <t>Kontrolle der Ausgaben und Finanzierung</t>
  </si>
  <si>
    <t>Funktion im Projekt</t>
  </si>
  <si>
    <t>Beschäftigungszeitraum</t>
  </si>
  <si>
    <t>tarifliche
Eingruppierung</t>
  </si>
  <si>
    <t>projektbezogene
Personalausgaben
in €</t>
  </si>
  <si>
    <t>Berechnung der Personalausgaben</t>
  </si>
  <si>
    <t xml:space="preserve">Aktenzeichen: </t>
  </si>
  <si>
    <t>Personenbezogene Angaben sind immer auszufüllen!</t>
  </si>
  <si>
    <t>Stellenbezeichnung:</t>
  </si>
  <si>
    <t>Name, Vorname:</t>
  </si>
  <si>
    <t>Geburtsdatum:</t>
  </si>
  <si>
    <t>Einstellungsdatum im Unternehmen:</t>
  </si>
  <si>
    <r>
      <t xml:space="preserve">Anrechnungszeiten: Kann der/die Arbeitnehmer/in gleichwertige Berufserfahrungen
bei anderen Arbeitgebern vorweisen? </t>
    </r>
    <r>
      <rPr>
        <i/>
        <sz val="8"/>
        <color rgb="FF0070C0"/>
        <rFont val="Arial"/>
        <family val="2"/>
      </rPr>
      <t>(wenn ja, bitte auf einem gesonderten Blatt 
den Arbeitgeber, die Art und die Zeiten der Beschäftigung angeben!)</t>
    </r>
  </si>
  <si>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</si>
  <si>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</si>
  <si>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</si>
  <si>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</si>
  <si>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</si>
  <si>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</si>
  <si>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</si>
  <si>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im beantragten Projekt beschäftigt von:</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</si>
  <si>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</si>
  <si>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</si>
  <si>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</si>
  <si>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</si>
  <si>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</si>
  <si>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</si>
  <si>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</si>
  <si>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</si>
  <si>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t>Arbeitsentgelt pro Monat</t>
  </si>
  <si>
    <t>in €</t>
  </si>
  <si>
    <t>Vermögenswirksame Leistungen pro Monat</t>
  </si>
  <si>
    <r>
      <t xml:space="preserve">Einmal- und Sonderzahlungen gemäß tatsächlichem Anspruch für das Jahr
(z. B. Urlaubs- und Weihnachtsgeld </t>
    </r>
    <r>
      <rPr>
        <b/>
        <u/>
        <sz val="9"/>
        <rFont val="Arial"/>
        <family val="2"/>
      </rPr>
      <t>ohne</t>
    </r>
    <r>
      <rPr>
        <sz val="9"/>
        <rFont val="Arial"/>
        <family val="2"/>
      </rPr>
      <t xml:space="preserve"> AG-SV und Umlagen)</t>
    </r>
  </si>
  <si>
    <t>in %</t>
  </si>
  <si>
    <t>Umlage 2 (gilt für alle Unternehmen)</t>
  </si>
  <si>
    <t>Umlage 1 (gilt für Unternehmen &lt; 30 Mitarbeiter)</t>
  </si>
  <si>
    <t>Umlage 3 (Insolvenzgeldumlage)</t>
  </si>
  <si>
    <t>Ausgaben für Altersvorsorge/Zusatzversorgungskassen inkl. mögl. SV-Beiträge</t>
  </si>
  <si>
    <t>Arbeitgeberanteil zur Sozialversicherung (AG-SV)</t>
  </si>
  <si>
    <t>Beitrag zur Berufsgenossenschaft</t>
  </si>
  <si>
    <t>Sonstiges</t>
  </si>
  <si>
    <t>Personalausgaben pro Monat</t>
  </si>
  <si>
    <t>Personalausgaben für o. g. Beschäftigungszeitraum</t>
  </si>
  <si>
    <t>Anteil VbE</t>
  </si>
  <si>
    <t>Sachausgaben</t>
  </si>
  <si>
    <t>Betrag</t>
  </si>
  <si>
    <t>gesamt</t>
  </si>
  <si>
    <t>förderfähig</t>
  </si>
  <si>
    <t>Gesamtsumme der Ausgaben</t>
  </si>
  <si>
    <t>Gesamtausgaben (in €)</t>
  </si>
  <si>
    <t>Finanzierung der Gesamtausgaben (in €)</t>
  </si>
  <si>
    <r>
      <t>Private Mittel</t>
    </r>
    <r>
      <rPr>
        <sz val="9"/>
        <rFont val="Arial"/>
        <family val="2"/>
      </rPr>
      <t xml:space="preserve"> (Eigenmittel des Antragstellers)</t>
    </r>
  </si>
  <si>
    <r>
      <t>Landesmitteln</t>
    </r>
    <r>
      <rPr>
        <sz val="9"/>
        <rFont val="Arial"/>
        <family val="2"/>
      </rPr>
      <t xml:space="preserve"> (beantragte Förderung)</t>
    </r>
  </si>
  <si>
    <r>
      <t xml:space="preserve">Verfügungsberechtigung
</t>
    </r>
    <r>
      <rPr>
        <sz val="8"/>
        <rFont val="Arial"/>
        <family val="2"/>
      </rPr>
      <t>E-Einzeln
G-Gemeinsam</t>
    </r>
  </si>
  <si>
    <t>V. Angaben zum Projekt</t>
  </si>
  <si>
    <r>
      <t>VII. Anlagen zum Antrag</t>
    </r>
    <r>
      <rPr>
        <vertAlign val="superscript"/>
        <sz val="9"/>
        <rFont val="Arial"/>
        <family val="2"/>
      </rPr>
      <t>¹</t>
    </r>
  </si>
  <si>
    <t>VIII. Ausgaben- und Finanzierungsplan</t>
  </si>
  <si>
    <r>
      <t>IX. Erklärungen des Antragstellers</t>
    </r>
    <r>
      <rPr>
        <sz val="9"/>
        <color rgb="FF0070C0"/>
        <rFont val="Arial"/>
        <family val="2"/>
      </rPr>
      <t xml:space="preserve"> </t>
    </r>
    <r>
      <rPr>
        <i/>
        <sz val="9"/>
        <color rgb="FF0070C0"/>
        <rFont val="Arial"/>
        <family val="2"/>
      </rPr>
      <t>(Bitte Zutreffendes ankreuzen!)</t>
    </r>
  </si>
  <si>
    <t>Wochentag</t>
  </si>
  <si>
    <t>Montag</t>
  </si>
  <si>
    <t>Dienstag</t>
  </si>
  <si>
    <t>Mittwoch</t>
  </si>
  <si>
    <t>Donnerstag</t>
  </si>
  <si>
    <t>Freitag</t>
  </si>
  <si>
    <t>Anzahl Stunden</t>
  </si>
  <si>
    <t>Gesamtstunden</t>
  </si>
  <si>
    <t>(Uhrzeit)</t>
  </si>
  <si>
    <t>festgelegte Sprechzeiten für Querschnittsarbeit im Betreuungsverein</t>
  </si>
  <si>
    <r>
      <t xml:space="preserve">VI. Angaben zu den Sprechzeiten im Betreuungsverein </t>
    </r>
    <r>
      <rPr>
        <i/>
        <sz val="8"/>
        <color rgb="FF0070C0"/>
        <rFont val="Arial"/>
        <family val="2"/>
      </rPr>
      <t>(mind. 10 Stunden pro Woche)</t>
    </r>
  </si>
  <si>
    <t>6.1</t>
  </si>
  <si>
    <t>6.2</t>
  </si>
  <si>
    <t>Kopiervorlage</t>
  </si>
  <si>
    <t>förderfähige
projektbezogene
Personalausgaben
in €</t>
  </si>
  <si>
    <t>Personal</t>
  </si>
  <si>
    <t>ausgaben</t>
  </si>
  <si>
    <t>projektbezogene
Sachausgaben
in €</t>
  </si>
  <si>
    <t>förderfähige
projektbezogene
Sachausgaben
in €</t>
  </si>
  <si>
    <t>VbE-Zahl
pro Monat</t>
  </si>
  <si>
    <t>VbE-Zahl
pro Jahr</t>
  </si>
  <si>
    <t>Übernahme des Formulars und Anpassung an neue Verordnung</t>
  </si>
  <si>
    <t>Ermittlung der Anzahl förderfähiger VbE</t>
  </si>
  <si>
    <t>Eigene Formulare können genutzt werden!</t>
  </si>
  <si>
    <t>wöchentliche
Arbeitszeit
im Projekt
in Stunden</t>
  </si>
  <si>
    <r>
      <t xml:space="preserve">wöchentliche
Arbeitszeit
</t>
    </r>
    <r>
      <rPr>
        <u/>
        <sz val="8"/>
        <rFont val="Arial"/>
        <family val="2"/>
      </rPr>
      <t>lt. Arbeitsvertrag</t>
    </r>
    <r>
      <rPr>
        <sz val="8"/>
        <rFont val="Arial"/>
        <family val="2"/>
      </rPr>
      <t xml:space="preserve">
in Stunden</t>
    </r>
  </si>
  <si>
    <r>
      <rPr>
        <b/>
        <sz val="8"/>
        <rFont val="Arial"/>
        <family val="2"/>
      </rPr>
      <t>jährliche</t>
    </r>
    <r>
      <rPr>
        <sz val="8"/>
        <rFont val="Arial"/>
        <family val="2"/>
      </rPr>
      <t xml:space="preserve">
Sachausgaben
in €</t>
    </r>
  </si>
  <si>
    <t>Darstellung der Arbeit des Betreuungsvereins hinsichtlich der Querschnittsaufgaben
(Personalausstattung, Weiterbildung, Schulungen, Erfahrungsaustausch, …)</t>
  </si>
  <si>
    <t>Übersicht zu den geplanten Informationsveranstaltungen im 1. Halbjahr</t>
  </si>
  <si>
    <t>Übersicht zu den geplanten Informationsveranstaltungen im 2. Halbjahr</t>
  </si>
  <si>
    <t>ANBest-P (abrufbar über den Downloadbereich des Förderprogramms auf: https://tlvwa.thueringen.de 
unter Arbeits- und Wirtschaftsförderung)</t>
  </si>
  <si>
    <t>Öffentliche Mittel</t>
  </si>
  <si>
    <t>die Gesamtfinanzierung bei Gewährung der beantragten Förderung gesichert ist.</t>
  </si>
  <si>
    <t>er den betroffenen Personen im Sinne des Art. 4 DSGVO (z. B. Mitarbeiter, Ansprechpartner, 
Teilnehmer im Projekt) die Kenntnisnahme der "Datenschutzerklärung Förderverfahren" des 
TLVwA ermöglicht. Die allgemeinen oder auf den jeweiligen Empfänger orientierten Daten-
schutzerklärungen sind über den Bereich "FAQ Datenschutz" sowie über den Link 
https://tlvwa.thueringen.de unter Arbeits- und Wirtschaftsförderung &gt; Soziales, Familie, 
Jugend und Sport &gt; Allgemeine Downloads zu den Richtlinien (SoFaJuSp) &gt; Downloads 
abrufbar.</t>
  </si>
  <si>
    <t>Bevölkerungszahl zum 31.12. des Vorvorjahres (Datenquelle TLS)</t>
  </si>
  <si>
    <r>
      <t xml:space="preserve">Thema und Art der Veranstaltung
</t>
    </r>
    <r>
      <rPr>
        <i/>
        <sz val="7"/>
        <rFont val="Arial"/>
        <family val="2"/>
      </rPr>
      <t>(siehe § 7 Abs. 2 Nr. 3 der ThürBtVAnFinVO vom 30.05.2023)</t>
    </r>
  </si>
  <si>
    <t>V 2.1</t>
  </si>
  <si>
    <t>auf Förderung von Betreuungsvereinen
gemäß ThürBtVAnFinVO vom 30.05.2023</t>
  </si>
  <si>
    <t>er zum Vorsteuerabzug gemäß § 15 UStG</t>
  </si>
  <si>
    <t>und dies im Ausgabenplan berücksichtigt hat.</t>
  </si>
  <si>
    <t>volles Jahr</t>
  </si>
  <si>
    <t>Hochrechnung:</t>
  </si>
  <si>
    <r>
      <t xml:space="preserve">Gesamtsumme für ein </t>
    </r>
    <r>
      <rPr>
        <b/>
        <u/>
        <sz val="9"/>
        <rFont val="Arial"/>
        <family val="2"/>
      </rPr>
      <t>volles</t>
    </r>
    <r>
      <rPr>
        <b/>
        <sz val="9"/>
        <rFont val="Arial"/>
        <family val="2"/>
      </rPr>
      <t xml:space="preserve"> Jahr bei einer Arbeitszeit von 40,0 Stunden/Woche</t>
    </r>
  </si>
  <si>
    <t>maximal</t>
  </si>
  <si>
    <r>
      <rPr>
        <b/>
        <sz val="8"/>
        <rFont val="Arial"/>
        <family val="2"/>
      </rPr>
      <t>jährliche</t>
    </r>
    <r>
      <rPr>
        <sz val="8"/>
        <rFont val="Arial"/>
        <family val="2"/>
      </rPr>
      <t xml:space="preserve">
Personalausgaben
</t>
    </r>
    <r>
      <rPr>
        <u/>
        <sz val="8"/>
        <rFont val="Arial"/>
        <family val="2"/>
      </rPr>
      <t xml:space="preserve">Hochrechnung
</t>
    </r>
    <r>
      <rPr>
        <sz val="7"/>
        <rFont val="Arial"/>
        <family val="2"/>
      </rPr>
      <t>(für ein volles Jahr und 
40 Stunden/Woche)</t>
    </r>
    <r>
      <rPr>
        <sz val="8"/>
        <rFont val="Arial"/>
        <family val="2"/>
      </rPr>
      <t xml:space="preserve">
in €</t>
    </r>
  </si>
  <si>
    <t>Sach-</t>
  </si>
  <si>
    <r>
      <t xml:space="preserve">VbE-Zahl
pro Monat
</t>
    </r>
    <r>
      <rPr>
        <sz val="7"/>
        <color rgb="FF0070C0"/>
        <rFont val="Arial"/>
        <family val="2"/>
      </rPr>
      <t>(auf Grundlage von 
40 Stunden/Woche)</t>
    </r>
  </si>
  <si>
    <r>
      <t xml:space="preserve">VbE-Zahl
pro Jahr
</t>
    </r>
    <r>
      <rPr>
        <sz val="7"/>
        <color rgb="FF0070C0"/>
        <rFont val="Arial"/>
        <family val="2"/>
      </rPr>
      <t>(auf Grundlage von 
40 Stunden/Woche)</t>
    </r>
  </si>
  <si>
    <t>Anpassung für Antragstellung 2024, Ergänzung der Erklärungen um Abrage zur Vorsteuerabzugsberechtigung, Anpassung der Anlage 5 bzgl. der Hochrechnung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</si>
</sst>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0\ &quot;€&quot;"/>
    <numFmt numFmtId="165" formatCode="dd/mm/yy;@"/>
    <numFmt numFmtId="166" formatCode="_-* #,##0.00\ [$€-1]_-;\-* #,##0.00\ [$€-1]_-;_-* &quot;-&quot;??\ [$€-1]_-"/>
    <numFmt numFmtId="167" formatCode="h:mm;@"/>
    <numFmt numFmtId="168" formatCode="#,##0.00;\-#,##0.00;"/>
    <numFmt numFmtId="169" formatCode="0.0"/>
    <numFmt numFmtId="170" formatCode="#,##0;\-#,##0;"/>
    <numFmt numFmtId="171" formatCode="0.000%"/>
    <numFmt numFmtId="172" formatCode="#,##0.00000;;"/>
    <numFmt numFmtId="173" formatCode="[h]:mm;;"/>
    <numFmt numFmtId="174" formatCode="General;;"/>
    <numFmt numFmtId="175" formatCode="dd/mm/yyyy;;"/>
    <numFmt numFmtId="176" formatCode="#,##0.00;;"/>
  </numFmts>
  <fonts count="53" x14ac:knownFonts="1">
    <font>
      <sz val="10"/>
      <name val="Arial"/>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9"/>
      <name val="Arial"/>
      <family val="2"/>
    </font>
    <font>
      <vertAlign val="superscript"/>
      <sz val="7"/>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9"/>
      <color indexed="81"/>
      <name val="Arial"/>
      <family val="2"/>
    </font>
    <font>
      <i/>
      <sz val="7"/>
      <name val="Arial"/>
      <family val="2"/>
    </font>
    <font>
      <sz val="10"/>
      <name val="Arial"/>
      <family val="2"/>
    </font>
    <font>
      <b/>
      <sz val="20"/>
      <name val="Arial"/>
      <family val="2"/>
    </font>
    <font>
      <i/>
      <sz val="9"/>
      <color theme="0" tint="-0.499984740745262"/>
      <name val="Arial"/>
      <family val="2"/>
    </font>
    <font>
      <i/>
      <sz val="9"/>
      <color rgb="FF0070C0"/>
      <name val="Arial"/>
      <family val="2"/>
    </font>
    <font>
      <sz val="9"/>
      <color rgb="FF0070C0"/>
      <name val="Arial"/>
      <family val="2"/>
    </font>
    <font>
      <b/>
      <u/>
      <sz val="9"/>
      <name val="Arial"/>
      <family val="2"/>
    </font>
    <font>
      <b/>
      <sz val="14"/>
      <name val="Arial"/>
      <family val="2"/>
    </font>
    <font>
      <b/>
      <sz val="18"/>
      <name val="Arial"/>
      <family val="2"/>
    </font>
    <font>
      <sz val="10"/>
      <color rgb="FF000000"/>
      <name val="Arial"/>
      <family val="2"/>
    </font>
    <font>
      <i/>
      <sz val="8"/>
      <color rgb="FF0070C0"/>
      <name val="Arial"/>
      <family val="2"/>
    </font>
    <font>
      <u/>
      <sz val="9"/>
      <name val="Arial"/>
      <family val="2"/>
    </font>
    <font>
      <sz val="7"/>
      <color rgb="FF0070C0"/>
      <name val="Arial"/>
      <family val="2"/>
    </font>
    <font>
      <u/>
      <sz val="8"/>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mediumGray">
        <fgColor indexed="9"/>
        <bgColor theme="0" tint="-4.9989318521683403E-2"/>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9"/>
      </patternFill>
    </fill>
    <fill>
      <patternFill patternType="solid">
        <fgColor theme="6" tint="0.59999389629810485"/>
        <bgColor indexed="64"/>
      </patternFill>
    </fill>
    <fill>
      <patternFill patternType="solid">
        <fgColor theme="6" tint="-0.249977111117893"/>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double">
        <color theme="0" tint="-0.499984740745262"/>
      </left>
      <right style="thin">
        <color theme="0" tint="-0.499984740745262"/>
      </right>
      <top/>
      <bottom/>
      <diagonal/>
    </border>
    <border>
      <left style="double">
        <color theme="0" tint="-0.499984740745262"/>
      </left>
      <right style="thin">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4" fillId="0" borderId="0" applyFont="0" applyFill="0" applyBorder="0" applyAlignment="0" applyProtection="0"/>
    <xf numFmtId="0" fontId="28" fillId="14" borderId="0" applyNumberFormat="0" applyBorder="0" applyAlignment="0" applyProtection="0"/>
    <xf numFmtId="0" fontId="29" fillId="3" borderId="0" applyNumberFormat="0" applyBorder="0" applyAlignment="0" applyProtection="0"/>
    <xf numFmtId="0" fontId="3" fillId="4" borderId="4" applyNumberFormat="0" applyFont="0" applyAlignment="0" applyProtection="0"/>
    <xf numFmtId="0" fontId="30" fillId="15" borderId="0" applyNumberFormat="0" applyBorder="0" applyAlignment="0" applyProtection="0"/>
    <xf numFmtId="0" fontId="40" fillId="0" borderId="0"/>
    <xf numFmtId="0" fontId="4" fillId="0" borderId="0"/>
    <xf numFmtId="0" fontId="3" fillId="0" borderId="0" applyBorder="0"/>
    <xf numFmtId="0" fontId="3" fillId="0" borderId="0"/>
    <xf numFmtId="0" fontId="4"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16" borderId="9" applyNumberFormat="0" applyAlignment="0" applyProtection="0"/>
    <xf numFmtId="0" fontId="3" fillId="0" borderId="0"/>
    <xf numFmtId="0" fontId="4" fillId="0" borderId="0"/>
    <xf numFmtId="0" fontId="2" fillId="0" borderId="0"/>
    <xf numFmtId="0" fontId="3" fillId="0" borderId="0"/>
    <xf numFmtId="0" fontId="1" fillId="0" borderId="0"/>
  </cellStyleXfs>
  <cellXfs count="520">
    <xf numFmtId="0" fontId="0" fillId="0" borderId="0" xfId="0"/>
    <xf numFmtId="0" fontId="7" fillId="0" borderId="0" xfId="0" applyFont="1" applyFill="1" applyAlignment="1" applyProtection="1">
      <alignmen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Alignment="1" applyProtection="1">
      <alignment horizontal="right" vertical="center"/>
    </xf>
    <xf numFmtId="0" fontId="9" fillId="0" borderId="0" xfId="0" applyFont="1" applyFill="1" applyAlignment="1" applyProtection="1">
      <alignment vertical="center"/>
    </xf>
    <xf numFmtId="0" fontId="11" fillId="0" borderId="0" xfId="0" applyFont="1" applyFill="1" applyAlignment="1" applyProtection="1">
      <alignment horizontal="righ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center" wrapText="1"/>
    </xf>
    <xf numFmtId="0" fontId="7" fillId="0" borderId="0" xfId="0" applyFont="1" applyFill="1" applyBorder="1" applyAlignment="1" applyProtection="1">
      <alignment horizontal="left" vertical="center"/>
    </xf>
    <xf numFmtId="0"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vertical="center"/>
    </xf>
    <xf numFmtId="0" fontId="6" fillId="0" borderId="0" xfId="0" applyFont="1" applyFill="1" applyAlignment="1" applyProtection="1">
      <alignment vertical="center"/>
    </xf>
    <xf numFmtId="0" fontId="12" fillId="0" borderId="0" xfId="0" applyFont="1" applyFill="1" applyBorder="1" applyAlignment="1" applyProtection="1">
      <alignment vertical="center"/>
    </xf>
    <xf numFmtId="49" fontId="4" fillId="0" borderId="0" xfId="0" applyNumberFormat="1"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165" fontId="4" fillId="0" borderId="0" xfId="0" applyNumberFormat="1" applyFont="1" applyFill="1" applyAlignment="1" applyProtection="1">
      <alignment horizontal="center" vertical="center"/>
    </xf>
    <xf numFmtId="0" fontId="4" fillId="0" borderId="11" xfId="0"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4" fillId="0" borderId="0" xfId="37" applyFont="1" applyFill="1" applyAlignment="1" applyProtection="1">
      <alignment vertical="center"/>
    </xf>
    <xf numFmtId="0" fontId="4" fillId="0" borderId="0" xfId="37" applyFont="1" applyFill="1" applyBorder="1" applyAlignment="1" applyProtection="1">
      <alignment vertical="center"/>
    </xf>
    <xf numFmtId="165" fontId="4" fillId="0" borderId="0" xfId="37" applyNumberFormat="1" applyFont="1" applyFill="1" applyBorder="1" applyAlignment="1" applyProtection="1">
      <alignment horizontal="center" vertical="center"/>
    </xf>
    <xf numFmtId="0" fontId="4" fillId="0" borderId="12" xfId="37" applyFont="1" applyFill="1" applyBorder="1" applyAlignment="1" applyProtection="1">
      <alignment vertical="center"/>
    </xf>
    <xf numFmtId="49" fontId="4" fillId="0" borderId="0" xfId="37" applyNumberFormat="1" applyFont="1" applyFill="1" applyAlignment="1" applyProtection="1">
      <alignment horizontal="left" vertical="center"/>
    </xf>
    <xf numFmtId="165" fontId="4" fillId="0" borderId="0" xfId="37" applyNumberFormat="1" applyFont="1" applyFill="1" applyAlignment="1" applyProtection="1">
      <alignment horizontal="center" vertical="center"/>
    </xf>
    <xf numFmtId="0" fontId="4" fillId="0" borderId="0" xfId="0" applyFont="1" applyFill="1" applyAlignment="1" applyProtection="1">
      <alignment horizontal="right" vertical="center"/>
    </xf>
    <xf numFmtId="49" fontId="4" fillId="0" borderId="0" xfId="37"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49" fontId="7"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7" fillId="0" borderId="0" xfId="0" applyNumberFormat="1" applyFont="1" applyFill="1" applyAlignment="1" applyProtection="1">
      <alignment vertical="center"/>
    </xf>
    <xf numFmtId="49" fontId="7" fillId="0" borderId="0" xfId="0" applyNumberFormat="1" applyFont="1" applyAlignment="1" applyProtection="1">
      <alignment vertical="center"/>
    </xf>
    <xf numFmtId="0" fontId="7" fillId="0" borderId="12" xfId="0" applyFont="1" applyFill="1" applyBorder="1" applyAlignment="1" applyProtection="1">
      <alignment horizontal="left" vertical="center"/>
    </xf>
    <xf numFmtId="49" fontId="6" fillId="0" borderId="0" xfId="0" applyNumberFormat="1" applyFont="1" applyFill="1" applyAlignment="1" applyProtection="1">
      <alignment vertical="center"/>
    </xf>
    <xf numFmtId="0" fontId="10" fillId="0" borderId="0" xfId="0" applyFont="1" applyFill="1" applyBorder="1" applyAlignment="1" applyProtection="1">
      <alignment vertical="top"/>
    </xf>
    <xf numFmtId="164" fontId="9" fillId="0" borderId="0" xfId="0" applyNumberFormat="1" applyFont="1" applyFill="1" applyBorder="1" applyAlignment="1" applyProtection="1">
      <alignment horizontal="center" vertical="center"/>
    </xf>
    <xf numFmtId="0" fontId="16" fillId="0" borderId="0" xfId="0" applyFont="1" applyFill="1" applyAlignment="1" applyProtection="1">
      <alignment vertical="center"/>
    </xf>
    <xf numFmtId="0" fontId="7" fillId="0" borderId="0" xfId="0" applyFont="1" applyAlignment="1">
      <alignment vertical="center"/>
    </xf>
    <xf numFmtId="0" fontId="20" fillId="0" borderId="0" xfId="0" applyFont="1" applyFill="1" applyBorder="1" applyAlignment="1" applyProtection="1">
      <alignment horizontal="center" vertical="top"/>
    </xf>
    <xf numFmtId="49"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20" fillId="0" borderId="0" xfId="0" applyFont="1" applyFill="1" applyBorder="1" applyAlignment="1" applyProtection="1">
      <alignment horizontal="center" vertical="center"/>
    </xf>
    <xf numFmtId="49" fontId="18" fillId="0" borderId="0" xfId="39" applyNumberFormat="1" applyFont="1" applyFill="1" applyAlignment="1" applyProtection="1">
      <alignment horizontal="left" vertical="top"/>
    </xf>
    <xf numFmtId="49" fontId="17" fillId="0" borderId="0" xfId="38" applyNumberFormat="1" applyFont="1" applyFill="1" applyAlignment="1" applyProtection="1">
      <alignment horizontal="right" vertical="top"/>
    </xf>
    <xf numFmtId="0" fontId="15" fillId="0" borderId="0" xfId="0" applyNumberFormat="1" applyFont="1" applyAlignment="1" applyProtection="1">
      <alignment horizontal="right"/>
    </xf>
    <xf numFmtId="0" fontId="15" fillId="0" borderId="0" xfId="0" applyNumberFormat="1" applyFont="1" applyAlignment="1" applyProtection="1">
      <alignment horizontal="right" vertical="top"/>
    </xf>
    <xf numFmtId="0" fontId="15" fillId="0" borderId="0" xfId="0" applyNumberFormat="1" applyFont="1" applyFill="1" applyAlignment="1" applyProtection="1">
      <alignment horizontal="right"/>
    </xf>
    <xf numFmtId="0" fontId="15" fillId="0" borderId="0" xfId="0" applyNumberFormat="1" applyFont="1" applyFill="1" applyAlignment="1" applyProtection="1">
      <alignment horizontal="right" vertical="top"/>
    </xf>
    <xf numFmtId="0" fontId="15" fillId="0" borderId="0" xfId="0" applyNumberFormat="1" applyFont="1" applyAlignment="1" applyProtection="1">
      <alignment vertical="center"/>
    </xf>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NumberFormat="1" applyFont="1" applyFill="1" applyAlignment="1" applyProtection="1">
      <alignment vertical="center"/>
    </xf>
    <xf numFmtId="49" fontId="4" fillId="0" borderId="12" xfId="37" applyNumberFormat="1" applyFont="1" applyFill="1" applyBorder="1" applyAlignment="1" applyProtection="1">
      <alignment horizontal="left" vertical="center"/>
    </xf>
    <xf numFmtId="0" fontId="14"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14" fontId="7" fillId="17" borderId="12" xfId="0" applyNumberFormat="1" applyFont="1" applyFill="1" applyBorder="1" applyAlignment="1" applyProtection="1">
      <alignment vertical="center"/>
      <protection locked="0"/>
    </xf>
    <xf numFmtId="0" fontId="9" fillId="0" borderId="0" xfId="0" applyFont="1" applyFill="1" applyBorder="1" applyAlignment="1" applyProtection="1">
      <alignment horizontal="left" vertical="center" indent="1"/>
    </xf>
    <xf numFmtId="0" fontId="4" fillId="0" borderId="0" xfId="36" applyNumberFormat="1" applyAlignment="1" applyProtection="1">
      <alignment vertical="center"/>
      <protection hidden="1"/>
    </xf>
    <xf numFmtId="0" fontId="4" fillId="0" borderId="0" xfId="36" applyNumberFormat="1" applyAlignment="1" applyProtection="1">
      <alignment horizontal="center" vertical="center"/>
      <protection hidden="1"/>
    </xf>
    <xf numFmtId="0" fontId="4" fillId="0" borderId="0" xfId="36" applyNumberFormat="1" applyBorder="1" applyAlignment="1" applyProtection="1">
      <alignment vertical="center"/>
      <protection hidden="1"/>
    </xf>
    <xf numFmtId="0" fontId="7" fillId="0" borderId="0" xfId="0" applyFont="1" applyFill="1" applyBorder="1" applyAlignment="1" applyProtection="1">
      <alignment vertical="top"/>
    </xf>
    <xf numFmtId="0" fontId="4" fillId="0" borderId="16" xfId="0" applyFont="1" applyBorder="1" applyAlignment="1" applyProtection="1">
      <alignment vertical="center"/>
      <protection hidden="1"/>
    </xf>
    <xf numFmtId="0" fontId="4" fillId="0" borderId="15" xfId="0" applyNumberFormat="1" applyFont="1" applyFill="1" applyBorder="1" applyAlignment="1" applyProtection="1">
      <alignment horizontal="left" vertical="center" indent="2"/>
      <protection hidden="1"/>
    </xf>
    <xf numFmtId="0" fontId="4" fillId="0" borderId="0" xfId="0" applyFont="1" applyFill="1" applyBorder="1" applyAlignment="1" applyProtection="1">
      <alignment vertical="top"/>
    </xf>
    <xf numFmtId="0" fontId="9" fillId="0" borderId="19" xfId="0" applyFont="1" applyFill="1" applyBorder="1" applyAlignment="1" applyProtection="1">
      <alignment horizontal="left" vertical="center" indent="1"/>
    </xf>
    <xf numFmtId="0" fontId="9" fillId="0" borderId="11" xfId="0" applyFont="1" applyFill="1" applyBorder="1" applyAlignment="1" applyProtection="1">
      <alignment horizontal="left" vertical="center" indent="1"/>
    </xf>
    <xf numFmtId="49" fontId="7" fillId="0" borderId="19" xfId="0" applyNumberFormat="1" applyFont="1" applyFill="1" applyBorder="1" applyAlignment="1" applyProtection="1">
      <alignment vertical="center"/>
    </xf>
    <xf numFmtId="49" fontId="7" fillId="0" borderId="14" xfId="0" applyNumberFormat="1" applyFont="1" applyFill="1" applyBorder="1" applyAlignment="1" applyProtection="1">
      <alignment vertical="center"/>
    </xf>
    <xf numFmtId="0" fontId="4" fillId="0" borderId="12" xfId="0" applyFont="1" applyFill="1" applyBorder="1" applyAlignment="1">
      <alignment horizontal="left" vertical="top" wrapText="1" indent="4"/>
    </xf>
    <xf numFmtId="0" fontId="4" fillId="0" borderId="20" xfId="0" applyFont="1" applyFill="1" applyBorder="1" applyAlignment="1">
      <alignment horizontal="left" vertical="top" wrapText="1" indent="4"/>
    </xf>
    <xf numFmtId="49" fontId="5" fillId="0" borderId="0" xfId="48"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18" fillId="0" borderId="0" xfId="48" applyNumberFormat="1" applyFont="1" applyFill="1" applyAlignment="1" applyProtection="1">
      <alignment horizontal="left" vertical="top"/>
    </xf>
    <xf numFmtId="49" fontId="5" fillId="0" borderId="0" xfId="48" applyNumberFormat="1" applyFont="1" applyFill="1" applyAlignment="1" applyProtection="1">
      <alignment horizontal="left" vertical="top" indent="1"/>
    </xf>
    <xf numFmtId="0" fontId="46" fillId="22" borderId="23" xfId="49" applyNumberFormat="1" applyFont="1" applyFill="1" applyBorder="1" applyAlignment="1" applyProtection="1">
      <alignment horizontal="left" indent="1"/>
      <protection hidden="1"/>
    </xf>
    <xf numFmtId="0" fontId="4" fillId="22" borderId="22" xfId="49" applyNumberFormat="1" applyFont="1" applyFill="1" applyBorder="1" applyAlignment="1" applyProtection="1">
      <alignment vertical="center"/>
      <protection hidden="1"/>
    </xf>
    <xf numFmtId="0" fontId="4" fillId="22" borderId="24" xfId="49" applyNumberFormat="1" applyFont="1" applyFill="1" applyBorder="1" applyAlignment="1" applyProtection="1">
      <alignment vertical="center"/>
      <protection hidden="1"/>
    </xf>
    <xf numFmtId="0" fontId="4" fillId="21" borderId="25" xfId="49" applyNumberFormat="1" applyFont="1" applyFill="1" applyBorder="1" applyAlignment="1" applyProtection="1">
      <alignment horizontal="left" indent="1"/>
      <protection hidden="1"/>
    </xf>
    <xf numFmtId="0" fontId="4" fillId="0" borderId="0" xfId="49" applyNumberFormat="1" applyAlignment="1" applyProtection="1">
      <alignment vertical="center"/>
      <protection hidden="1"/>
    </xf>
    <xf numFmtId="0" fontId="46" fillId="22" borderId="26" xfId="49" applyNumberFormat="1" applyFont="1" applyFill="1" applyBorder="1" applyAlignment="1" applyProtection="1">
      <alignment horizontal="left" vertical="top" indent="1"/>
      <protection hidden="1"/>
    </xf>
    <xf numFmtId="0" fontId="4" fillId="22" borderId="21" xfId="49" applyNumberFormat="1" applyFont="1" applyFill="1" applyBorder="1" applyAlignment="1" applyProtection="1">
      <alignment vertical="center"/>
      <protection hidden="1"/>
    </xf>
    <xf numFmtId="0" fontId="4" fillId="22" borderId="27" xfId="49" applyNumberFormat="1" applyFont="1" applyFill="1" applyBorder="1" applyAlignment="1" applyProtection="1">
      <alignment vertical="center"/>
      <protection hidden="1"/>
    </xf>
    <xf numFmtId="0" fontId="4" fillId="21" borderId="0" xfId="49" applyNumberFormat="1" applyFill="1" applyAlignment="1" applyProtection="1">
      <alignment vertical="center"/>
      <protection hidden="1"/>
    </xf>
    <xf numFmtId="0" fontId="47" fillId="0" borderId="0" xfId="49" applyNumberFormat="1" applyFont="1" applyBorder="1" applyAlignment="1" applyProtection="1">
      <alignment vertical="center"/>
      <protection hidden="1"/>
    </xf>
    <xf numFmtId="0" fontId="41" fillId="0" borderId="0" xfId="49" applyNumberFormat="1" applyFont="1" applyBorder="1" applyAlignment="1" applyProtection="1">
      <alignment vertical="center"/>
      <protection hidden="1"/>
    </xf>
    <xf numFmtId="0" fontId="4" fillId="0" borderId="0" xfId="0" applyFont="1" applyFill="1" applyAlignment="1" applyProtection="1">
      <alignment vertical="top" wrapText="1"/>
    </xf>
    <xf numFmtId="49" fontId="13" fillId="0" borderId="0" xfId="0" applyNumberFormat="1" applyFont="1" applyFill="1" applyBorder="1" applyAlignment="1" applyProtection="1">
      <alignment vertical="center"/>
    </xf>
    <xf numFmtId="0" fontId="7" fillId="0" borderId="14"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20" xfId="0" applyFont="1" applyFill="1" applyBorder="1" applyAlignment="1" applyProtection="1">
      <alignment vertical="center"/>
    </xf>
    <xf numFmtId="0" fontId="14" fillId="0" borderId="0" xfId="49" quotePrefix="1" applyNumberFormat="1" applyFont="1" applyBorder="1" applyAlignment="1" applyProtection="1">
      <alignment horizontal="left" vertical="center"/>
      <protection hidden="1"/>
    </xf>
    <xf numFmtId="0" fontId="9" fillId="23" borderId="28" xfId="49" applyNumberFormat="1" applyFont="1" applyFill="1" applyBorder="1" applyAlignment="1" applyProtection="1">
      <alignment horizontal="left" vertical="center" indent="1"/>
      <protection hidden="1"/>
    </xf>
    <xf numFmtId="0" fontId="4" fillId="23" borderId="29" xfId="49" applyNumberFormat="1" applyFill="1" applyBorder="1" applyAlignment="1" applyProtection="1">
      <alignment horizontal="center" vertical="center"/>
      <protection hidden="1"/>
    </xf>
    <xf numFmtId="0" fontId="4" fillId="23" borderId="30" xfId="49" applyNumberFormat="1" applyFill="1" applyBorder="1" applyAlignment="1" applyProtection="1">
      <alignment vertical="center"/>
      <protection hidden="1"/>
    </xf>
    <xf numFmtId="0" fontId="9" fillId="20" borderId="31" xfId="49" applyNumberFormat="1" applyFont="1" applyFill="1" applyBorder="1" applyAlignment="1">
      <alignment horizontal="left" vertical="center" indent="1"/>
    </xf>
    <xf numFmtId="0" fontId="9" fillId="20" borderId="31" xfId="49" applyNumberFormat="1" applyFont="1" applyFill="1" applyBorder="1" applyAlignment="1">
      <alignment horizontal="center" vertical="center"/>
    </xf>
    <xf numFmtId="0" fontId="4" fillId="21" borderId="0" xfId="49" applyNumberFormat="1" applyFill="1" applyBorder="1" applyAlignment="1" applyProtection="1">
      <alignment vertical="center"/>
      <protection hidden="1"/>
    </xf>
    <xf numFmtId="0" fontId="4" fillId="0" borderId="0" xfId="49" applyNumberFormat="1" applyBorder="1" applyAlignment="1" applyProtection="1">
      <alignment vertical="center"/>
      <protection hidden="1"/>
    </xf>
    <xf numFmtId="165" fontId="42" fillId="0" borderId="31" xfId="36" applyNumberFormat="1" applyFont="1" applyBorder="1" applyAlignment="1" applyProtection="1">
      <alignment horizontal="left" vertical="center" indent="1"/>
      <protection hidden="1"/>
    </xf>
    <xf numFmtId="165" fontId="4" fillId="0" borderId="31" xfId="36" applyNumberFormat="1" applyFont="1" applyBorder="1" applyAlignment="1" applyProtection="1">
      <alignment horizontal="center" vertical="center"/>
      <protection hidden="1"/>
    </xf>
    <xf numFmtId="0" fontId="4" fillId="0" borderId="31" xfId="36" applyNumberFormat="1" applyFont="1" applyBorder="1" applyAlignment="1" applyProtection="1">
      <alignment horizontal="left" vertical="center" wrapText="1" indent="1"/>
      <protection hidden="1"/>
    </xf>
    <xf numFmtId="165" fontId="4" fillId="0" borderId="31" xfId="36" applyNumberFormat="1" applyFont="1" applyBorder="1" applyAlignment="1" applyProtection="1">
      <alignment horizontal="left" vertical="center" indent="1"/>
      <protection hidden="1"/>
    </xf>
    <xf numFmtId="165" fontId="4" fillId="0" borderId="31" xfId="36" applyNumberFormat="1" applyBorder="1" applyAlignment="1" applyProtection="1">
      <alignment horizontal="left" vertical="center" indent="1"/>
      <protection hidden="1"/>
    </xf>
    <xf numFmtId="0" fontId="4" fillId="0" borderId="0" xfId="49" applyNumberFormat="1" applyAlignment="1" applyProtection="1">
      <alignment horizontal="left" vertical="center" indent="1"/>
      <protection hidden="1"/>
    </xf>
    <xf numFmtId="165" fontId="4" fillId="0" borderId="31" xfId="49" applyNumberFormat="1" applyFont="1" applyBorder="1" applyAlignment="1">
      <alignment horizontal="left" vertical="center" indent="1"/>
    </xf>
    <xf numFmtId="165" fontId="4" fillId="0" borderId="31" xfId="48" applyNumberFormat="1" applyFont="1" applyBorder="1" applyAlignment="1">
      <alignment horizontal="center" vertical="center"/>
    </xf>
    <xf numFmtId="0" fontId="4" fillId="0" borderId="31" xfId="49" applyNumberFormat="1" applyFont="1" applyBorder="1" applyAlignment="1">
      <alignment horizontal="left" vertical="center" wrapText="1" indent="1"/>
    </xf>
    <xf numFmtId="165" fontId="4" fillId="0" borderId="31" xfId="49" applyNumberFormat="1" applyFont="1" applyBorder="1" applyAlignment="1">
      <alignment horizontal="center" vertical="center"/>
    </xf>
    <xf numFmtId="0" fontId="7" fillId="22" borderId="15" xfId="0" applyFont="1" applyFill="1" applyBorder="1" applyAlignment="1" applyProtection="1">
      <alignment vertical="center"/>
    </xf>
    <xf numFmtId="0" fontId="9" fillId="24" borderId="10" xfId="0" applyFont="1" applyFill="1" applyBorder="1" applyAlignment="1" applyProtection="1">
      <alignment horizontal="left" vertical="center" indent="1"/>
    </xf>
    <xf numFmtId="0" fontId="9" fillId="24" borderId="16" xfId="0" applyFont="1" applyFill="1" applyBorder="1" applyAlignment="1" applyProtection="1">
      <alignment horizontal="left" vertical="center" indent="1"/>
    </xf>
    <xf numFmtId="0" fontId="9" fillId="24" borderId="10" xfId="0" applyFont="1" applyFill="1" applyBorder="1" applyAlignment="1" applyProtection="1">
      <alignment horizontal="left" vertical="center"/>
    </xf>
    <xf numFmtId="0" fontId="9" fillId="0" borderId="19" xfId="0" applyFont="1" applyFill="1" applyBorder="1" applyAlignment="1" applyProtection="1">
      <alignment vertical="center"/>
    </xf>
    <xf numFmtId="0" fontId="7" fillId="0" borderId="19" xfId="0" applyFont="1" applyBorder="1" applyAlignment="1" applyProtection="1">
      <alignment vertical="center"/>
    </xf>
    <xf numFmtId="0" fontId="7" fillId="0" borderId="11" xfId="0" applyFont="1" applyBorder="1" applyAlignment="1" applyProtection="1">
      <alignment vertical="center"/>
    </xf>
    <xf numFmtId="0" fontId="7" fillId="0" borderId="19" xfId="0" applyFont="1" applyFill="1" applyBorder="1" applyAlignment="1" applyProtection="1">
      <alignment vertical="center"/>
    </xf>
    <xf numFmtId="0" fontId="4" fillId="0" borderId="14" xfId="0" applyFont="1" applyFill="1" applyBorder="1" applyAlignment="1" applyProtection="1">
      <alignment horizontal="left" vertical="center" indent="2"/>
      <protection hidden="1"/>
    </xf>
    <xf numFmtId="0" fontId="4" fillId="0" borderId="2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wrapText="1" indent="1"/>
    </xf>
    <xf numFmtId="0" fontId="4" fillId="0" borderId="0" xfId="0" applyFont="1" applyFill="1" applyBorder="1" applyAlignment="1" applyProtection="1">
      <alignment vertical="center" wrapText="1"/>
      <protection hidden="1"/>
    </xf>
    <xf numFmtId="0" fontId="7" fillId="0" borderId="13" xfId="0" applyFont="1" applyFill="1" applyBorder="1" applyAlignment="1" applyProtection="1">
      <alignment horizontal="left" vertical="center"/>
    </xf>
    <xf numFmtId="0" fontId="4" fillId="0" borderId="0" xfId="0" applyFont="1" applyFill="1" applyBorder="1" applyAlignment="1" applyProtection="1">
      <alignment horizontal="left" vertical="center" indent="1"/>
    </xf>
    <xf numFmtId="164" fontId="9" fillId="0" borderId="12"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indent="1"/>
    </xf>
    <xf numFmtId="0" fontId="7" fillId="0" borderId="0" xfId="0" applyFont="1" applyFill="1" applyBorder="1" applyAlignment="1" applyProtection="1">
      <alignment horizontal="left" vertical="top" indent="1"/>
    </xf>
    <xf numFmtId="0" fontId="15" fillId="17" borderId="30" xfId="0" applyFont="1" applyFill="1" applyBorder="1" applyAlignment="1" applyProtection="1">
      <alignment horizontal="left" vertical="center" wrapText="1"/>
    </xf>
    <xf numFmtId="49" fontId="5" fillId="22" borderId="28" xfId="37" applyNumberFormat="1" applyFont="1" applyFill="1" applyBorder="1" applyAlignment="1" applyProtection="1">
      <alignment horizontal="center" vertical="center" wrapText="1"/>
    </xf>
    <xf numFmtId="0" fontId="5" fillId="22" borderId="29" xfId="37" applyFont="1" applyFill="1" applyBorder="1" applyAlignment="1" applyProtection="1">
      <alignment vertical="center"/>
    </xf>
    <xf numFmtId="0" fontId="5" fillId="22" borderId="28" xfId="37" applyFont="1" applyFill="1" applyBorder="1" applyAlignment="1" applyProtection="1">
      <alignment horizontal="left" vertical="center" indent="1"/>
    </xf>
    <xf numFmtId="0" fontId="5" fillId="0" borderId="28" xfId="37" applyFont="1" applyFill="1" applyBorder="1" applyAlignment="1" applyProtection="1">
      <alignment horizontal="left" vertical="center" indent="1"/>
    </xf>
    <xf numFmtId="0" fontId="5" fillId="0" borderId="29" xfId="37" applyFont="1" applyFill="1" applyBorder="1" applyAlignment="1" applyProtection="1">
      <alignment horizontal="left" vertical="center" indent="1"/>
    </xf>
    <xf numFmtId="0" fontId="5" fillId="0" borderId="30" xfId="37" applyFont="1" applyFill="1" applyBorder="1" applyAlignment="1" applyProtection="1">
      <alignment horizontal="left" vertical="center" indent="1"/>
    </xf>
    <xf numFmtId="0" fontId="5" fillId="0" borderId="29" xfId="37" applyFont="1" applyFill="1" applyBorder="1" applyAlignment="1" applyProtection="1">
      <alignment vertical="center"/>
    </xf>
    <xf numFmtId="0" fontId="5" fillId="0" borderId="30" xfId="37" applyFont="1" applyFill="1" applyBorder="1" applyAlignment="1" applyProtection="1">
      <alignment vertical="center"/>
    </xf>
    <xf numFmtId="0" fontId="13" fillId="0" borderId="17" xfId="0" applyFont="1" applyFill="1" applyBorder="1" applyAlignment="1" applyProtection="1">
      <alignment horizontal="left" vertical="center" indent="1"/>
    </xf>
    <xf numFmtId="0" fontId="13" fillId="0" borderId="13" xfId="0" applyFont="1" applyFill="1" applyBorder="1" applyAlignment="1" applyProtection="1">
      <alignment horizontal="left" vertical="center" indent="1"/>
    </xf>
    <xf numFmtId="0" fontId="4" fillId="0" borderId="18"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11" xfId="0" applyFont="1" applyFill="1" applyBorder="1" applyAlignment="1" applyProtection="1">
      <alignment vertical="center"/>
    </xf>
    <xf numFmtId="49" fontId="4" fillId="0" borderId="14" xfId="37" applyNumberFormat="1" applyFont="1" applyFill="1" applyBorder="1" applyAlignment="1" applyProtection="1">
      <alignment horizontal="left" vertical="center"/>
    </xf>
    <xf numFmtId="165" fontId="4" fillId="0" borderId="12" xfId="37" applyNumberFormat="1" applyFont="1" applyFill="1" applyBorder="1" applyAlignment="1" applyProtection="1">
      <alignment horizontal="center" vertical="center"/>
    </xf>
    <xf numFmtId="0" fontId="4" fillId="0" borderId="20" xfId="0" applyFont="1" applyFill="1" applyBorder="1" applyAlignment="1" applyProtection="1">
      <alignment vertical="center"/>
    </xf>
    <xf numFmtId="0" fontId="7" fillId="0" borderId="19" xfId="0" applyFont="1" applyFill="1" applyBorder="1" applyAlignment="1" applyProtection="1">
      <alignment vertical="top" wrapText="1"/>
    </xf>
    <xf numFmtId="0" fontId="15" fillId="0" borderId="12" xfId="0" applyFont="1" applyFill="1" applyBorder="1" applyAlignment="1" applyProtection="1">
      <alignment vertical="center"/>
    </xf>
    <xf numFmtId="0" fontId="14" fillId="0" borderId="12" xfId="0" applyFont="1" applyFill="1" applyBorder="1" applyAlignment="1" applyProtection="1">
      <alignment vertical="center" wrapText="1"/>
    </xf>
    <xf numFmtId="49" fontId="4" fillId="0" borderId="0" xfId="38" applyNumberFormat="1" applyFont="1" applyFill="1" applyAlignment="1" applyProtection="1">
      <alignment vertical="center"/>
      <protection hidden="1"/>
    </xf>
    <xf numFmtId="0" fontId="4" fillId="0" borderId="0" xfId="38" applyFont="1" applyFill="1" applyAlignment="1" applyProtection="1">
      <alignment vertical="center"/>
      <protection hidden="1"/>
    </xf>
    <xf numFmtId="0" fontId="4" fillId="0" borderId="0" xfId="38" applyFont="1" applyFill="1" applyBorder="1" applyAlignment="1" applyProtection="1">
      <alignment vertical="center"/>
      <protection hidden="1"/>
    </xf>
    <xf numFmtId="49" fontId="4" fillId="0" borderId="0" xfId="38" applyNumberFormat="1" applyFont="1" applyFill="1" applyBorder="1" applyAlignment="1" applyProtection="1">
      <alignment vertical="center"/>
      <protection hidden="1"/>
    </xf>
    <xf numFmtId="0" fontId="9" fillId="22" borderId="15" xfId="50" applyFont="1" applyFill="1" applyBorder="1" applyAlignment="1" applyProtection="1">
      <alignment horizontal="left" vertical="center" indent="1"/>
      <protection hidden="1"/>
    </xf>
    <xf numFmtId="0" fontId="9" fillId="22" borderId="10" xfId="50" applyFont="1" applyFill="1" applyBorder="1" applyAlignment="1" applyProtection="1">
      <alignment horizontal="left" vertical="center" indent="1"/>
      <protection hidden="1"/>
    </xf>
    <xf numFmtId="0" fontId="9" fillId="22" borderId="16" xfId="50" applyFont="1" applyFill="1" applyBorder="1" applyAlignment="1" applyProtection="1">
      <alignment horizontal="left" vertical="center" indent="1"/>
      <protection hidden="1"/>
    </xf>
    <xf numFmtId="0" fontId="4" fillId="0" borderId="0" xfId="48" applyFont="1" applyFill="1" applyAlignment="1" applyProtection="1">
      <alignment vertical="center"/>
      <protection hidden="1"/>
    </xf>
    <xf numFmtId="0" fontId="4" fillId="0" borderId="0" xfId="37" applyFont="1" applyFill="1" applyBorder="1" applyAlignment="1" applyProtection="1">
      <alignment vertical="center"/>
      <protection hidden="1"/>
    </xf>
    <xf numFmtId="165" fontId="4" fillId="0" borderId="0" xfId="37" applyNumberFormat="1" applyFont="1" applyFill="1" applyBorder="1" applyAlignment="1" applyProtection="1">
      <alignment horizontal="center" vertical="center"/>
      <protection hidden="1"/>
    </xf>
    <xf numFmtId="0" fontId="4" fillId="0" borderId="0" xfId="48" applyFont="1" applyFill="1" applyBorder="1" applyAlignment="1" applyProtection="1">
      <alignment vertical="center"/>
      <protection hidden="1"/>
    </xf>
    <xf numFmtId="0" fontId="4" fillId="0" borderId="19" xfId="48" applyFont="1" applyFill="1" applyBorder="1" applyAlignment="1" applyProtection="1">
      <alignment vertical="center"/>
      <protection hidden="1"/>
    </xf>
    <xf numFmtId="0" fontId="4" fillId="0" borderId="11" xfId="48" applyFont="1" applyFill="1" applyBorder="1" applyAlignment="1" applyProtection="1">
      <alignment vertical="center"/>
      <protection hidden="1"/>
    </xf>
    <xf numFmtId="0" fontId="9" fillId="0" borderId="19" xfId="50" applyFont="1" applyBorder="1" applyAlignment="1" applyProtection="1">
      <alignment horizontal="left" vertical="center" indent="1"/>
      <protection hidden="1"/>
    </xf>
    <xf numFmtId="0" fontId="9" fillId="0" borderId="0" xfId="50" applyFont="1" applyBorder="1" applyAlignment="1" applyProtection="1">
      <alignment vertical="center"/>
      <protection hidden="1"/>
    </xf>
    <xf numFmtId="0" fontId="4" fillId="0" borderId="0" xfId="50" applyFont="1" applyBorder="1" applyAlignment="1" applyProtection="1">
      <alignment vertical="center"/>
      <protection hidden="1"/>
    </xf>
    <xf numFmtId="168" fontId="9" fillId="0" borderId="0" xfId="50" applyNumberFormat="1" applyFont="1" applyBorder="1" applyAlignment="1" applyProtection="1">
      <alignment horizontal="right" vertical="center" indent="1"/>
      <protection hidden="1"/>
    </xf>
    <xf numFmtId="0" fontId="4" fillId="0" borderId="11" xfId="50" applyFont="1" applyBorder="1" applyAlignment="1" applyProtection="1">
      <alignment vertical="center"/>
      <protection hidden="1"/>
    </xf>
    <xf numFmtId="0" fontId="4" fillId="0" borderId="0" xfId="50" applyFont="1" applyAlignment="1" applyProtection="1">
      <alignment vertical="center"/>
      <protection hidden="1"/>
    </xf>
    <xf numFmtId="49" fontId="4" fillId="0" borderId="19" xfId="50" applyNumberFormat="1" applyFont="1" applyBorder="1" applyAlignment="1" applyProtection="1">
      <alignment horizontal="left" vertical="center" indent="1"/>
      <protection hidden="1"/>
    </xf>
    <xf numFmtId="0" fontId="4" fillId="0" borderId="0" xfId="50" applyFont="1" applyBorder="1" applyAlignment="1" applyProtection="1">
      <alignment vertical="center" wrapText="1"/>
      <protection hidden="1"/>
    </xf>
    <xf numFmtId="0" fontId="9" fillId="0" borderId="0" xfId="50" applyFont="1" applyBorder="1" applyAlignment="1" applyProtection="1">
      <alignment horizontal="left" vertical="center" indent="1"/>
      <protection hidden="1"/>
    </xf>
    <xf numFmtId="0" fontId="4" fillId="0" borderId="14" xfId="48" applyFont="1" applyFill="1" applyBorder="1" applyAlignment="1" applyProtection="1">
      <alignment vertical="center"/>
      <protection hidden="1"/>
    </xf>
    <xf numFmtId="0" fontId="4" fillId="0" borderId="12" xfId="48" applyFont="1" applyFill="1" applyBorder="1" applyAlignment="1" applyProtection="1">
      <alignment vertical="center"/>
      <protection hidden="1"/>
    </xf>
    <xf numFmtId="0" fontId="4" fillId="0" borderId="20" xfId="48" applyFont="1" applyFill="1" applyBorder="1" applyAlignment="1" applyProtection="1">
      <alignment vertical="center"/>
      <protection hidden="1"/>
    </xf>
    <xf numFmtId="49" fontId="4" fillId="0" borderId="19" xfId="48" applyNumberFormat="1" applyFont="1" applyFill="1" applyBorder="1" applyAlignment="1" applyProtection="1">
      <alignment vertical="center"/>
      <protection hidden="1"/>
    </xf>
    <xf numFmtId="0" fontId="4" fillId="0" borderId="13" xfId="48" applyFont="1" applyFill="1" applyBorder="1" applyAlignment="1" applyProtection="1">
      <alignment vertical="center"/>
      <protection hidden="1"/>
    </xf>
    <xf numFmtId="49" fontId="9" fillId="0" borderId="19" xfId="48" applyNumberFormat="1" applyFont="1" applyFill="1" applyBorder="1" applyAlignment="1" applyProtection="1">
      <alignment horizontal="left" vertical="center" indent="1"/>
      <protection hidden="1"/>
    </xf>
    <xf numFmtId="0" fontId="9" fillId="0" borderId="0" xfId="48" applyFont="1" applyFill="1" applyBorder="1" applyAlignment="1" applyProtection="1">
      <alignment vertical="center"/>
      <protection hidden="1"/>
    </xf>
    <xf numFmtId="49" fontId="9" fillId="0" borderId="0" xfId="48" applyNumberFormat="1" applyFont="1" applyFill="1" applyBorder="1" applyAlignment="1" applyProtection="1">
      <alignment horizontal="left" vertical="center" indent="1"/>
      <protection hidden="1"/>
    </xf>
    <xf numFmtId="0" fontId="4" fillId="0" borderId="17" xfId="48" applyFont="1" applyFill="1" applyBorder="1" applyAlignment="1" applyProtection="1">
      <alignment vertical="center"/>
      <protection hidden="1"/>
    </xf>
    <xf numFmtId="0" fontId="4" fillId="0" borderId="18" xfId="48" applyFont="1" applyFill="1" applyBorder="1" applyAlignment="1" applyProtection="1">
      <alignment vertical="center"/>
      <protection hidden="1"/>
    </xf>
    <xf numFmtId="0" fontId="9" fillId="22" borderId="10" xfId="50" applyFont="1" applyFill="1" applyBorder="1" applyAlignment="1" applyProtection="1">
      <alignment vertical="center"/>
      <protection hidden="1"/>
    </xf>
    <xf numFmtId="0" fontId="9" fillId="26" borderId="15" xfId="48" applyFont="1" applyFill="1" applyBorder="1" applyAlignment="1" applyProtection="1">
      <alignment horizontal="left" vertical="center" indent="1"/>
      <protection hidden="1"/>
    </xf>
    <xf numFmtId="0" fontId="9" fillId="26" borderId="10" xfId="48" applyFont="1" applyFill="1" applyBorder="1" applyAlignment="1" applyProtection="1">
      <alignment horizontal="left" vertical="center" indent="1"/>
      <protection hidden="1"/>
    </xf>
    <xf numFmtId="1" fontId="9" fillId="0" borderId="33" xfId="0" applyNumberFormat="1" applyFont="1" applyFill="1" applyBorder="1" applyAlignment="1" applyProtection="1">
      <alignment horizontal="left" vertical="center" indent="1"/>
    </xf>
    <xf numFmtId="14" fontId="7" fillId="17" borderId="31" xfId="0" applyNumberFormat="1" applyFont="1" applyFill="1" applyBorder="1" applyAlignment="1" applyProtection="1">
      <alignment horizontal="center" vertical="center"/>
      <protection locked="0"/>
    </xf>
    <xf numFmtId="49" fontId="4" fillId="17" borderId="31" xfId="0" applyNumberFormat="1" applyFont="1" applyFill="1" applyBorder="1" applyAlignment="1" applyProtection="1">
      <alignment horizontal="left" vertical="center" indent="1"/>
      <protection locked="0"/>
    </xf>
    <xf numFmtId="49" fontId="7" fillId="17" borderId="31" xfId="0" applyNumberFormat="1" applyFont="1" applyFill="1" applyBorder="1" applyAlignment="1" applyProtection="1">
      <alignment horizontal="left" vertical="center" indent="1"/>
      <protection locked="0"/>
    </xf>
    <xf numFmtId="0" fontId="7" fillId="0" borderId="31" xfId="0" applyFont="1" applyFill="1" applyBorder="1" applyAlignment="1" applyProtection="1">
      <alignment horizontal="center" vertical="center"/>
    </xf>
    <xf numFmtId="168" fontId="9" fillId="22" borderId="31" xfId="0" applyNumberFormat="1" applyFont="1" applyFill="1" applyBorder="1" applyAlignment="1" applyProtection="1">
      <alignment horizontal="right" vertical="center" indent="1"/>
    </xf>
    <xf numFmtId="49" fontId="9" fillId="22" borderId="28" xfId="0" applyNumberFormat="1" applyFont="1" applyFill="1" applyBorder="1" applyAlignment="1" applyProtection="1">
      <alignment horizontal="left" vertical="center" indent="1"/>
    </xf>
    <xf numFmtId="49" fontId="9" fillId="22" borderId="29" xfId="0" applyNumberFormat="1" applyFont="1" applyFill="1" applyBorder="1" applyAlignment="1" applyProtection="1">
      <alignment horizontal="left" vertical="center" indent="1"/>
    </xf>
    <xf numFmtId="0" fontId="4" fillId="0" borderId="0" xfId="51" applyFont="1" applyFill="1" applyAlignment="1" applyProtection="1">
      <alignment vertical="center"/>
      <protection hidden="1"/>
    </xf>
    <xf numFmtId="0" fontId="4" fillId="0" borderId="0" xfId="51" applyFont="1" applyFill="1" applyBorder="1" applyAlignment="1" applyProtection="1">
      <alignment vertical="center"/>
      <protection hidden="1"/>
    </xf>
    <xf numFmtId="0" fontId="12" fillId="0" borderId="0" xfId="51" applyFont="1" applyFill="1" applyBorder="1" applyAlignment="1" applyProtection="1">
      <alignment vertical="center"/>
      <protection hidden="1"/>
    </xf>
    <xf numFmtId="0" fontId="4" fillId="0" borderId="0" xfId="51" applyNumberFormat="1" applyFont="1" applyFill="1" applyBorder="1" applyAlignment="1" applyProtection="1">
      <alignment horizontal="right" vertical="center"/>
      <protection hidden="1"/>
    </xf>
    <xf numFmtId="0" fontId="4" fillId="0" borderId="0" xfId="51" applyFont="1" applyFill="1" applyAlignment="1" applyProtection="1">
      <alignment horizontal="right" vertical="center"/>
      <protection hidden="1"/>
    </xf>
    <xf numFmtId="0" fontId="4" fillId="0" borderId="0" xfId="51" applyFont="1" applyFill="1" applyBorder="1" applyAlignment="1" applyProtection="1">
      <alignment horizontal="center" vertical="center"/>
      <protection hidden="1"/>
    </xf>
    <xf numFmtId="0" fontId="49" fillId="0" borderId="0" xfId="51" applyFont="1" applyFill="1" applyBorder="1" applyAlignment="1" applyProtection="1">
      <alignment vertical="center"/>
      <protection hidden="1"/>
    </xf>
    <xf numFmtId="0" fontId="9" fillId="0" borderId="0" xfId="51" applyFont="1" applyFill="1" applyBorder="1" applyAlignment="1" applyProtection="1">
      <alignment vertical="center"/>
      <protection hidden="1"/>
    </xf>
    <xf numFmtId="49" fontId="4" fillId="0" borderId="17" xfId="51" applyNumberFormat="1" applyFont="1" applyFill="1" applyBorder="1" applyAlignment="1" applyProtection="1">
      <alignment vertical="center"/>
      <protection hidden="1"/>
    </xf>
    <xf numFmtId="0" fontId="4" fillId="0" borderId="13" xfId="51" applyFont="1" applyFill="1" applyBorder="1" applyAlignment="1" applyProtection="1">
      <alignment vertical="center"/>
      <protection hidden="1"/>
    </xf>
    <xf numFmtId="0" fontId="4" fillId="0" borderId="18" xfId="51" applyFont="1" applyFill="1" applyBorder="1" applyAlignment="1" applyProtection="1">
      <alignment vertical="center"/>
      <protection hidden="1"/>
    </xf>
    <xf numFmtId="0" fontId="4" fillId="0" borderId="19" xfId="51" applyFont="1" applyFill="1" applyBorder="1" applyAlignment="1" applyProtection="1">
      <alignment horizontal="left" vertical="center" indent="1"/>
      <protection hidden="1"/>
    </xf>
    <xf numFmtId="0" fontId="4" fillId="0" borderId="11" xfId="51" applyFont="1" applyBorder="1" applyAlignment="1" applyProtection="1">
      <alignment vertical="center"/>
      <protection hidden="1"/>
    </xf>
    <xf numFmtId="0" fontId="4" fillId="0" borderId="0" xfId="51" applyFont="1" applyAlignment="1" applyProtection="1">
      <alignment vertical="center"/>
      <protection hidden="1"/>
    </xf>
    <xf numFmtId="49" fontId="4" fillId="0" borderId="19" xfId="51" applyNumberFormat="1" applyFont="1" applyFill="1" applyBorder="1" applyAlignment="1" applyProtection="1">
      <alignment vertical="center"/>
      <protection hidden="1"/>
    </xf>
    <xf numFmtId="0" fontId="4" fillId="0" borderId="11" xfId="51" applyFont="1" applyFill="1" applyBorder="1" applyAlignment="1" applyProtection="1">
      <alignment vertical="center"/>
      <protection hidden="1"/>
    </xf>
    <xf numFmtId="0" fontId="4" fillId="0" borderId="19" xfId="51" applyFont="1" applyFill="1" applyBorder="1" applyAlignment="1" applyProtection="1">
      <alignment vertical="center"/>
      <protection hidden="1"/>
    </xf>
    <xf numFmtId="4" fontId="4" fillId="0" borderId="0" xfId="51" applyNumberFormat="1" applyFont="1" applyFill="1" applyBorder="1" applyAlignment="1" applyProtection="1">
      <alignment horizontal="left" vertical="center"/>
      <protection hidden="1"/>
    </xf>
    <xf numFmtId="0" fontId="4" fillId="0" borderId="0" xfId="51" applyFont="1" applyFill="1" applyBorder="1" applyAlignment="1" applyProtection="1">
      <alignment horizontal="right" vertical="center" indent="1"/>
      <protection hidden="1"/>
    </xf>
    <xf numFmtId="0" fontId="50" fillId="0" borderId="19" xfId="51" applyFont="1" applyFill="1" applyBorder="1" applyAlignment="1" applyProtection="1">
      <alignment horizontal="left" vertical="center" indent="1"/>
      <protection hidden="1"/>
    </xf>
    <xf numFmtId="0" fontId="4" fillId="0" borderId="0" xfId="51" applyFont="1" applyFill="1" applyBorder="1" applyAlignment="1" applyProtection="1">
      <alignment horizontal="left" vertical="center" indent="1"/>
      <protection hidden="1"/>
    </xf>
    <xf numFmtId="0" fontId="4" fillId="0" borderId="0" xfId="51" applyFont="1" applyFill="1" applyBorder="1" applyAlignment="1" applyProtection="1">
      <alignment vertical="top" wrapText="1"/>
      <protection hidden="1"/>
    </xf>
    <xf numFmtId="0" fontId="50" fillId="0" borderId="0" xfId="51" applyFont="1" applyFill="1" applyBorder="1" applyAlignment="1" applyProtection="1">
      <alignment vertical="center"/>
      <protection hidden="1"/>
    </xf>
    <xf numFmtId="4" fontId="4" fillId="0" borderId="0" xfId="51" applyNumberFormat="1" applyFont="1" applyFill="1" applyBorder="1" applyAlignment="1" applyProtection="1">
      <alignment vertical="center"/>
      <protection hidden="1"/>
    </xf>
    <xf numFmtId="4" fontId="4" fillId="0" borderId="0" xfId="51" applyNumberFormat="1" applyFont="1" applyFill="1" applyBorder="1" applyAlignment="1" applyProtection="1">
      <alignment horizontal="right" vertical="center" indent="1"/>
      <protection hidden="1"/>
    </xf>
    <xf numFmtId="4" fontId="4" fillId="0" borderId="0" xfId="51" applyNumberFormat="1" applyFont="1" applyFill="1" applyBorder="1" applyAlignment="1" applyProtection="1">
      <alignment horizontal="left" vertical="center" indent="2"/>
      <protection hidden="1"/>
    </xf>
    <xf numFmtId="0" fontId="4" fillId="0" borderId="40" xfId="51" applyFont="1" applyFill="1" applyBorder="1" applyAlignment="1" applyProtection="1">
      <alignment vertical="center"/>
      <protection hidden="1"/>
    </xf>
    <xf numFmtId="4" fontId="4" fillId="0" borderId="40" xfId="51" applyNumberFormat="1" applyFont="1" applyFill="1" applyBorder="1" applyAlignment="1" applyProtection="1">
      <alignment horizontal="left" vertical="center"/>
      <protection hidden="1"/>
    </xf>
    <xf numFmtId="0" fontId="4" fillId="0" borderId="0" xfId="51" applyFont="1" applyFill="1" applyBorder="1" applyAlignment="1" applyProtection="1">
      <alignment horizontal="right" vertical="center"/>
      <protection hidden="1"/>
    </xf>
    <xf numFmtId="1" fontId="4" fillId="0" borderId="0" xfId="51" applyNumberFormat="1" applyFont="1" applyFill="1" applyBorder="1" applyAlignment="1" applyProtection="1">
      <alignment horizontal="center" vertical="center"/>
      <protection hidden="1"/>
    </xf>
    <xf numFmtId="0" fontId="4" fillId="0" borderId="0" xfId="51" applyFont="1" applyFill="1" applyBorder="1" applyAlignment="1" applyProtection="1">
      <alignment horizontal="left" vertical="center"/>
      <protection hidden="1"/>
    </xf>
    <xf numFmtId="0" fontId="14" fillId="0" borderId="0" xfId="51" applyFont="1" applyFill="1" applyBorder="1" applyAlignment="1" applyProtection="1">
      <alignment horizontal="right" vertical="center" indent="1"/>
      <protection hidden="1"/>
    </xf>
    <xf numFmtId="0" fontId="9" fillId="0" borderId="19" xfId="51" applyFont="1" applyFill="1" applyBorder="1" applyAlignment="1" applyProtection="1">
      <alignment horizontal="left" vertical="center" indent="1"/>
      <protection hidden="1"/>
    </xf>
    <xf numFmtId="0" fontId="4" fillId="0" borderId="0" xfId="51" applyFont="1" applyFill="1" applyBorder="1" applyAlignment="1" applyProtection="1">
      <alignment horizontal="left" vertical="center" wrapText="1" indent="1"/>
      <protection hidden="1"/>
    </xf>
    <xf numFmtId="0" fontId="4" fillId="0" borderId="37" xfId="51" applyFont="1" applyFill="1" applyBorder="1" applyAlignment="1" applyProtection="1">
      <alignment horizontal="left" vertical="center" wrapText="1" indent="1"/>
      <protection hidden="1"/>
    </xf>
    <xf numFmtId="0" fontId="14" fillId="0" borderId="0" xfId="51" applyFont="1" applyFill="1" applyBorder="1" applyAlignment="1" applyProtection="1">
      <alignment horizontal="center" vertical="center"/>
      <protection hidden="1"/>
    </xf>
    <xf numFmtId="4" fontId="9" fillId="0" borderId="0" xfId="51" applyNumberFormat="1" applyFont="1" applyFill="1" applyBorder="1" applyAlignment="1" applyProtection="1">
      <alignment horizontal="center" vertical="center"/>
      <protection hidden="1"/>
    </xf>
    <xf numFmtId="0" fontId="14" fillId="0" borderId="37" xfId="51" applyFont="1" applyFill="1" applyBorder="1" applyAlignment="1" applyProtection="1">
      <alignment horizontal="center" vertical="center"/>
      <protection hidden="1"/>
    </xf>
    <xf numFmtId="49" fontId="4" fillId="0" borderId="0" xfId="51" applyNumberFormat="1" applyFont="1" applyFill="1" applyAlignment="1" applyProtection="1">
      <alignment vertical="center"/>
      <protection hidden="1"/>
    </xf>
    <xf numFmtId="4" fontId="4" fillId="28" borderId="0" xfId="51" applyNumberFormat="1" applyFont="1" applyFill="1" applyAlignment="1" applyProtection="1">
      <alignment horizontal="right" vertical="center" indent="1"/>
      <protection hidden="1"/>
    </xf>
    <xf numFmtId="4" fontId="4" fillId="28" borderId="0" xfId="51" applyNumberFormat="1" applyFont="1" applyFill="1" applyBorder="1" applyAlignment="1" applyProtection="1">
      <alignment horizontal="right" vertical="center" indent="1"/>
      <protection hidden="1"/>
    </xf>
    <xf numFmtId="0" fontId="9" fillId="26" borderId="10" xfId="48" applyFont="1" applyFill="1" applyBorder="1" applyAlignment="1" applyProtection="1">
      <alignment horizontal="center" vertical="center"/>
      <protection hidden="1"/>
    </xf>
    <xf numFmtId="0" fontId="9" fillId="26" borderId="16" xfId="48" applyFont="1" applyFill="1" applyBorder="1" applyAlignment="1" applyProtection="1">
      <alignment horizontal="center" vertical="center"/>
      <protection hidden="1"/>
    </xf>
    <xf numFmtId="0" fontId="5" fillId="22" borderId="36" xfId="0" applyFont="1" applyFill="1" applyBorder="1" applyAlignment="1" applyProtection="1">
      <alignment horizontal="center" vertical="center"/>
    </xf>
    <xf numFmtId="0" fontId="7" fillId="0" borderId="17"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8"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20" xfId="0" applyFont="1" applyFill="1" applyBorder="1" applyAlignment="1" applyProtection="1">
      <alignment vertical="center"/>
    </xf>
    <xf numFmtId="168" fontId="4" fillId="0" borderId="31" xfId="50" applyNumberFormat="1" applyFont="1" applyFill="1" applyBorder="1" applyAlignment="1" applyProtection="1">
      <alignment horizontal="right" vertical="center" indent="1"/>
      <protection hidden="1"/>
    </xf>
    <xf numFmtId="168" fontId="9" fillId="0" borderId="31" xfId="50" applyNumberFormat="1" applyFont="1" applyFill="1" applyBorder="1" applyAlignment="1" applyProtection="1">
      <alignment horizontal="right" vertical="center" indent="1"/>
      <protection hidden="1"/>
    </xf>
    <xf numFmtId="49" fontId="4" fillId="0" borderId="19" xfId="37" applyNumberFormat="1" applyFont="1" applyFill="1" applyBorder="1" applyAlignment="1" applyProtection="1">
      <alignment horizontal="left" vertical="center"/>
      <protection hidden="1"/>
    </xf>
    <xf numFmtId="0" fontId="4" fillId="0" borderId="19" xfId="50" applyFont="1" applyBorder="1" applyAlignment="1" applyProtection="1">
      <alignment vertical="center"/>
      <protection hidden="1"/>
    </xf>
    <xf numFmtId="0" fontId="4" fillId="0" borderId="14" xfId="38" applyFont="1" applyFill="1" applyBorder="1" applyAlignment="1" applyProtection="1">
      <alignment vertical="center"/>
      <protection hidden="1"/>
    </xf>
    <xf numFmtId="0" fontId="4" fillId="0" borderId="12" xfId="38" applyFont="1" applyFill="1" applyBorder="1" applyAlignment="1" applyProtection="1">
      <alignment vertical="center"/>
      <protection hidden="1"/>
    </xf>
    <xf numFmtId="0" fontId="4" fillId="0" borderId="20" xfId="38" applyFont="1" applyFill="1" applyBorder="1" applyAlignment="1" applyProtection="1">
      <alignment vertical="center"/>
      <protection hidden="1"/>
    </xf>
    <xf numFmtId="3" fontId="4" fillId="25" borderId="31" xfId="0" applyNumberFormat="1" applyFont="1" applyFill="1" applyBorder="1" applyAlignment="1" applyProtection="1">
      <alignment horizontal="right" vertical="center" indent="1"/>
      <protection locked="0"/>
    </xf>
    <xf numFmtId="0" fontId="5" fillId="22" borderId="32" xfId="48" applyFont="1" applyFill="1" applyBorder="1" applyAlignment="1" applyProtection="1">
      <alignment horizontal="center"/>
      <protection hidden="1"/>
    </xf>
    <xf numFmtId="0" fontId="5" fillId="22" borderId="39" xfId="48" applyFont="1" applyFill="1" applyBorder="1" applyAlignment="1" applyProtection="1">
      <alignment horizontal="center" vertical="center"/>
      <protection hidden="1"/>
    </xf>
    <xf numFmtId="0" fontId="5" fillId="22" borderId="38" xfId="48" applyFont="1" applyFill="1" applyBorder="1" applyAlignment="1" applyProtection="1">
      <alignment horizontal="center" vertical="top"/>
      <protection hidden="1"/>
    </xf>
    <xf numFmtId="0" fontId="14" fillId="0" borderId="0" xfId="50" applyFont="1" applyBorder="1" applyAlignment="1" applyProtection="1">
      <alignment vertical="top"/>
      <protection hidden="1"/>
    </xf>
    <xf numFmtId="9" fontId="15" fillId="0" borderId="0" xfId="48" applyNumberFormat="1" applyFont="1" applyFill="1" applyBorder="1" applyAlignment="1" applyProtection="1">
      <alignment vertical="center"/>
      <protection hidden="1"/>
    </xf>
    <xf numFmtId="168" fontId="9" fillId="0" borderId="31" xfId="48" applyNumberFormat="1" applyFont="1" applyFill="1" applyBorder="1" applyAlignment="1" applyProtection="1">
      <alignment horizontal="right" vertical="center" indent="1"/>
      <protection hidden="1"/>
    </xf>
    <xf numFmtId="49" fontId="4" fillId="0" borderId="0" xfId="0" applyNumberFormat="1" applyFont="1" applyFill="1" applyBorder="1" applyAlignment="1" applyProtection="1">
      <alignment vertical="center"/>
    </xf>
    <xf numFmtId="49" fontId="7" fillId="0" borderId="13" xfId="0" applyNumberFormat="1" applyFont="1" applyFill="1" applyBorder="1" applyAlignment="1" applyProtection="1">
      <alignment vertical="center"/>
    </xf>
    <xf numFmtId="0" fontId="7" fillId="0" borderId="19" xfId="0" applyFont="1" applyBorder="1" applyAlignment="1">
      <alignment vertical="center"/>
    </xf>
    <xf numFmtId="0" fontId="7" fillId="0" borderId="11" xfId="0" applyFont="1" applyBorder="1" applyAlignment="1">
      <alignment vertical="center"/>
    </xf>
    <xf numFmtId="49" fontId="6" fillId="0" borderId="0" xfId="0"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0" fontId="7" fillId="0" borderId="16" xfId="0" applyFont="1" applyFill="1" applyBorder="1" applyAlignment="1" applyProtection="1">
      <alignment vertical="center"/>
    </xf>
    <xf numFmtId="0" fontId="7" fillId="0" borderId="12" xfId="0" applyFont="1" applyFill="1" applyBorder="1" applyAlignment="1" applyProtection="1">
      <alignment horizontal="right" vertical="center"/>
    </xf>
    <xf numFmtId="0" fontId="7" fillId="0" borderId="12" xfId="0" applyFont="1" applyFill="1" applyBorder="1" applyAlignment="1" applyProtection="1">
      <alignment horizontal="center" vertical="center"/>
    </xf>
    <xf numFmtId="0" fontId="4" fillId="0" borderId="28" xfId="0" applyFont="1" applyFill="1" applyBorder="1" applyAlignment="1" applyProtection="1">
      <alignment horizontal="left" vertical="center" indent="1"/>
    </xf>
    <xf numFmtId="0" fontId="7" fillId="0" borderId="29" xfId="0" applyFont="1" applyFill="1" applyBorder="1" applyAlignment="1" applyProtection="1">
      <alignment vertical="center"/>
    </xf>
    <xf numFmtId="0" fontId="7" fillId="22" borderId="29" xfId="0" applyFont="1" applyFill="1" applyBorder="1" applyAlignment="1" applyProtection="1">
      <alignment vertical="center"/>
    </xf>
    <xf numFmtId="0" fontId="5" fillId="22" borderId="34" xfId="0" applyFont="1" applyFill="1" applyBorder="1" applyAlignment="1" applyProtection="1">
      <alignment horizontal="left" vertical="center" indent="1"/>
    </xf>
    <xf numFmtId="0" fontId="7" fillId="22" borderId="35" xfId="0" applyFont="1" applyFill="1" applyBorder="1" applyAlignment="1" applyProtection="1">
      <alignment vertical="center"/>
    </xf>
    <xf numFmtId="0" fontId="5" fillId="22" borderId="41" xfId="0" applyFont="1" applyFill="1" applyBorder="1" applyAlignment="1" applyProtection="1">
      <alignment horizontal="left" vertical="center" indent="1"/>
    </xf>
    <xf numFmtId="0" fontId="7" fillId="22" borderId="30" xfId="0" applyFont="1" applyFill="1" applyBorder="1" applyAlignment="1" applyProtection="1">
      <alignment horizontal="right" vertical="center"/>
    </xf>
    <xf numFmtId="0" fontId="7" fillId="22" borderId="0" xfId="0" applyFont="1" applyFill="1" applyBorder="1" applyAlignment="1" applyProtection="1">
      <alignment vertical="center"/>
    </xf>
    <xf numFmtId="0" fontId="5" fillId="22" borderId="41" xfId="0" applyFont="1" applyFill="1" applyBorder="1" applyAlignment="1" applyProtection="1">
      <alignment horizontal="center" vertical="center"/>
    </xf>
    <xf numFmtId="0" fontId="5" fillId="22" borderId="42" xfId="0" applyFont="1" applyFill="1" applyBorder="1" applyAlignment="1" applyProtection="1">
      <alignment horizontal="center" vertical="center"/>
    </xf>
    <xf numFmtId="0" fontId="5" fillId="22" borderId="36" xfId="0" applyFont="1" applyFill="1" applyBorder="1" applyAlignment="1" applyProtection="1">
      <alignment horizontal="left" vertical="center" indent="1"/>
    </xf>
    <xf numFmtId="0" fontId="7" fillId="22" borderId="44" xfId="0" applyFont="1" applyFill="1" applyBorder="1" applyAlignment="1" applyProtection="1">
      <alignment vertical="center"/>
    </xf>
    <xf numFmtId="0" fontId="5" fillId="22" borderId="44" xfId="0" applyFont="1" applyFill="1" applyBorder="1" applyAlignment="1" applyProtection="1">
      <alignment horizontal="center" vertical="center"/>
    </xf>
    <xf numFmtId="0" fontId="5" fillId="22" borderId="38" xfId="0" applyFont="1" applyFill="1" applyBorder="1" applyAlignment="1" applyProtection="1">
      <alignment horizontal="center" vertical="center"/>
    </xf>
    <xf numFmtId="0" fontId="5" fillId="22" borderId="46" xfId="0" applyFont="1" applyFill="1" applyBorder="1" applyAlignment="1" applyProtection="1">
      <alignment horizontal="center" vertical="center"/>
    </xf>
    <xf numFmtId="167" fontId="4" fillId="19" borderId="31" xfId="0" applyNumberFormat="1" applyFont="1" applyFill="1" applyBorder="1" applyAlignment="1" applyProtection="1">
      <alignment horizontal="center" vertical="center"/>
      <protection locked="0"/>
    </xf>
    <xf numFmtId="167" fontId="4" fillId="19" borderId="28" xfId="0" applyNumberFormat="1" applyFont="1" applyFill="1" applyBorder="1" applyAlignment="1" applyProtection="1">
      <alignment horizontal="center" vertical="center"/>
      <protection locked="0"/>
    </xf>
    <xf numFmtId="167" fontId="4" fillId="19" borderId="43" xfId="0" applyNumberFormat="1" applyFont="1" applyFill="1" applyBorder="1" applyAlignment="1" applyProtection="1">
      <alignment horizontal="center" vertical="center"/>
      <protection locked="0"/>
    </xf>
    <xf numFmtId="0" fontId="5" fillId="22" borderId="40" xfId="0" applyFont="1" applyFill="1" applyBorder="1" applyAlignment="1" applyProtection="1">
      <alignment horizontal="left" vertical="center" indent="1"/>
    </xf>
    <xf numFmtId="0" fontId="5" fillId="22" borderId="40" xfId="0" applyFont="1" applyFill="1" applyBorder="1" applyAlignment="1" applyProtection="1">
      <alignment vertical="center"/>
    </xf>
    <xf numFmtId="0" fontId="5" fillId="22" borderId="40" xfId="0" applyFont="1" applyFill="1" applyBorder="1" applyAlignment="1" applyProtection="1">
      <alignment horizontal="right" vertical="center"/>
    </xf>
    <xf numFmtId="0" fontId="5" fillId="22" borderId="40" xfId="0" applyFont="1" applyFill="1" applyBorder="1" applyAlignment="1" applyProtection="1">
      <alignment horizontal="center" vertical="center"/>
    </xf>
    <xf numFmtId="0" fontId="5" fillId="22" borderId="35" xfId="0" applyFont="1" applyFill="1" applyBorder="1" applyAlignment="1" applyProtection="1">
      <alignment vertical="center"/>
    </xf>
    <xf numFmtId="0" fontId="5" fillId="22" borderId="39" xfId="0" applyFont="1" applyFill="1" applyBorder="1" applyAlignment="1" applyProtection="1">
      <alignment horizontal="center" vertical="center"/>
    </xf>
    <xf numFmtId="0" fontId="5" fillId="22" borderId="45" xfId="0" applyFont="1" applyFill="1" applyBorder="1" applyAlignment="1" applyProtection="1">
      <alignment horizontal="center" vertical="center"/>
    </xf>
    <xf numFmtId="167" fontId="7" fillId="17" borderId="28" xfId="0" applyNumberFormat="1" applyFont="1" applyFill="1" applyBorder="1" applyAlignment="1" applyProtection="1">
      <alignment horizontal="center" vertical="center"/>
      <protection locked="0"/>
    </xf>
    <xf numFmtId="167" fontId="7" fillId="17" borderId="31" xfId="0" applyNumberFormat="1" applyFont="1" applyFill="1" applyBorder="1" applyAlignment="1" applyProtection="1">
      <alignment horizontal="center" vertical="center"/>
      <protection locked="0"/>
    </xf>
    <xf numFmtId="1" fontId="7" fillId="17" borderId="31" xfId="0" applyNumberFormat="1" applyFont="1" applyFill="1" applyBorder="1" applyAlignment="1" applyProtection="1">
      <alignment horizontal="right" vertical="center"/>
      <protection locked="0"/>
    </xf>
    <xf numFmtId="49" fontId="5" fillId="0" borderId="31" xfId="0" applyNumberFormat="1" applyFont="1" applyFill="1" applyBorder="1" applyAlignment="1" applyProtection="1">
      <alignment horizontal="left" vertical="center" wrapText="1" indent="1"/>
    </xf>
    <xf numFmtId="49" fontId="5" fillId="0" borderId="31" xfId="0" applyNumberFormat="1" applyFont="1" applyFill="1" applyBorder="1" applyAlignment="1" applyProtection="1">
      <alignment horizontal="left" vertical="center" indent="1"/>
    </xf>
    <xf numFmtId="49" fontId="5" fillId="0" borderId="32" xfId="0" applyNumberFormat="1" applyFont="1" applyFill="1" applyBorder="1" applyAlignment="1" applyProtection="1">
      <alignment horizontal="left" vertical="center" wrapText="1" indent="1"/>
    </xf>
    <xf numFmtId="0" fontId="4" fillId="0" borderId="0" xfId="51" applyNumberFormat="1" applyFont="1" applyFill="1" applyBorder="1" applyAlignment="1" applyProtection="1">
      <alignment vertical="center"/>
      <protection hidden="1"/>
    </xf>
    <xf numFmtId="0" fontId="9" fillId="22" borderId="28" xfId="0" applyFont="1" applyFill="1" applyBorder="1" applyAlignment="1" applyProtection="1">
      <alignment horizontal="left" vertical="center" indent="1"/>
    </xf>
    <xf numFmtId="168" fontId="7" fillId="0" borderId="31" xfId="0" applyNumberFormat="1" applyFont="1" applyFill="1" applyBorder="1" applyAlignment="1" applyProtection="1">
      <alignment horizontal="right" vertical="center" indent="1"/>
      <protection hidden="1"/>
    </xf>
    <xf numFmtId="0" fontId="7" fillId="21" borderId="0" xfId="0" applyFont="1" applyFill="1" applyAlignment="1" applyProtection="1">
      <alignment vertical="center"/>
    </xf>
    <xf numFmtId="4" fontId="4" fillId="21" borderId="0" xfId="0" applyNumberFormat="1" applyFont="1" applyFill="1" applyAlignment="1" applyProtection="1">
      <alignment horizontal="right" vertical="center" indent="1"/>
    </xf>
    <xf numFmtId="0" fontId="4" fillId="21" borderId="0" xfId="0" applyFont="1" applyFill="1" applyAlignment="1" applyProtection="1">
      <alignment horizontal="right" vertical="center" indent="1"/>
    </xf>
    <xf numFmtId="4" fontId="9" fillId="21" borderId="0" xfId="0" applyNumberFormat="1" applyFont="1" applyFill="1" applyAlignment="1" applyProtection="1">
      <alignment horizontal="right" vertical="center" indent="1"/>
    </xf>
    <xf numFmtId="4" fontId="7" fillId="17" borderId="28" xfId="0" applyNumberFormat="1" applyFont="1" applyFill="1" applyBorder="1" applyAlignment="1" applyProtection="1">
      <alignment horizontal="right" vertical="center" indent="1"/>
      <protection locked="0"/>
    </xf>
    <xf numFmtId="0" fontId="7" fillId="21" borderId="0" xfId="0" applyFont="1" applyFill="1" applyAlignment="1" applyProtection="1">
      <alignment horizontal="right" vertical="center" indent="1"/>
    </xf>
    <xf numFmtId="4" fontId="9" fillId="21" borderId="0" xfId="50" applyNumberFormat="1" applyFont="1" applyFill="1" applyAlignment="1" applyProtection="1">
      <alignment horizontal="right" vertical="center" indent="1"/>
      <protection hidden="1"/>
    </xf>
    <xf numFmtId="174" fontId="4" fillId="0" borderId="31" xfId="0" applyNumberFormat="1" applyFont="1" applyFill="1" applyBorder="1" applyAlignment="1" applyProtection="1">
      <alignment horizontal="left" vertical="center" indent="1"/>
      <protection hidden="1"/>
    </xf>
    <xf numFmtId="175" fontId="7" fillId="0" borderId="31" xfId="0" applyNumberFormat="1" applyFont="1" applyFill="1" applyBorder="1" applyAlignment="1" applyProtection="1">
      <alignment horizontal="center" vertical="center"/>
      <protection hidden="1"/>
    </xf>
    <xf numFmtId="168" fontId="9" fillId="22" borderId="29" xfId="0" applyNumberFormat="1" applyFont="1" applyFill="1" applyBorder="1" applyAlignment="1" applyProtection="1">
      <alignment horizontal="right" vertical="center" indent="1"/>
    </xf>
    <xf numFmtId="0" fontId="15" fillId="0" borderId="0" xfId="0" applyNumberFormat="1" applyFont="1" applyBorder="1" applyAlignment="1" applyProtection="1">
      <alignment horizontal="right" vertical="top"/>
    </xf>
    <xf numFmtId="0" fontId="7" fillId="21" borderId="0" xfId="0" applyFont="1" applyFill="1" applyBorder="1" applyAlignment="1" applyProtection="1">
      <alignment vertical="center"/>
    </xf>
    <xf numFmtId="0" fontId="7" fillId="22" borderId="34" xfId="0" applyFont="1" applyFill="1" applyBorder="1" applyAlignment="1" applyProtection="1">
      <alignment vertical="center"/>
    </xf>
    <xf numFmtId="49" fontId="9" fillId="22" borderId="40" xfId="0" applyNumberFormat="1" applyFont="1" applyFill="1" applyBorder="1" applyAlignment="1" applyProtection="1">
      <alignment vertical="center"/>
    </xf>
    <xf numFmtId="0" fontId="7" fillId="22" borderId="40" xfId="0" applyFont="1" applyFill="1" applyBorder="1" applyAlignment="1" applyProtection="1">
      <alignment vertical="center"/>
    </xf>
    <xf numFmtId="0" fontId="15" fillId="22" borderId="40" xfId="0" applyNumberFormat="1" applyFont="1" applyFill="1" applyBorder="1" applyAlignment="1" applyProtection="1">
      <alignment horizontal="right" vertical="top"/>
    </xf>
    <xf numFmtId="0" fontId="15" fillId="22" borderId="35" xfId="0" applyNumberFormat="1" applyFont="1" applyFill="1" applyBorder="1" applyAlignment="1" applyProtection="1">
      <alignment horizontal="right" vertical="top"/>
    </xf>
    <xf numFmtId="0" fontId="7" fillId="22" borderId="36" xfId="0" applyFont="1" applyFill="1" applyBorder="1" applyAlignment="1" applyProtection="1">
      <alignment vertical="center"/>
    </xf>
    <xf numFmtId="0" fontId="15" fillId="22" borderId="0" xfId="0" applyNumberFormat="1" applyFont="1" applyFill="1" applyBorder="1" applyAlignment="1" applyProtection="1">
      <alignment horizontal="right" vertical="top"/>
    </xf>
    <xf numFmtId="0" fontId="15" fillId="22" borderId="37" xfId="0" applyNumberFormat="1" applyFont="1" applyFill="1" applyBorder="1" applyAlignment="1" applyProtection="1">
      <alignment horizontal="right" vertical="top"/>
    </xf>
    <xf numFmtId="0" fontId="7" fillId="22" borderId="41" xfId="0" applyFont="1" applyFill="1" applyBorder="1" applyAlignment="1" applyProtection="1">
      <alignment vertical="center"/>
    </xf>
    <xf numFmtId="0" fontId="9" fillId="22" borderId="44" xfId="48" applyFont="1" applyFill="1" applyBorder="1" applyAlignment="1" applyProtection="1">
      <alignment horizontal="left" vertical="center" indent="1"/>
      <protection hidden="1"/>
    </xf>
    <xf numFmtId="0" fontId="4" fillId="22" borderId="44" xfId="37" applyFont="1" applyFill="1" applyBorder="1" applyAlignment="1" applyProtection="1">
      <alignment horizontal="left" vertical="center" indent="1"/>
      <protection hidden="1"/>
    </xf>
    <xf numFmtId="172" fontId="4" fillId="22" borderId="44" xfId="0" applyNumberFormat="1" applyFont="1" applyFill="1" applyBorder="1" applyAlignment="1" applyProtection="1">
      <alignment horizontal="right" vertical="center" indent="1"/>
      <protection hidden="1"/>
    </xf>
    <xf numFmtId="0" fontId="15" fillId="22" borderId="44" xfId="0" applyNumberFormat="1" applyFont="1" applyFill="1" applyBorder="1" applyAlignment="1" applyProtection="1">
      <alignment horizontal="right" vertical="top"/>
    </xf>
    <xf numFmtId="0" fontId="15" fillId="22" borderId="42" xfId="0" applyNumberFormat="1" applyFont="1" applyFill="1" applyBorder="1" applyAlignment="1" applyProtection="1">
      <alignment horizontal="right" vertical="top"/>
    </xf>
    <xf numFmtId="0" fontId="9" fillId="22" borderId="36" xfId="0" applyFont="1" applyFill="1" applyBorder="1" applyAlignment="1" applyProtection="1">
      <alignment horizontal="left" vertical="center" indent="1"/>
    </xf>
    <xf numFmtId="0" fontId="5" fillId="22" borderId="0" xfId="37" applyFont="1" applyFill="1" applyBorder="1" applyAlignment="1" applyProtection="1">
      <alignment horizontal="right" vertical="center" indent="1"/>
      <protection hidden="1"/>
    </xf>
    <xf numFmtId="0" fontId="4" fillId="22" borderId="0" xfId="48" applyFont="1" applyFill="1" applyBorder="1" applyAlignment="1" applyProtection="1">
      <alignment vertical="center"/>
      <protection hidden="1"/>
    </xf>
    <xf numFmtId="0" fontId="49" fillId="0" borderId="19" xfId="51" applyFont="1" applyFill="1" applyBorder="1" applyAlignment="1" applyProtection="1">
      <alignment horizontal="left" vertical="center" indent="1"/>
      <protection hidden="1"/>
    </xf>
    <xf numFmtId="4" fontId="7" fillId="17" borderId="43" xfId="0" applyNumberFormat="1" applyFont="1" applyFill="1" applyBorder="1" applyAlignment="1" applyProtection="1">
      <alignment horizontal="right" vertical="center" indent="1"/>
      <protection locked="0"/>
    </xf>
    <xf numFmtId="168" fontId="9" fillId="22" borderId="43" xfId="0" applyNumberFormat="1" applyFont="1" applyFill="1" applyBorder="1" applyAlignment="1" applyProtection="1">
      <alignment horizontal="right" vertical="center" indent="1"/>
    </xf>
    <xf numFmtId="176" fontId="4" fillId="0" borderId="31" xfId="0" applyNumberFormat="1" applyFont="1" applyFill="1" applyBorder="1" applyAlignment="1" applyProtection="1">
      <alignment horizontal="right" vertical="center" indent="1"/>
      <protection hidden="1"/>
    </xf>
    <xf numFmtId="176" fontId="4" fillId="0" borderId="31" xfId="0" applyNumberFormat="1" applyFont="1" applyFill="1" applyBorder="1" applyAlignment="1" applyProtection="1">
      <alignment horizontal="right" vertical="center" wrapText="1" indent="1"/>
    </xf>
    <xf numFmtId="176" fontId="4" fillId="0" borderId="28" xfId="0" applyNumberFormat="1" applyFont="1" applyFill="1" applyBorder="1" applyAlignment="1" applyProtection="1">
      <alignment horizontal="right" vertical="center" wrapText="1" indent="1"/>
    </xf>
    <xf numFmtId="176" fontId="9" fillId="22" borderId="28" xfId="0" applyNumberFormat="1" applyFont="1" applyFill="1" applyBorder="1" applyAlignment="1" applyProtection="1">
      <alignment horizontal="right" vertical="center" indent="1"/>
    </xf>
    <xf numFmtId="0" fontId="4" fillId="0" borderId="0" xfId="51" applyFont="1" applyFill="1" applyBorder="1" applyAlignment="1" applyProtection="1">
      <alignment horizontal="left" vertical="center" wrapText="1" indent="1"/>
      <protection hidden="1"/>
    </xf>
    <xf numFmtId="0" fontId="9" fillId="0" borderId="19" xfId="51" applyNumberFormat="1" applyFont="1" applyFill="1" applyBorder="1" applyAlignment="1" applyProtection="1">
      <alignment horizontal="left" vertical="center" indent="1"/>
      <protection hidden="1"/>
    </xf>
    <xf numFmtId="168" fontId="9" fillId="0" borderId="0" xfId="51" applyNumberFormat="1" applyFont="1" applyFill="1" applyBorder="1" applyAlignment="1" applyProtection="1">
      <alignment horizontal="right" vertical="center" indent="1"/>
      <protection hidden="1"/>
    </xf>
    <xf numFmtId="0" fontId="4" fillId="26" borderId="10" xfId="51" applyFont="1" applyFill="1" applyBorder="1" applyAlignment="1" applyProtection="1">
      <alignment vertical="center"/>
      <protection hidden="1"/>
    </xf>
    <xf numFmtId="0" fontId="4" fillId="26" borderId="16" xfId="51" applyFont="1" applyFill="1" applyBorder="1" applyAlignment="1" applyProtection="1">
      <alignment vertical="center"/>
      <protection hidden="1"/>
    </xf>
    <xf numFmtId="0" fontId="9" fillId="26" borderId="15" xfId="51" applyFont="1" applyFill="1" applyBorder="1" applyAlignment="1" applyProtection="1">
      <alignment horizontal="left" vertical="center" indent="1"/>
      <protection hidden="1"/>
    </xf>
    <xf numFmtId="49" fontId="4" fillId="0" borderId="19" xfId="0" applyNumberFormat="1" applyFont="1" applyFill="1" applyBorder="1" applyAlignment="1" applyProtection="1">
      <alignment vertical="center"/>
    </xf>
    <xf numFmtId="4" fontId="4" fillId="29" borderId="0" xfId="51" applyNumberFormat="1" applyFont="1" applyFill="1" applyAlignment="1" applyProtection="1">
      <alignment horizontal="right" vertical="center" indent="1"/>
      <protection hidden="1"/>
    </xf>
    <xf numFmtId="4" fontId="4" fillId="29" borderId="0" xfId="51" applyNumberFormat="1" applyFont="1" applyFill="1" applyBorder="1" applyAlignment="1" applyProtection="1">
      <alignment horizontal="right" vertical="center" indent="1"/>
      <protection hidden="1"/>
    </xf>
    <xf numFmtId="0" fontId="9" fillId="26" borderId="13" xfId="51" applyFont="1" applyFill="1" applyBorder="1" applyAlignment="1" applyProtection="1">
      <alignment vertical="center"/>
      <protection hidden="1"/>
    </xf>
    <xf numFmtId="0" fontId="4" fillId="26" borderId="13" xfId="51" applyFont="1" applyFill="1" applyBorder="1" applyAlignment="1" applyProtection="1">
      <alignment vertical="center"/>
      <protection hidden="1"/>
    </xf>
    <xf numFmtId="0" fontId="14" fillId="26" borderId="13" xfId="51" applyFont="1" applyFill="1" applyBorder="1" applyAlignment="1" applyProtection="1">
      <alignment horizontal="center" vertical="center"/>
      <protection hidden="1"/>
    </xf>
    <xf numFmtId="168" fontId="9" fillId="26" borderId="13" xfId="51" applyNumberFormat="1" applyFont="1" applyFill="1" applyBorder="1" applyAlignment="1" applyProtection="1">
      <alignment horizontal="right" vertical="center" indent="1"/>
      <protection hidden="1"/>
    </xf>
    <xf numFmtId="0" fontId="4" fillId="26" borderId="18" xfId="51" applyFont="1" applyFill="1" applyBorder="1" applyAlignment="1" applyProtection="1">
      <alignment vertical="center"/>
      <protection hidden="1"/>
    </xf>
    <xf numFmtId="0" fontId="4" fillId="26" borderId="20" xfId="51" applyFont="1" applyFill="1" applyBorder="1" applyAlignment="1" applyProtection="1">
      <alignment vertical="center"/>
      <protection hidden="1"/>
    </xf>
    <xf numFmtId="0" fontId="9" fillId="26" borderId="17" xfId="51" applyFont="1" applyFill="1" applyBorder="1" applyAlignment="1" applyProtection="1">
      <alignment horizontal="left" indent="1"/>
      <protection hidden="1"/>
    </xf>
    <xf numFmtId="0" fontId="4" fillId="26" borderId="12" xfId="51" applyFont="1" applyFill="1" applyBorder="1" applyAlignment="1" applyProtection="1">
      <alignment vertical="top"/>
      <protection hidden="1"/>
    </xf>
    <xf numFmtId="0" fontId="14" fillId="26" borderId="12" xfId="51" applyFont="1" applyFill="1" applyBorder="1" applyAlignment="1" applyProtection="1">
      <alignment horizontal="center" vertical="top"/>
      <protection hidden="1"/>
    </xf>
    <xf numFmtId="0" fontId="9" fillId="26" borderId="14" xfId="51" applyFont="1" applyFill="1" applyBorder="1" applyAlignment="1" applyProtection="1">
      <alignment horizontal="left" vertical="top" indent="1"/>
      <protection hidden="1"/>
    </xf>
    <xf numFmtId="0" fontId="5" fillId="21" borderId="0" xfId="0" applyFont="1" applyFill="1" applyAlignment="1" applyProtection="1">
      <alignment horizontal="right" vertical="center" indent="1"/>
    </xf>
    <xf numFmtId="14" fontId="7" fillId="29" borderId="0" xfId="0" applyNumberFormat="1" applyFont="1" applyFill="1" applyAlignment="1" applyProtection="1">
      <alignment horizontal="center" vertical="center"/>
    </xf>
    <xf numFmtId="0" fontId="5" fillId="0" borderId="17" xfId="0" applyFont="1" applyFill="1" applyBorder="1" applyAlignment="1" applyProtection="1">
      <alignment vertical="top"/>
      <protection hidden="1"/>
    </xf>
    <xf numFmtId="0" fontId="5" fillId="0" borderId="13" xfId="0" applyFont="1" applyFill="1" applyBorder="1" applyAlignment="1" applyProtection="1">
      <alignment vertical="top"/>
      <protection hidden="1"/>
    </xf>
    <xf numFmtId="0" fontId="5" fillId="0" borderId="18" xfId="0" applyFont="1" applyFill="1" applyBorder="1" applyAlignment="1" applyProtection="1">
      <alignment vertical="top"/>
      <protection hidden="1"/>
    </xf>
    <xf numFmtId="0" fontId="5" fillId="0" borderId="19" xfId="0" applyFont="1" applyFill="1" applyBorder="1" applyAlignment="1" applyProtection="1">
      <alignment vertical="top"/>
      <protection hidden="1"/>
    </xf>
    <xf numFmtId="0" fontId="5" fillId="0" borderId="0" xfId="0" applyFont="1" applyFill="1" applyBorder="1" applyAlignment="1" applyProtection="1">
      <alignment vertical="top"/>
      <protection hidden="1"/>
    </xf>
    <xf numFmtId="0" fontId="5" fillId="0" borderId="11" xfId="0" applyFont="1" applyFill="1" applyBorder="1" applyAlignment="1" applyProtection="1">
      <alignment vertical="top"/>
      <protection hidden="1"/>
    </xf>
    <xf numFmtId="0" fontId="5" fillId="0" borderId="14" xfId="0" applyFont="1" applyFill="1" applyBorder="1" applyAlignment="1" applyProtection="1">
      <alignment vertical="top"/>
      <protection hidden="1"/>
    </xf>
    <xf numFmtId="0" fontId="5" fillId="0" borderId="12" xfId="0" applyFont="1" applyFill="1" applyBorder="1" applyAlignment="1" applyProtection="1">
      <alignment vertical="top"/>
      <protection hidden="1"/>
    </xf>
    <xf numFmtId="0" fontId="5" fillId="0" borderId="20" xfId="0" applyFont="1" applyFill="1" applyBorder="1" applyAlignment="1" applyProtection="1">
      <alignment vertical="top"/>
      <protection hidden="1"/>
    </xf>
    <xf numFmtId="0" fontId="4" fillId="17" borderId="15" xfId="0" applyFont="1" applyFill="1" applyBorder="1" applyAlignment="1" applyProtection="1">
      <alignment horizontal="left" vertical="center" indent="2"/>
      <protection hidden="1"/>
    </xf>
    <xf numFmtId="0" fontId="4" fillId="17" borderId="10" xfId="0" applyFont="1" applyFill="1" applyBorder="1" applyAlignment="1" applyProtection="1">
      <alignment horizontal="left" vertical="center" indent="2"/>
      <protection hidden="1"/>
    </xf>
    <xf numFmtId="0" fontId="4" fillId="17" borderId="16" xfId="0" applyFont="1" applyFill="1" applyBorder="1" applyAlignment="1" applyProtection="1">
      <alignment horizontal="left" vertical="center" indent="2"/>
      <protection hidden="1"/>
    </xf>
    <xf numFmtId="14" fontId="7" fillId="18" borderId="15" xfId="39" applyNumberFormat="1" applyFont="1" applyFill="1" applyBorder="1" applyAlignment="1" applyProtection="1">
      <alignment horizontal="left" vertical="center" indent="1"/>
      <protection locked="0" hidden="1"/>
    </xf>
    <xf numFmtId="14" fontId="7" fillId="18" borderId="10" xfId="39" applyNumberFormat="1" applyFont="1" applyFill="1" applyBorder="1" applyAlignment="1" applyProtection="1">
      <alignment horizontal="left" vertical="center" indent="1"/>
      <protection locked="0" hidden="1"/>
    </xf>
    <xf numFmtId="14" fontId="7" fillId="18" borderId="16" xfId="39" applyNumberFormat="1" applyFont="1" applyFill="1" applyBorder="1" applyAlignment="1" applyProtection="1">
      <alignment horizontal="left" vertical="center" indent="1"/>
      <protection locked="0" hidden="1"/>
    </xf>
    <xf numFmtId="0" fontId="9" fillId="17" borderId="15" xfId="0" applyNumberFormat="1" applyFont="1" applyFill="1" applyBorder="1" applyAlignment="1" applyProtection="1">
      <alignment horizontal="left" vertical="center" indent="1"/>
      <protection locked="0"/>
    </xf>
    <xf numFmtId="0" fontId="9" fillId="17" borderId="10" xfId="0" applyNumberFormat="1" applyFont="1" applyFill="1" applyBorder="1" applyAlignment="1" applyProtection="1">
      <alignment horizontal="left" vertical="center" indent="1"/>
      <protection locked="0"/>
    </xf>
    <xf numFmtId="0" fontId="9" fillId="17" borderId="16" xfId="0" applyNumberFormat="1" applyFont="1" applyFill="1" applyBorder="1" applyAlignment="1" applyProtection="1">
      <alignment horizontal="left" vertical="center" indent="1"/>
      <protection locked="0"/>
    </xf>
    <xf numFmtId="0" fontId="3" fillId="0" borderId="0" xfId="0" applyFont="1" applyFill="1" applyAlignment="1" applyProtection="1">
      <alignment vertical="top" wrapText="1"/>
    </xf>
    <xf numFmtId="0" fontId="3" fillId="0" borderId="0" xfId="0" applyFont="1" applyFill="1" applyAlignment="1" applyProtection="1">
      <alignment vertical="top"/>
    </xf>
    <xf numFmtId="14" fontId="4" fillId="19" borderId="28" xfId="0" applyNumberFormat="1" applyFont="1" applyFill="1" applyBorder="1" applyAlignment="1" applyProtection="1">
      <alignment horizontal="left" vertical="center" indent="1"/>
      <protection locked="0"/>
    </xf>
    <xf numFmtId="14" fontId="7" fillId="19" borderId="30" xfId="0" applyNumberFormat="1" applyFont="1" applyFill="1" applyBorder="1" applyAlignment="1" applyProtection="1">
      <alignment horizontal="left" vertical="center" indent="1"/>
      <protection locked="0"/>
    </xf>
    <xf numFmtId="14" fontId="7" fillId="19" borderId="28" xfId="0" applyNumberFormat="1" applyFont="1" applyFill="1" applyBorder="1" applyAlignment="1" applyProtection="1">
      <alignment horizontal="left" vertical="center" indent="1"/>
      <protection locked="0"/>
    </xf>
    <xf numFmtId="49" fontId="7" fillId="19" borderId="28" xfId="0" applyNumberFormat="1" applyFont="1" applyFill="1" applyBorder="1" applyAlignment="1" applyProtection="1">
      <alignment horizontal="left" vertical="center" indent="1"/>
      <protection locked="0"/>
    </xf>
    <xf numFmtId="0" fontId="0" fillId="0" borderId="29" xfId="0" applyBorder="1" applyProtection="1">
      <protection locked="0"/>
    </xf>
    <xf numFmtId="0" fontId="0" fillId="0" borderId="30" xfId="0" applyBorder="1" applyProtection="1">
      <protection locked="0"/>
    </xf>
    <xf numFmtId="49" fontId="7" fillId="19" borderId="29" xfId="0" applyNumberFormat="1" applyFont="1" applyFill="1" applyBorder="1" applyAlignment="1" applyProtection="1">
      <alignment horizontal="left" vertical="center" indent="1"/>
      <protection locked="0"/>
    </xf>
    <xf numFmtId="49" fontId="7" fillId="19" borderId="30" xfId="0" applyNumberFormat="1" applyFont="1" applyFill="1" applyBorder="1" applyAlignment="1" applyProtection="1">
      <alignment horizontal="left" vertical="center" indent="1"/>
      <protection locked="0"/>
    </xf>
    <xf numFmtId="49" fontId="4" fillId="19" borderId="28" xfId="0" applyNumberFormat="1" applyFont="1" applyFill="1" applyBorder="1" applyAlignment="1" applyProtection="1">
      <alignment horizontal="left" vertical="center" wrapText="1" indent="1"/>
      <protection locked="0"/>
    </xf>
    <xf numFmtId="49" fontId="7" fillId="19" borderId="29" xfId="0" applyNumberFormat="1" applyFont="1" applyFill="1" applyBorder="1" applyAlignment="1" applyProtection="1">
      <alignment horizontal="left" vertical="center" wrapText="1" indent="1"/>
      <protection locked="0"/>
    </xf>
    <xf numFmtId="49" fontId="7" fillId="19" borderId="30" xfId="0" applyNumberFormat="1" applyFont="1" applyFill="1" applyBorder="1" applyAlignment="1" applyProtection="1">
      <alignment horizontal="left" vertical="center" wrapText="1" indent="1"/>
      <protection locked="0"/>
    </xf>
    <xf numFmtId="49" fontId="4" fillId="17" borderId="28" xfId="0" applyNumberFormat="1" applyFont="1" applyFill="1" applyBorder="1" applyAlignment="1" applyProtection="1">
      <alignment horizontal="left" vertical="center" indent="1"/>
      <protection locked="0"/>
    </xf>
    <xf numFmtId="49" fontId="4" fillId="17" borderId="29" xfId="0" applyNumberFormat="1" applyFont="1" applyFill="1" applyBorder="1" applyAlignment="1" applyProtection="1">
      <alignment horizontal="left" vertical="center" indent="1"/>
      <protection locked="0"/>
    </xf>
    <xf numFmtId="49" fontId="7" fillId="17" borderId="30" xfId="0" applyNumberFormat="1" applyFont="1" applyFill="1" applyBorder="1" applyAlignment="1" applyProtection="1">
      <alignment horizontal="left" vertical="center" indent="1"/>
      <protection locked="0"/>
    </xf>
    <xf numFmtId="49" fontId="7" fillId="17" borderId="28" xfId="0" applyNumberFormat="1" applyFont="1" applyFill="1" applyBorder="1" applyAlignment="1" applyProtection="1">
      <alignment horizontal="left" vertical="center" indent="1"/>
      <protection locked="0"/>
    </xf>
    <xf numFmtId="49" fontId="7" fillId="17" borderId="29" xfId="0" applyNumberFormat="1" applyFont="1" applyFill="1" applyBorder="1" applyAlignment="1" applyProtection="1">
      <alignment horizontal="left" vertical="center" indent="1"/>
      <protection locked="0"/>
    </xf>
    <xf numFmtId="168" fontId="7" fillId="0" borderId="28" xfId="0" applyNumberFormat="1" applyFont="1" applyFill="1" applyBorder="1" applyAlignment="1" applyProtection="1">
      <alignment horizontal="center" vertical="center"/>
      <protection hidden="1"/>
    </xf>
    <xf numFmtId="168" fontId="7" fillId="0" borderId="3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vertical="top" wrapText="1"/>
    </xf>
    <xf numFmtId="0" fontId="7" fillId="17" borderId="28" xfId="0" applyFont="1" applyFill="1" applyBorder="1" applyAlignment="1" applyProtection="1">
      <alignment horizontal="left" vertical="center" wrapText="1" indent="1"/>
      <protection locked="0"/>
    </xf>
    <xf numFmtId="0" fontId="7" fillId="17" borderId="29" xfId="0" applyFont="1" applyFill="1" applyBorder="1" applyAlignment="1" applyProtection="1">
      <alignment horizontal="left" vertical="center" wrapText="1" indent="1"/>
      <protection locked="0"/>
    </xf>
    <xf numFmtId="0" fontId="4" fillId="17" borderId="28" xfId="0" applyFont="1" applyFill="1" applyBorder="1" applyAlignment="1" applyProtection="1">
      <alignment horizontal="left" vertical="center" wrapText="1" indent="1"/>
      <protection locked="0"/>
    </xf>
    <xf numFmtId="0" fontId="5" fillId="17" borderId="28" xfId="37" applyFont="1" applyFill="1" applyBorder="1" applyAlignment="1" applyProtection="1">
      <alignment horizontal="center" vertical="center" wrapText="1"/>
      <protection locked="0"/>
    </xf>
    <xf numFmtId="0" fontId="5" fillId="17" borderId="30" xfId="37" applyFont="1" applyFill="1" applyBorder="1" applyAlignment="1" applyProtection="1">
      <alignment horizontal="center" vertical="center" wrapText="1"/>
      <protection locked="0"/>
    </xf>
    <xf numFmtId="0" fontId="5" fillId="0" borderId="28" xfId="37" applyFont="1" applyFill="1" applyBorder="1" applyAlignment="1" applyProtection="1">
      <alignment horizontal="center" vertical="center" wrapText="1"/>
    </xf>
    <xf numFmtId="0" fontId="5" fillId="0" borderId="30" xfId="37" applyFont="1" applyFill="1" applyBorder="1" applyAlignment="1" applyProtection="1">
      <alignment horizontal="center" vertical="center" wrapText="1"/>
    </xf>
    <xf numFmtId="1" fontId="13" fillId="0" borderId="15" xfId="0" applyNumberFormat="1" applyFont="1" applyFill="1" applyBorder="1" applyAlignment="1" applyProtection="1">
      <alignment horizontal="left" vertical="center" indent="1"/>
    </xf>
    <xf numFmtId="1" fontId="13" fillId="0" borderId="10" xfId="0" applyNumberFormat="1" applyFont="1" applyFill="1" applyBorder="1" applyAlignment="1" applyProtection="1">
      <alignment horizontal="left" vertical="center" indent="1"/>
    </xf>
    <xf numFmtId="1" fontId="13" fillId="0" borderId="16" xfId="0" applyNumberFormat="1" applyFont="1" applyFill="1" applyBorder="1" applyAlignment="1" applyProtection="1">
      <alignment horizontal="left" vertical="center" indent="1"/>
    </xf>
    <xf numFmtId="0" fontId="5" fillId="0" borderId="28" xfId="37" applyFont="1" applyFill="1" applyBorder="1" applyAlignment="1" applyProtection="1">
      <alignment horizontal="left" vertical="center" wrapText="1" indent="1"/>
    </xf>
    <xf numFmtId="0" fontId="5" fillId="0" borderId="29" xfId="37" applyFont="1" applyFill="1" applyBorder="1" applyAlignment="1" applyProtection="1">
      <alignment horizontal="left" vertical="center" wrapText="1" indent="1"/>
    </xf>
    <xf numFmtId="0" fontId="5" fillId="0" borderId="30" xfId="37" applyFont="1" applyFill="1" applyBorder="1" applyAlignment="1" applyProtection="1">
      <alignment horizontal="left" vertical="center" wrapText="1" indent="1"/>
    </xf>
    <xf numFmtId="0" fontId="5" fillId="22" borderId="0" xfId="0" applyFont="1" applyFill="1" applyBorder="1" applyAlignment="1" applyProtection="1">
      <alignment horizontal="center" vertical="center"/>
    </xf>
    <xf numFmtId="0" fontId="5" fillId="22" borderId="37" xfId="0" applyFont="1" applyFill="1" applyBorder="1" applyAlignment="1" applyProtection="1">
      <alignment horizontal="center" vertical="center"/>
    </xf>
    <xf numFmtId="173" fontId="4" fillId="0" borderId="31" xfId="0" applyNumberFormat="1" applyFont="1" applyFill="1" applyBorder="1" applyAlignment="1" applyProtection="1">
      <alignment horizontal="right" vertical="center" indent="3"/>
      <protection hidden="1"/>
    </xf>
    <xf numFmtId="49" fontId="4" fillId="19" borderId="28" xfId="0" applyNumberFormat="1" applyFont="1" applyFill="1" applyBorder="1" applyAlignment="1" applyProtection="1">
      <alignment horizontal="left" vertical="center" indent="1"/>
      <protection locked="0"/>
    </xf>
    <xf numFmtId="49" fontId="4" fillId="19" borderId="29" xfId="0" applyNumberFormat="1" applyFont="1" applyFill="1" applyBorder="1" applyAlignment="1" applyProtection="1">
      <alignment horizontal="left" vertical="center" indent="1"/>
      <protection locked="0"/>
    </xf>
    <xf numFmtId="49" fontId="4" fillId="19" borderId="30" xfId="0" applyNumberFormat="1" applyFont="1" applyFill="1" applyBorder="1" applyAlignment="1" applyProtection="1">
      <alignment horizontal="left" vertical="center" indent="1"/>
      <protection locked="0"/>
    </xf>
    <xf numFmtId="0" fontId="5" fillId="22" borderId="28" xfId="37" applyFont="1" applyFill="1" applyBorder="1" applyAlignment="1" applyProtection="1">
      <alignment horizontal="center" vertical="center"/>
    </xf>
    <xf numFmtId="0" fontId="5" fillId="22" borderId="30" xfId="37" applyFont="1" applyFill="1" applyBorder="1" applyAlignment="1" applyProtection="1">
      <alignment horizontal="center" vertical="center"/>
    </xf>
    <xf numFmtId="173" fontId="9" fillId="22" borderId="31" xfId="0" applyNumberFormat="1" applyFont="1" applyFill="1" applyBorder="1" applyAlignment="1" applyProtection="1">
      <alignment horizontal="right" vertical="center" indent="3"/>
      <protection hidden="1"/>
    </xf>
    <xf numFmtId="1" fontId="9" fillId="0" borderId="15" xfId="0" applyNumberFormat="1" applyFont="1" applyFill="1" applyBorder="1" applyAlignment="1" applyProtection="1">
      <alignment horizontal="left" vertical="center" indent="1"/>
    </xf>
    <xf numFmtId="0" fontId="9" fillId="0" borderId="16" xfId="0" applyFont="1" applyFill="1" applyBorder="1" applyAlignment="1" applyProtection="1">
      <alignment horizontal="left" vertical="center" indent="1"/>
    </xf>
    <xf numFmtId="0" fontId="4" fillId="0" borderId="0" xfId="0" applyFont="1" applyFill="1" applyBorder="1" applyAlignment="1">
      <alignment horizontal="left" vertical="top" wrapText="1" indent="4"/>
    </xf>
    <xf numFmtId="0" fontId="4" fillId="0" borderId="11" xfId="0" applyFont="1" applyFill="1" applyBorder="1" applyAlignment="1">
      <alignment horizontal="left" vertical="top" wrapText="1" indent="4"/>
    </xf>
    <xf numFmtId="0" fontId="4" fillId="0" borderId="0" xfId="0" applyFont="1" applyFill="1" applyBorder="1" applyAlignment="1">
      <alignment horizontal="left" vertical="top" indent="4"/>
    </xf>
    <xf numFmtId="0" fontId="4" fillId="0" borderId="11" xfId="0" applyFont="1" applyFill="1" applyBorder="1" applyAlignment="1">
      <alignment horizontal="left" vertical="top" indent="4"/>
    </xf>
    <xf numFmtId="0" fontId="5" fillId="0" borderId="13"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0" xfId="0" applyFont="1" applyFill="1" applyAlignment="1" applyProtection="1">
      <alignment vertical="center" wrapText="1"/>
    </xf>
    <xf numFmtId="49" fontId="7" fillId="17" borderId="0" xfId="0" applyNumberFormat="1" applyFont="1" applyFill="1" applyAlignment="1" applyProtection="1">
      <alignment vertical="center"/>
      <protection locked="0"/>
    </xf>
    <xf numFmtId="49" fontId="7" fillId="17" borderId="12" xfId="0" applyNumberFormat="1" applyFont="1" applyFill="1" applyBorder="1" applyAlignment="1" applyProtection="1">
      <alignment vertical="center"/>
      <protection locked="0"/>
    </xf>
    <xf numFmtId="49" fontId="14" fillId="0" borderId="0" xfId="0" applyNumberFormat="1" applyFont="1" applyFill="1" applyAlignment="1" applyProtection="1">
      <alignment horizontal="center" vertical="center"/>
    </xf>
    <xf numFmtId="49" fontId="4" fillId="17" borderId="0" xfId="0" applyNumberFormat="1" applyFont="1" applyFill="1" applyAlignment="1" applyProtection="1">
      <alignment vertical="center"/>
      <protection locked="0"/>
    </xf>
    <xf numFmtId="49" fontId="4" fillId="17" borderId="12" xfId="0" applyNumberFormat="1" applyFont="1" applyFill="1" applyBorder="1" applyAlignment="1" applyProtection="1">
      <alignment vertical="center"/>
      <protection locked="0"/>
    </xf>
    <xf numFmtId="0" fontId="5" fillId="22" borderId="31" xfId="0" applyFont="1" applyFill="1" applyBorder="1" applyAlignment="1" applyProtection="1">
      <alignment horizontal="center" vertical="center" wrapText="1"/>
    </xf>
    <xf numFmtId="0" fontId="6" fillId="22" borderId="31" xfId="0" applyFont="1" applyFill="1" applyBorder="1" applyAlignment="1" applyProtection="1">
      <alignment horizontal="center" vertical="center" wrapText="1"/>
    </xf>
    <xf numFmtId="0" fontId="5" fillId="22" borderId="47" xfId="0" applyFont="1" applyFill="1" applyBorder="1" applyAlignment="1" applyProtection="1">
      <alignment horizontal="center" vertical="center" wrapText="1"/>
    </xf>
    <xf numFmtId="0" fontId="6" fillId="22" borderId="47" xfId="0" applyFont="1" applyFill="1" applyBorder="1" applyAlignment="1" applyProtection="1">
      <alignment horizontal="center" vertical="center" wrapText="1"/>
    </xf>
    <xf numFmtId="49" fontId="5" fillId="22" borderId="31" xfId="0" applyNumberFormat="1" applyFont="1" applyFill="1" applyBorder="1" applyAlignment="1" applyProtection="1">
      <alignment horizontal="center" vertical="center" wrapText="1"/>
    </xf>
    <xf numFmtId="49" fontId="6" fillId="22" borderId="31" xfId="0" applyNumberFormat="1" applyFont="1" applyFill="1" applyBorder="1" applyAlignment="1" applyProtection="1">
      <alignment horizontal="center" vertical="center" wrapText="1"/>
    </xf>
    <xf numFmtId="49" fontId="6" fillId="22" borderId="31" xfId="0" applyNumberFormat="1" applyFont="1" applyFill="1" applyBorder="1" applyAlignment="1" applyProtection="1">
      <alignment horizontal="left" vertical="center" indent="1"/>
    </xf>
    <xf numFmtId="0" fontId="5" fillId="22" borderId="31" xfId="0" applyFont="1" applyFill="1" applyBorder="1" applyAlignment="1" applyProtection="1">
      <alignment horizontal="left" vertical="center" indent="1"/>
    </xf>
    <xf numFmtId="0" fontId="6" fillId="22" borderId="31" xfId="0" applyFont="1" applyFill="1" applyBorder="1" applyAlignment="1" applyProtection="1">
      <alignment horizontal="left" vertical="center" indent="1"/>
    </xf>
    <xf numFmtId="0" fontId="6" fillId="22" borderId="39" xfId="0" applyFont="1" applyFill="1" applyBorder="1" applyAlignment="1" applyProtection="1">
      <alignment horizontal="center" vertical="center"/>
    </xf>
    <xf numFmtId="0" fontId="6" fillId="22" borderId="38" xfId="0" applyFont="1" applyFill="1" applyBorder="1" applyAlignment="1" applyProtection="1">
      <alignment horizontal="center" vertical="center"/>
    </xf>
    <xf numFmtId="0" fontId="5" fillId="22" borderId="34" xfId="0" applyFont="1" applyFill="1" applyBorder="1" applyAlignment="1" applyProtection="1">
      <alignment horizontal="center" vertical="center"/>
    </xf>
    <xf numFmtId="0" fontId="5" fillId="22" borderId="35" xfId="0" applyFont="1" applyFill="1" applyBorder="1" applyAlignment="1" applyProtection="1">
      <alignment horizontal="center" vertical="center"/>
    </xf>
    <xf numFmtId="0" fontId="5" fillId="22" borderId="36" xfId="0" applyFont="1" applyFill="1" applyBorder="1" applyAlignment="1" applyProtection="1">
      <alignment horizontal="center" vertical="center"/>
    </xf>
    <xf numFmtId="0" fontId="5" fillId="22" borderId="28" xfId="0" applyFont="1" applyFill="1" applyBorder="1" applyAlignment="1" applyProtection="1">
      <alignment horizontal="center" vertical="center" wrapText="1"/>
    </xf>
    <xf numFmtId="0" fontId="6" fillId="22" borderId="28" xfId="0" applyFont="1" applyFill="1" applyBorder="1" applyAlignment="1" applyProtection="1">
      <alignment horizontal="center" vertical="center" wrapText="1"/>
    </xf>
    <xf numFmtId="0" fontId="6" fillId="22" borderId="34" xfId="0" applyFont="1" applyFill="1" applyBorder="1" applyAlignment="1" applyProtection="1">
      <alignment horizontal="center" vertical="center" wrapText="1"/>
    </xf>
    <xf numFmtId="0" fontId="6" fillId="22" borderId="31" xfId="0" applyNumberFormat="1" applyFont="1" applyFill="1" applyBorder="1" applyAlignment="1" applyProtection="1">
      <alignment horizontal="center" vertical="center" wrapText="1"/>
    </xf>
    <xf numFmtId="0" fontId="5" fillId="22" borderId="43" xfId="0" applyFont="1" applyFill="1" applyBorder="1" applyAlignment="1" applyProtection="1">
      <alignment horizontal="center" vertical="center" wrapText="1"/>
    </xf>
    <xf numFmtId="0" fontId="6" fillId="22" borderId="43" xfId="0" applyFont="1" applyFill="1" applyBorder="1" applyAlignment="1" applyProtection="1">
      <alignment horizontal="center" vertical="center" wrapText="1"/>
    </xf>
    <xf numFmtId="49" fontId="5" fillId="22" borderId="31" xfId="0" applyNumberFormat="1" applyFont="1" applyFill="1" applyBorder="1" applyAlignment="1" applyProtection="1">
      <alignment horizontal="left" vertical="center" indent="1"/>
    </xf>
    <xf numFmtId="0" fontId="6" fillId="22" borderId="31" xfId="0" applyNumberFormat="1" applyFont="1" applyFill="1" applyBorder="1" applyAlignment="1" applyProtection="1">
      <alignment horizontal="left" vertical="center" indent="1"/>
    </xf>
    <xf numFmtId="168" fontId="9" fillId="26" borderId="12" xfId="51" applyNumberFormat="1" applyFont="1" applyFill="1" applyBorder="1" applyAlignment="1" applyProtection="1">
      <alignment horizontal="right" vertical="top" indent="1"/>
      <protection hidden="1"/>
    </xf>
    <xf numFmtId="49" fontId="4" fillId="25" borderId="28" xfId="51" applyNumberFormat="1" applyFont="1" applyFill="1" applyBorder="1" applyAlignment="1" applyProtection="1">
      <alignment horizontal="left" vertical="center" indent="1"/>
      <protection locked="0"/>
    </xf>
    <xf numFmtId="49" fontId="4" fillId="25" borderId="29" xfId="51" applyNumberFormat="1" applyFont="1" applyFill="1" applyBorder="1" applyAlignment="1" applyProtection="1">
      <alignment horizontal="left" vertical="center" indent="1"/>
      <protection locked="0"/>
    </xf>
    <xf numFmtId="49" fontId="4" fillId="25" borderId="30" xfId="51" applyNumberFormat="1" applyFont="1" applyFill="1" applyBorder="1" applyAlignment="1" applyProtection="1">
      <alignment horizontal="left" vertical="center" indent="1"/>
      <protection locked="0"/>
    </xf>
    <xf numFmtId="4" fontId="4" fillId="25" borderId="28" xfId="51" applyNumberFormat="1" applyFont="1" applyFill="1" applyBorder="1" applyAlignment="1" applyProtection="1">
      <alignment horizontal="right" vertical="center" indent="1"/>
      <protection locked="0"/>
    </xf>
    <xf numFmtId="4" fontId="4" fillId="25" borderId="29" xfId="51" applyNumberFormat="1" applyFont="1" applyFill="1" applyBorder="1" applyAlignment="1" applyProtection="1">
      <alignment horizontal="right" vertical="center" indent="1"/>
      <protection locked="0"/>
    </xf>
    <xf numFmtId="4" fontId="4" fillId="25" borderId="30" xfId="51" applyNumberFormat="1" applyFont="1" applyFill="1" applyBorder="1" applyAlignment="1" applyProtection="1">
      <alignment horizontal="right" vertical="center" indent="1"/>
      <protection locked="0"/>
    </xf>
    <xf numFmtId="168" fontId="9" fillId="0" borderId="28" xfId="51" applyNumberFormat="1" applyFont="1" applyFill="1" applyBorder="1" applyAlignment="1" applyProtection="1">
      <alignment horizontal="right" vertical="center" indent="1"/>
      <protection hidden="1"/>
    </xf>
    <xf numFmtId="168" fontId="9" fillId="0" borderId="29" xfId="51" applyNumberFormat="1" applyFont="1" applyFill="1" applyBorder="1" applyAlignment="1" applyProtection="1">
      <alignment horizontal="right" vertical="center" indent="1"/>
      <protection hidden="1"/>
    </xf>
    <xf numFmtId="168" fontId="9" fillId="0" borderId="30" xfId="51" applyNumberFormat="1" applyFont="1" applyFill="1" applyBorder="1" applyAlignment="1" applyProtection="1">
      <alignment horizontal="right" vertical="center" indent="1"/>
      <protection hidden="1"/>
    </xf>
    <xf numFmtId="171" fontId="4" fillId="25" borderId="28" xfId="51" applyNumberFormat="1" applyFont="1" applyFill="1" applyBorder="1" applyAlignment="1" applyProtection="1">
      <alignment horizontal="right" vertical="center" indent="1"/>
      <protection locked="0"/>
    </xf>
    <xf numFmtId="171" fontId="4" fillId="25" borderId="30" xfId="51" applyNumberFormat="1" applyFont="1" applyFill="1" applyBorder="1" applyAlignment="1" applyProtection="1">
      <alignment horizontal="right" vertical="center" indent="1"/>
      <protection locked="0"/>
    </xf>
    <xf numFmtId="168" fontId="4" fillId="0" borderId="28" xfId="51" applyNumberFormat="1" applyFont="1" applyFill="1" applyBorder="1" applyAlignment="1" applyProtection="1">
      <alignment horizontal="right" vertical="center" indent="1"/>
      <protection hidden="1"/>
    </xf>
    <xf numFmtId="168" fontId="4" fillId="0" borderId="29" xfId="51" applyNumberFormat="1" applyFont="1" applyFill="1" applyBorder="1" applyAlignment="1" applyProtection="1">
      <alignment horizontal="right" vertical="center" indent="1"/>
      <protection hidden="1"/>
    </xf>
    <xf numFmtId="168" fontId="4" fillId="0" borderId="30" xfId="51" applyNumberFormat="1" applyFont="1" applyFill="1" applyBorder="1" applyAlignment="1" applyProtection="1">
      <alignment horizontal="right" vertical="center" indent="1"/>
      <protection hidden="1"/>
    </xf>
    <xf numFmtId="0" fontId="4" fillId="0" borderId="19" xfId="51" applyFont="1" applyFill="1" applyBorder="1" applyAlignment="1" applyProtection="1">
      <alignment horizontal="left" vertical="center" wrapText="1" indent="1"/>
      <protection hidden="1"/>
    </xf>
    <xf numFmtId="0" fontId="4" fillId="0" borderId="0" xfId="51" applyFont="1" applyFill="1" applyBorder="1" applyAlignment="1" applyProtection="1">
      <alignment horizontal="left" vertical="center" wrapText="1" indent="1"/>
      <protection hidden="1"/>
    </xf>
    <xf numFmtId="49" fontId="4" fillId="27" borderId="28" xfId="51" applyNumberFormat="1" applyFont="1" applyFill="1" applyBorder="1" applyAlignment="1" applyProtection="1">
      <alignment horizontal="center" vertical="center"/>
      <protection locked="0"/>
    </xf>
    <xf numFmtId="49" fontId="4" fillId="27" borderId="30" xfId="51" applyNumberFormat="1" applyFont="1" applyFill="1" applyBorder="1" applyAlignment="1" applyProtection="1">
      <alignment horizontal="center" vertical="center"/>
      <protection locked="0"/>
    </xf>
    <xf numFmtId="0" fontId="4" fillId="0" borderId="0" xfId="51" applyFont="1" applyFill="1" applyBorder="1" applyAlignment="1" applyProtection="1">
      <alignment vertical="center" wrapText="1"/>
      <protection hidden="1"/>
    </xf>
    <xf numFmtId="169" fontId="4" fillId="25" borderId="28" xfId="51" applyNumberFormat="1" applyFont="1" applyFill="1" applyBorder="1" applyAlignment="1" applyProtection="1">
      <alignment horizontal="right" vertical="center" indent="1"/>
      <protection locked="0"/>
    </xf>
    <xf numFmtId="169" fontId="4" fillId="25" borderId="30" xfId="51" applyNumberFormat="1" applyFont="1" applyFill="1" applyBorder="1" applyAlignment="1" applyProtection="1">
      <alignment horizontal="right" vertical="center" indent="1"/>
      <protection locked="0"/>
    </xf>
    <xf numFmtId="14" fontId="4" fillId="25" borderId="28" xfId="51" applyNumberFormat="1" applyFont="1" applyFill="1" applyBorder="1" applyAlignment="1" applyProtection="1">
      <alignment horizontal="center" vertical="center"/>
      <protection locked="0"/>
    </xf>
    <xf numFmtId="14" fontId="4" fillId="25" borderId="29" xfId="51" applyNumberFormat="1" applyFont="1" applyFill="1" applyBorder="1" applyAlignment="1" applyProtection="1">
      <alignment horizontal="center" vertical="center"/>
      <protection locked="0"/>
    </xf>
    <xf numFmtId="14" fontId="4" fillId="25" borderId="30" xfId="51" applyNumberFormat="1" applyFont="1" applyFill="1" applyBorder="1" applyAlignment="1" applyProtection="1">
      <alignment horizontal="center" vertical="center"/>
      <protection locked="0"/>
    </xf>
    <xf numFmtId="170" fontId="4" fillId="0" borderId="28" xfId="51" applyNumberFormat="1" applyFont="1" applyFill="1" applyBorder="1" applyAlignment="1" applyProtection="1">
      <alignment horizontal="right" vertical="center" indent="1"/>
      <protection hidden="1"/>
    </xf>
    <xf numFmtId="170" fontId="4" fillId="0" borderId="30" xfId="51" applyNumberFormat="1" applyFont="1" applyFill="1" applyBorder="1" applyAlignment="1" applyProtection="1">
      <alignment horizontal="right" vertical="center" indent="1"/>
      <protection hidden="1"/>
    </xf>
    <xf numFmtId="1" fontId="9" fillId="0" borderId="15" xfId="48" applyNumberFormat="1" applyFont="1" applyFill="1" applyBorder="1" applyAlignment="1" applyProtection="1">
      <alignment horizontal="left" vertical="center" indent="1"/>
      <protection hidden="1"/>
    </xf>
    <xf numFmtId="1" fontId="9" fillId="0" borderId="10" xfId="48" applyNumberFormat="1" applyFont="1" applyFill="1" applyBorder="1" applyAlignment="1" applyProtection="1">
      <alignment horizontal="left" vertical="center" indent="1"/>
      <protection hidden="1"/>
    </xf>
    <xf numFmtId="0" fontId="9" fillId="0" borderId="16" xfId="48" applyFont="1" applyFill="1" applyBorder="1" applyAlignment="1" applyProtection="1">
      <alignment horizontal="left" vertical="center" indent="1"/>
      <protection hidden="1"/>
    </xf>
    <xf numFmtId="0" fontId="4" fillId="0" borderId="28" xfId="51" applyNumberFormat="1" applyFont="1" applyFill="1" applyBorder="1" applyAlignment="1" applyProtection="1">
      <alignment horizontal="left" vertical="center" wrapText="1" indent="1"/>
      <protection hidden="1"/>
    </xf>
    <xf numFmtId="0" fontId="4" fillId="0" borderId="29" xfId="51" applyNumberFormat="1" applyFont="1" applyFill="1" applyBorder="1" applyAlignment="1" applyProtection="1">
      <alignment horizontal="left" vertical="center" wrapText="1" indent="1"/>
      <protection hidden="1"/>
    </xf>
    <xf numFmtId="0" fontId="4" fillId="0" borderId="30" xfId="51" applyNumberFormat="1" applyFont="1" applyFill="1" applyBorder="1" applyAlignment="1" applyProtection="1">
      <alignment horizontal="left" vertical="center" wrapText="1" indent="1"/>
      <protection hidden="1"/>
    </xf>
    <xf numFmtId="0" fontId="4" fillId="25" borderId="28" xfId="51" applyFont="1" applyFill="1" applyBorder="1" applyAlignment="1" applyProtection="1">
      <alignment horizontal="left" vertical="center" indent="1"/>
      <protection locked="0"/>
    </xf>
    <xf numFmtId="0" fontId="4" fillId="25" borderId="29" xfId="51" applyFont="1" applyFill="1" applyBorder="1" applyAlignment="1" applyProtection="1">
      <alignment horizontal="left" vertical="center" indent="1"/>
      <protection locked="0"/>
    </xf>
    <xf numFmtId="0" fontId="4" fillId="25" borderId="30" xfId="51" applyFont="1" applyFill="1" applyBorder="1" applyAlignment="1" applyProtection="1">
      <alignment horizontal="left" vertical="center" indent="1"/>
      <protection locked="0"/>
    </xf>
    <xf numFmtId="14" fontId="4" fillId="25" borderId="28" xfId="51" applyNumberFormat="1" applyFont="1" applyFill="1" applyBorder="1" applyAlignment="1" applyProtection="1">
      <alignment horizontal="left" vertical="center" indent="1"/>
      <protection locked="0"/>
    </xf>
    <xf numFmtId="14" fontId="4" fillId="25" borderId="29" xfId="51" applyNumberFormat="1" applyFont="1" applyFill="1" applyBorder="1" applyAlignment="1" applyProtection="1">
      <alignment horizontal="left" vertical="center" indent="1"/>
      <protection locked="0"/>
    </xf>
    <xf numFmtId="14" fontId="4" fillId="25" borderId="30" xfId="51" applyNumberFormat="1" applyFont="1" applyFill="1" applyBorder="1" applyAlignment="1" applyProtection="1">
      <alignment horizontal="left" vertical="center" indent="1"/>
      <protection locked="0"/>
    </xf>
    <xf numFmtId="165" fontId="4" fillId="25" borderId="28" xfId="51" applyNumberFormat="1" applyFont="1" applyFill="1" applyBorder="1" applyAlignment="1" applyProtection="1">
      <alignment horizontal="center" vertical="center"/>
      <protection locked="0"/>
    </xf>
    <xf numFmtId="165" fontId="4" fillId="25" borderId="29" xfId="51" applyNumberFormat="1" applyFont="1" applyFill="1" applyBorder="1" applyAlignment="1" applyProtection="1">
      <alignment horizontal="center" vertical="center"/>
      <protection locked="0"/>
    </xf>
    <xf numFmtId="165" fontId="4" fillId="25" borderId="30" xfId="51" applyNumberFormat="1" applyFont="1" applyFill="1" applyBorder="1" applyAlignment="1" applyProtection="1">
      <alignment horizontal="center" vertical="center"/>
      <protection locked="0"/>
    </xf>
    <xf numFmtId="1" fontId="9" fillId="0" borderId="16" xfId="0" applyNumberFormat="1" applyFont="1" applyFill="1" applyBorder="1" applyAlignment="1" applyProtection="1">
      <alignment horizontal="left" vertical="center" indent="1"/>
    </xf>
    <xf numFmtId="49" fontId="5" fillId="22" borderId="31" xfId="0" applyNumberFormat="1" applyFont="1" applyFill="1" applyBorder="1" applyAlignment="1" applyProtection="1">
      <alignment horizontal="left" vertical="center" wrapText="1" indent="1"/>
    </xf>
    <xf numFmtId="49" fontId="6" fillId="22" borderId="31" xfId="0" applyNumberFormat="1" applyFont="1" applyFill="1" applyBorder="1" applyAlignment="1" applyProtection="1">
      <alignment horizontal="left" vertical="center" wrapText="1" indent="1"/>
    </xf>
    <xf numFmtId="0" fontId="6" fillId="22" borderId="32" xfId="0" applyFont="1" applyFill="1" applyBorder="1" applyAlignment="1" applyProtection="1">
      <alignment horizontal="center" vertical="center" wrapText="1"/>
    </xf>
    <xf numFmtId="0" fontId="6" fillId="22" borderId="38" xfId="0" applyFont="1" applyFill="1" applyBorder="1" applyAlignment="1" applyProtection="1">
      <alignment horizontal="center" vertical="center" wrapText="1"/>
    </xf>
    <xf numFmtId="0" fontId="6" fillId="22" borderId="31" xfId="0" applyFont="1" applyFill="1" applyBorder="1" applyAlignment="1" applyProtection="1">
      <alignment horizontal="center" vertical="center"/>
    </xf>
    <xf numFmtId="49" fontId="7" fillId="17" borderId="31" xfId="0" applyNumberFormat="1" applyFont="1" applyFill="1" applyBorder="1" applyAlignment="1" applyProtection="1">
      <alignment horizontal="left" vertical="center" wrapText="1" indent="1"/>
      <protection locked="0"/>
    </xf>
    <xf numFmtId="0" fontId="7" fillId="17" borderId="31"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indent="1"/>
    </xf>
    <xf numFmtId="49" fontId="18" fillId="22" borderId="31" xfId="0" applyNumberFormat="1" applyFont="1" applyFill="1" applyBorder="1" applyAlignment="1" applyProtection="1">
      <alignment horizontal="left" vertical="center" indent="1"/>
    </xf>
    <xf numFmtId="0" fontId="18" fillId="22" borderId="31" xfId="0" applyFont="1" applyFill="1" applyBorder="1" applyAlignment="1" applyProtection="1">
      <alignment horizontal="center" vertical="center" wrapText="1"/>
    </xf>
    <xf numFmtId="0" fontId="18" fillId="22" borderId="31" xfId="0" applyFont="1" applyFill="1" applyBorder="1" applyAlignment="1" applyProtection="1">
      <alignment horizontal="center" vertical="center"/>
    </xf>
    <xf numFmtId="0" fontId="7" fillId="0" borderId="31" xfId="0" applyFont="1" applyFill="1" applyBorder="1" applyAlignment="1" applyProtection="1">
      <alignment vertical="center"/>
    </xf>
    <xf numFmtId="0" fontId="7" fillId="0" borderId="0" xfId="0" applyFont="1" applyFill="1" applyBorder="1" applyAlignment="1" applyProtection="1">
      <alignment vertical="top" wrapText="1"/>
    </xf>
    <xf numFmtId="0" fontId="7" fillId="0" borderId="15" xfId="0" applyFont="1" applyFill="1" applyBorder="1" applyAlignment="1" applyProtection="1">
      <alignment horizontal="left" vertical="center" wrapText="1" indent="1"/>
    </xf>
    <xf numFmtId="0" fontId="7" fillId="0" borderId="10" xfId="0" applyFont="1" applyFill="1" applyBorder="1" applyAlignment="1" applyProtection="1">
      <alignment horizontal="left" vertical="center" wrapText="1" indent="1"/>
    </xf>
    <xf numFmtId="0" fontId="7" fillId="0" borderId="16"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7" fillId="17" borderId="0" xfId="0" applyFont="1" applyFill="1" applyBorder="1" applyAlignment="1" applyProtection="1">
      <alignment vertical="center"/>
      <protection locked="0"/>
    </xf>
    <xf numFmtId="0" fontId="7" fillId="17" borderId="12" xfId="0" applyFont="1" applyFill="1" applyBorder="1" applyAlignment="1" applyProtection="1">
      <alignment vertical="center"/>
      <protection locked="0"/>
    </xf>
    <xf numFmtId="49" fontId="7" fillId="17" borderId="0" xfId="0" applyNumberFormat="1" applyFont="1" applyFill="1" applyBorder="1" applyAlignment="1" applyProtection="1">
      <alignment vertical="center"/>
      <protection locked="0"/>
    </xf>
    <xf numFmtId="49" fontId="4" fillId="17" borderId="0" xfId="0" applyNumberFormat="1" applyFont="1" applyFill="1" applyBorder="1" applyAlignment="1" applyProtection="1">
      <alignment vertical="center"/>
      <protection locked="0"/>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8"/>
    <cellStyle name="Standard 3" xfId="36"/>
    <cellStyle name="Standard 4" xfId="50"/>
    <cellStyle name="Standard 5" xfId="49"/>
    <cellStyle name="Standard 6" xfId="52"/>
    <cellStyle name="Standard 7" xfId="51"/>
    <cellStyle name="Standard_Antrag Netzwerk" xfId="37"/>
    <cellStyle name="Standard_Antrag Thüringen Jahr"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9">
    <dxf>
      <font>
        <condense val="0"/>
        <extend val="0"/>
        <color indexed="9"/>
      </font>
    </dxf>
    <dxf>
      <font>
        <condense val="0"/>
        <extend val="0"/>
        <color indexed="9"/>
      </font>
    </dxf>
    <dxf>
      <font>
        <condense val="0"/>
        <extend val="0"/>
        <color indexed="9"/>
      </font>
    </dxf>
    <dxf>
      <font>
        <strike val="0"/>
        <color theme="0"/>
      </font>
    </dxf>
    <dxf>
      <font>
        <b/>
        <i val="0"/>
        <strike val="0"/>
        <color rgb="FFFF0000"/>
      </font>
    </dxf>
    <dxf>
      <font>
        <b/>
        <i val="0"/>
      </font>
      <fill>
        <patternFill>
          <bgColor rgb="FFFF000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9525</xdr:rowOff>
        </xdr:from>
        <xdr:to>
          <xdr:col>5</xdr:col>
          <xdr:colOff>323850</xdr:colOff>
          <xdr:row>13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5</xdr:col>
          <xdr:colOff>323850</xdr:colOff>
          <xdr:row>14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635001</xdr:colOff>
      <xdr:row>0</xdr:row>
      <xdr:rowOff>1</xdr:rowOff>
    </xdr:from>
    <xdr:to>
      <xdr:col>9</xdr:col>
      <xdr:colOff>105070</xdr:colOff>
      <xdr:row>2</xdr:row>
      <xdr:rowOff>166131</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397251" y="1"/>
          <a:ext cx="3191169" cy="547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1</xdr:col>
          <xdr:colOff>314325</xdr:colOff>
          <xdr:row>7</xdr:row>
          <xdr:rowOff>66675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1</xdr:col>
          <xdr:colOff>314325</xdr:colOff>
          <xdr:row>9</xdr:row>
          <xdr:rowOff>66675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1</xdr:col>
          <xdr:colOff>314325</xdr:colOff>
          <xdr:row>14</xdr:row>
          <xdr:rowOff>66675</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xdr:col>
          <xdr:colOff>314325</xdr:colOff>
          <xdr:row>23</xdr:row>
          <xdr:rowOff>66675</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314325</xdr:colOff>
          <xdr:row>31</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314325</xdr:colOff>
          <xdr:row>38</xdr:row>
          <xdr:rowOff>66675</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1</xdr:col>
          <xdr:colOff>314325</xdr:colOff>
          <xdr:row>41</xdr:row>
          <xdr:rowOff>66675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1</xdr:col>
          <xdr:colOff>314325</xdr:colOff>
          <xdr:row>16</xdr:row>
          <xdr:rowOff>66675</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18</xdr:row>
          <xdr:rowOff>0</xdr:rowOff>
        </xdr:from>
        <xdr:to>
          <xdr:col>3</xdr:col>
          <xdr:colOff>466725</xdr:colOff>
          <xdr:row>19</xdr:row>
          <xdr:rowOff>66675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16</xdr:row>
          <xdr:rowOff>47625</xdr:rowOff>
        </xdr:from>
        <xdr:to>
          <xdr:col>3</xdr:col>
          <xdr:colOff>466725</xdr:colOff>
          <xdr:row>17</xdr:row>
          <xdr:rowOff>114300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39</xdr:row>
          <xdr:rowOff>0</xdr:rowOff>
        </xdr:from>
        <xdr:to>
          <xdr:col>4</xdr:col>
          <xdr:colOff>295275</xdr:colOff>
          <xdr:row>39</xdr:row>
          <xdr:rowOff>219075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43</xdr:row>
          <xdr:rowOff>0</xdr:rowOff>
        </xdr:from>
        <xdr:to>
          <xdr:col>4</xdr:col>
          <xdr:colOff>295275</xdr:colOff>
          <xdr:row>43</xdr:row>
          <xdr:rowOff>219075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41</xdr:row>
          <xdr:rowOff>0</xdr:rowOff>
        </xdr:from>
        <xdr:to>
          <xdr:col>4</xdr:col>
          <xdr:colOff>295275</xdr:colOff>
          <xdr:row>41</xdr:row>
          <xdr:rowOff>219075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xdr:row>
          <xdr:rowOff>9525</xdr:rowOff>
        </xdr:from>
        <xdr:to>
          <xdr:col>16</xdr:col>
          <xdr:colOff>104775</xdr:colOff>
          <xdr:row>12</xdr:row>
          <xdr:rowOff>219075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12</xdr:row>
          <xdr:rowOff>9525</xdr:rowOff>
        </xdr:from>
        <xdr:to>
          <xdr:col>17</xdr:col>
          <xdr:colOff>333375</xdr:colOff>
          <xdr:row>12</xdr:row>
          <xdr:rowOff>219075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13</xdr:col>
          <xdr:colOff>266700</xdr:colOff>
          <xdr:row>18</xdr:row>
          <xdr:rowOff>219075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9525</xdr:rowOff>
        </xdr:from>
        <xdr:to>
          <xdr:col>13</xdr:col>
          <xdr:colOff>266700</xdr:colOff>
          <xdr:row>20</xdr:row>
          <xdr:rowOff>219075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9525</xdr:rowOff>
        </xdr:from>
        <xdr:to>
          <xdr:col>16</xdr:col>
          <xdr:colOff>104775</xdr:colOff>
          <xdr:row>16</xdr:row>
          <xdr:rowOff>219075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16</xdr:row>
          <xdr:rowOff>9525</xdr:rowOff>
        </xdr:from>
        <xdr:to>
          <xdr:col>17</xdr:col>
          <xdr:colOff>333375</xdr:colOff>
          <xdr:row>16</xdr:row>
          <xdr:rowOff>219075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9525</xdr:rowOff>
        </xdr:from>
        <xdr:to>
          <xdr:col>16</xdr:col>
          <xdr:colOff>104775</xdr:colOff>
          <xdr:row>22</xdr:row>
          <xdr:rowOff>219075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9525</xdr:rowOff>
        </xdr:from>
        <xdr:to>
          <xdr:col>17</xdr:col>
          <xdr:colOff>333375</xdr:colOff>
          <xdr:row>22</xdr:row>
          <xdr:rowOff>219075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Normal="100" workbookViewId="0">
      <selection activeCell="A41" sqref="A41"/>
    </sheetView>
  </sheetViews>
  <sheetFormatPr baseColWidth="10" defaultColWidth="11.42578125" defaultRowHeight="12" x14ac:dyDescent="0.2"/>
  <cols>
    <col min="1" max="1" width="10.7109375" style="62" customWidth="1"/>
    <col min="2" max="2" width="15.7109375" style="63" customWidth="1"/>
    <col min="3" max="3" width="78.7109375" style="62" customWidth="1"/>
    <col min="4" max="4" width="0" style="62" hidden="1" customWidth="1"/>
    <col min="5" max="16384" width="11.42578125" style="62"/>
  </cols>
  <sheetData>
    <row r="1" spans="1:8" s="84" customFormat="1" ht="30" customHeight="1" thickBot="1" x14ac:dyDescent="0.25">
      <c r="A1" s="89" t="s">
        <v>122</v>
      </c>
      <c r="B1" s="90"/>
      <c r="C1" s="90"/>
      <c r="D1" s="88"/>
    </row>
    <row r="2" spans="1:8" s="84" customFormat="1" ht="30" customHeight="1" thickTop="1" x14ac:dyDescent="0.25">
      <c r="A2" s="80" t="s">
        <v>206</v>
      </c>
      <c r="B2" s="81"/>
      <c r="C2" s="82"/>
      <c r="D2" s="83" t="s">
        <v>208</v>
      </c>
    </row>
    <row r="3" spans="1:8" s="84" customFormat="1" ht="30" customHeight="1" thickBot="1" x14ac:dyDescent="0.25">
      <c r="A3" s="85" t="s">
        <v>207</v>
      </c>
      <c r="B3" s="86"/>
      <c r="C3" s="87"/>
      <c r="D3" s="88"/>
    </row>
    <row r="4" spans="1:8" ht="15" customHeight="1" thickTop="1" x14ac:dyDescent="0.2">
      <c r="A4" s="96" t="str">
        <f>IF(AND('Seite 1'!D20="",'Seite 1'!D52=0)," - öffentlich -"," - vertraulich -")</f>
        <v xml:space="preserve"> - öffentlich -</v>
      </c>
      <c r="D4" s="88"/>
      <c r="F4" s="64"/>
    </row>
    <row r="5" spans="1:8" ht="15" customHeight="1" x14ac:dyDescent="0.2">
      <c r="D5" s="88"/>
      <c r="F5" s="64"/>
    </row>
    <row r="6" spans="1:8" s="84" customFormat="1" ht="18" customHeight="1" x14ac:dyDescent="0.2">
      <c r="A6" s="97" t="s">
        <v>209</v>
      </c>
      <c r="B6" s="98"/>
      <c r="C6" s="99"/>
      <c r="D6" s="88"/>
    </row>
    <row r="7" spans="1:8" s="103" customFormat="1" ht="18" customHeight="1" x14ac:dyDescent="0.2">
      <c r="A7" s="100" t="s">
        <v>123</v>
      </c>
      <c r="B7" s="101" t="s">
        <v>124</v>
      </c>
      <c r="C7" s="100" t="s">
        <v>125</v>
      </c>
      <c r="D7" s="102"/>
      <c r="F7" s="84"/>
    </row>
    <row r="8" spans="1:8" s="64" customFormat="1" ht="24" customHeight="1" x14ac:dyDescent="0.2">
      <c r="A8" s="104" t="s">
        <v>126</v>
      </c>
      <c r="B8" s="105">
        <v>39715</v>
      </c>
      <c r="C8" s="106" t="s">
        <v>127</v>
      </c>
      <c r="D8" s="88"/>
      <c r="F8" s="62"/>
      <c r="G8" s="62"/>
    </row>
    <row r="9" spans="1:8" ht="24" customHeight="1" x14ac:dyDescent="0.2">
      <c r="A9" s="104" t="s">
        <v>128</v>
      </c>
      <c r="B9" s="105">
        <v>40094</v>
      </c>
      <c r="C9" s="106" t="s">
        <v>129</v>
      </c>
      <c r="D9" s="88"/>
      <c r="H9" s="64"/>
    </row>
    <row r="10" spans="1:8" ht="24" customHeight="1" x14ac:dyDescent="0.2">
      <c r="A10" s="104" t="s">
        <v>130</v>
      </c>
      <c r="B10" s="105">
        <v>40119</v>
      </c>
      <c r="C10" s="106" t="s">
        <v>131</v>
      </c>
      <c r="D10" s="88"/>
    </row>
    <row r="11" spans="1:8" ht="24" customHeight="1" x14ac:dyDescent="0.2">
      <c r="A11" s="104" t="s">
        <v>144</v>
      </c>
      <c r="B11" s="105">
        <v>40297</v>
      </c>
      <c r="C11" s="106" t="s">
        <v>132</v>
      </c>
      <c r="D11" s="88"/>
    </row>
    <row r="12" spans="1:8" ht="24" customHeight="1" x14ac:dyDescent="0.2">
      <c r="A12" s="104" t="s">
        <v>145</v>
      </c>
      <c r="B12" s="105">
        <v>40394</v>
      </c>
      <c r="C12" s="106" t="s">
        <v>133</v>
      </c>
      <c r="D12" s="88"/>
    </row>
    <row r="13" spans="1:8" ht="24" customHeight="1" x14ac:dyDescent="0.2">
      <c r="A13" s="104" t="s">
        <v>146</v>
      </c>
      <c r="B13" s="105">
        <v>40399</v>
      </c>
      <c r="C13" s="106" t="s">
        <v>134</v>
      </c>
      <c r="D13" s="88"/>
    </row>
    <row r="14" spans="1:8" ht="24" customHeight="1" x14ac:dyDescent="0.2">
      <c r="A14" s="104" t="s">
        <v>147</v>
      </c>
      <c r="B14" s="105">
        <v>40450</v>
      </c>
      <c r="C14" s="106" t="s">
        <v>135</v>
      </c>
      <c r="D14" s="88"/>
    </row>
    <row r="15" spans="1:8" ht="24" customHeight="1" x14ac:dyDescent="0.2">
      <c r="A15" s="104" t="s">
        <v>148</v>
      </c>
      <c r="B15" s="105">
        <v>40759</v>
      </c>
      <c r="C15" s="106" t="s">
        <v>136</v>
      </c>
      <c r="D15" s="88"/>
    </row>
    <row r="16" spans="1:8" ht="24" customHeight="1" x14ac:dyDescent="0.2">
      <c r="A16" s="104" t="s">
        <v>149</v>
      </c>
      <c r="B16" s="105">
        <v>40827</v>
      </c>
      <c r="C16" s="106" t="s">
        <v>137</v>
      </c>
      <c r="D16" s="88"/>
    </row>
    <row r="17" spans="1:4" ht="24" customHeight="1" x14ac:dyDescent="0.2">
      <c r="A17" s="104" t="s">
        <v>150</v>
      </c>
      <c r="B17" s="105">
        <v>41003</v>
      </c>
      <c r="C17" s="106" t="s">
        <v>138</v>
      </c>
      <c r="D17" s="88"/>
    </row>
    <row r="18" spans="1:4" ht="24" customHeight="1" x14ac:dyDescent="0.2">
      <c r="A18" s="104" t="s">
        <v>151</v>
      </c>
      <c r="B18" s="105">
        <v>41151</v>
      </c>
      <c r="C18" s="106" t="s">
        <v>139</v>
      </c>
      <c r="D18" s="88"/>
    </row>
    <row r="19" spans="1:4" ht="24" customHeight="1" x14ac:dyDescent="0.2">
      <c r="A19" s="104" t="s">
        <v>152</v>
      </c>
      <c r="B19" s="105">
        <v>41528</v>
      </c>
      <c r="C19" s="106" t="s">
        <v>140</v>
      </c>
      <c r="D19" s="88"/>
    </row>
    <row r="20" spans="1:4" ht="24" customHeight="1" x14ac:dyDescent="0.2">
      <c r="A20" s="104" t="s">
        <v>153</v>
      </c>
      <c r="B20" s="105">
        <v>41680</v>
      </c>
      <c r="C20" s="106" t="s">
        <v>141</v>
      </c>
      <c r="D20" s="88"/>
    </row>
    <row r="21" spans="1:4" ht="24" customHeight="1" x14ac:dyDescent="0.2">
      <c r="A21" s="104" t="s">
        <v>154</v>
      </c>
      <c r="B21" s="105">
        <v>41911</v>
      </c>
      <c r="C21" s="106" t="s">
        <v>142</v>
      </c>
      <c r="D21" s="88"/>
    </row>
    <row r="22" spans="1:4" ht="24" customHeight="1" x14ac:dyDescent="0.2">
      <c r="A22" s="104" t="s">
        <v>155</v>
      </c>
      <c r="B22" s="105">
        <v>42279</v>
      </c>
      <c r="C22" s="106" t="s">
        <v>143</v>
      </c>
      <c r="D22" s="88"/>
    </row>
    <row r="23" spans="1:4" ht="24" customHeight="1" x14ac:dyDescent="0.2">
      <c r="A23" s="107" t="s">
        <v>156</v>
      </c>
      <c r="B23" s="105">
        <v>42578</v>
      </c>
      <c r="C23" s="106" t="s">
        <v>157</v>
      </c>
      <c r="D23" s="88"/>
    </row>
    <row r="24" spans="1:4" ht="24" customHeight="1" x14ac:dyDescent="0.2">
      <c r="A24" s="107" t="s">
        <v>158</v>
      </c>
      <c r="B24" s="105">
        <v>42648</v>
      </c>
      <c r="C24" s="106" t="s">
        <v>159</v>
      </c>
      <c r="D24" s="88"/>
    </row>
    <row r="25" spans="1:4" ht="48" customHeight="1" x14ac:dyDescent="0.2">
      <c r="A25" s="107" t="s">
        <v>160</v>
      </c>
      <c r="B25" s="105">
        <v>42788</v>
      </c>
      <c r="C25" s="106" t="s">
        <v>161</v>
      </c>
      <c r="D25" s="88"/>
    </row>
    <row r="26" spans="1:4" ht="24" customHeight="1" x14ac:dyDescent="0.2">
      <c r="A26" s="107" t="s">
        <v>164</v>
      </c>
      <c r="B26" s="105">
        <v>43019</v>
      </c>
      <c r="C26" s="106" t="s">
        <v>159</v>
      </c>
      <c r="D26" s="88"/>
    </row>
    <row r="27" spans="1:4" ht="24" customHeight="1" x14ac:dyDescent="0.2">
      <c r="A27" s="107" t="s">
        <v>168</v>
      </c>
      <c r="B27" s="105">
        <v>43251</v>
      </c>
      <c r="C27" s="106" t="s">
        <v>172</v>
      </c>
      <c r="D27" s="88"/>
    </row>
    <row r="28" spans="1:4" ht="24" customHeight="1" x14ac:dyDescent="0.2">
      <c r="A28" s="108" t="s">
        <v>173</v>
      </c>
      <c r="B28" s="105">
        <v>43364</v>
      </c>
      <c r="C28" s="106" t="s">
        <v>159</v>
      </c>
      <c r="D28" s="88"/>
    </row>
    <row r="29" spans="1:4" ht="24" customHeight="1" x14ac:dyDescent="0.2">
      <c r="A29" s="108" t="s">
        <v>174</v>
      </c>
      <c r="B29" s="105">
        <v>43614</v>
      </c>
      <c r="C29" s="106" t="s">
        <v>175</v>
      </c>
      <c r="D29" s="88"/>
    </row>
    <row r="30" spans="1:4" ht="24" customHeight="1" x14ac:dyDescent="0.2">
      <c r="A30" s="108" t="s">
        <v>179</v>
      </c>
      <c r="B30" s="105">
        <v>43733</v>
      </c>
      <c r="C30" s="106" t="s">
        <v>159</v>
      </c>
      <c r="D30" s="88"/>
    </row>
    <row r="31" spans="1:4" ht="24" customHeight="1" x14ac:dyDescent="0.2">
      <c r="A31" s="108" t="s">
        <v>180</v>
      </c>
      <c r="B31" s="105">
        <v>43875</v>
      </c>
      <c r="C31" s="106" t="s">
        <v>181</v>
      </c>
      <c r="D31" s="88"/>
    </row>
    <row r="32" spans="1:4" ht="24" customHeight="1" x14ac:dyDescent="0.2">
      <c r="A32" s="108" t="s">
        <v>182</v>
      </c>
      <c r="B32" s="105">
        <v>44104</v>
      </c>
      <c r="C32" s="106" t="s">
        <v>159</v>
      </c>
      <c r="D32" s="88"/>
    </row>
    <row r="33" spans="1:6" ht="24" customHeight="1" x14ac:dyDescent="0.2">
      <c r="A33" s="108" t="s">
        <v>183</v>
      </c>
      <c r="B33" s="105">
        <v>44474</v>
      </c>
      <c r="C33" s="106" t="s">
        <v>184</v>
      </c>
      <c r="D33" s="88"/>
    </row>
    <row r="34" spans="1:6" ht="24" customHeight="1" x14ac:dyDescent="0.2">
      <c r="A34" s="108" t="s">
        <v>203</v>
      </c>
      <c r="B34" s="105">
        <v>44838</v>
      </c>
      <c r="C34" s="106" t="s">
        <v>202</v>
      </c>
      <c r="D34" s="88"/>
    </row>
    <row r="35" spans="1:6" ht="24" customHeight="1" x14ac:dyDescent="0.2">
      <c r="A35" s="108" t="s">
        <v>204</v>
      </c>
      <c r="B35" s="105">
        <v>44854</v>
      </c>
      <c r="C35" s="106" t="s">
        <v>205</v>
      </c>
      <c r="D35" s="88"/>
    </row>
    <row r="36" spans="1:6" s="84" customFormat="1" ht="15" customHeight="1" x14ac:dyDescent="0.2">
      <c r="A36" s="109"/>
      <c r="D36" s="88"/>
    </row>
    <row r="37" spans="1:6" s="84" customFormat="1" ht="18" customHeight="1" x14ac:dyDescent="0.2">
      <c r="A37" s="97" t="s">
        <v>210</v>
      </c>
      <c r="B37" s="98"/>
      <c r="C37" s="99"/>
      <c r="D37" s="88"/>
    </row>
    <row r="38" spans="1:6" s="103" customFormat="1" ht="18" customHeight="1" x14ac:dyDescent="0.2">
      <c r="A38" s="100" t="s">
        <v>123</v>
      </c>
      <c r="B38" s="101" t="s">
        <v>124</v>
      </c>
      <c r="C38" s="100" t="s">
        <v>125</v>
      </c>
      <c r="D38" s="102"/>
      <c r="F38" s="84"/>
    </row>
    <row r="39" spans="1:6" s="103" customFormat="1" ht="24" customHeight="1" x14ac:dyDescent="0.2">
      <c r="A39" s="110" t="s">
        <v>211</v>
      </c>
      <c r="B39" s="111">
        <v>45118</v>
      </c>
      <c r="C39" s="112" t="s">
        <v>315</v>
      </c>
      <c r="D39" s="102"/>
      <c r="F39" s="84"/>
    </row>
    <row r="40" spans="1:6" s="84" customFormat="1" ht="36" customHeight="1" x14ac:dyDescent="0.2">
      <c r="A40" s="110" t="s">
        <v>330</v>
      </c>
      <c r="B40" s="113">
        <v>45211</v>
      </c>
      <c r="C40" s="112" t="s">
        <v>342</v>
      </c>
      <c r="D40" s="88"/>
    </row>
    <row r="41" spans="1:6" s="84" customFormat="1" ht="24" customHeight="1" x14ac:dyDescent="0.2">
      <c r="A41" s="110"/>
      <c r="B41" s="113"/>
      <c r="C41" s="112"/>
      <c r="D41" s="88"/>
    </row>
    <row r="42" spans="1:6" s="84" customFormat="1" ht="24" customHeight="1" x14ac:dyDescent="0.2">
      <c r="A42" s="110"/>
      <c r="B42" s="113"/>
      <c r="C42" s="112"/>
      <c r="D42" s="88"/>
    </row>
    <row r="43" spans="1:6" s="84" customFormat="1" ht="24" customHeight="1" x14ac:dyDescent="0.2">
      <c r="A43" s="110"/>
      <c r="B43" s="113"/>
      <c r="C43" s="112"/>
      <c r="D43" s="88"/>
    </row>
    <row r="44" spans="1:6" s="84" customFormat="1" ht="24" customHeight="1" x14ac:dyDescent="0.2">
      <c r="A44" s="110"/>
      <c r="B44" s="111"/>
      <c r="C44" s="112"/>
      <c r="D44" s="88"/>
    </row>
    <row r="45" spans="1:6" s="84" customFormat="1" ht="24" customHeight="1" x14ac:dyDescent="0.2">
      <c r="A45" s="110"/>
      <c r="B45" s="111"/>
      <c r="C45" s="112"/>
      <c r="D45" s="88"/>
    </row>
    <row r="46" spans="1:6" s="84" customFormat="1" ht="24" customHeight="1" x14ac:dyDescent="0.2">
      <c r="A46" s="110"/>
      <c r="B46" s="113"/>
      <c r="C46" s="112"/>
      <c r="D46" s="88"/>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rowBreaks count="1" manualBreakCount="1">
    <brk id="3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L36"/>
  <sheetViews>
    <sheetView showGridLines="0" workbookViewId="0">
      <selection activeCell="B9" sqref="B9:E9"/>
    </sheetView>
  </sheetViews>
  <sheetFormatPr baseColWidth="10" defaultColWidth="11.42578125" defaultRowHeight="12" x14ac:dyDescent="0.2"/>
  <cols>
    <col min="1" max="1" width="1.5703125" style="1" customWidth="1"/>
    <col min="2" max="2" width="9.5703125" style="35" customWidth="1"/>
    <col min="3" max="6" width="9.5703125" style="1" customWidth="1"/>
    <col min="7" max="7" width="6.5703125" style="1" customWidth="1"/>
    <col min="8" max="11" width="9.5703125" style="1" customWidth="1"/>
    <col min="12" max="12" width="1.5703125" style="1" customWidth="1"/>
    <col min="13" max="16384" width="11.42578125" style="1"/>
  </cols>
  <sheetData>
    <row r="1" spans="1:12" ht="15" customHeight="1" x14ac:dyDescent="0.2">
      <c r="A1" s="20" t="str">
        <f>CONCATENATE("Anlage ",'Seite 2'!B40,": ",'Seite 2'!C40)</f>
        <v>Anlage 7: Übersicht unterschriftsberechtigter Personen (bei Veränderungen)</v>
      </c>
      <c r="C1" s="3"/>
      <c r="D1" s="3"/>
      <c r="E1" s="17"/>
      <c r="F1" s="13"/>
      <c r="G1" s="13"/>
      <c r="H1" s="13"/>
      <c r="I1" s="23" t="s">
        <v>242</v>
      </c>
      <c r="J1" s="420" t="str">
        <f>'Seite 1'!H16</f>
        <v>F-BV</v>
      </c>
      <c r="K1" s="506"/>
      <c r="L1" s="265"/>
    </row>
    <row r="2" spans="1:12" ht="15" customHeight="1" x14ac:dyDescent="0.2">
      <c r="B2" s="33"/>
      <c r="C2" s="3"/>
      <c r="D2" s="3"/>
      <c r="E2" s="3"/>
      <c r="I2" s="7"/>
      <c r="J2" s="14"/>
      <c r="L2" s="51" t="str">
        <f>'Seite 1'!A67</f>
        <v>Antrag zur Förderung von Betreuungsvereinen</v>
      </c>
    </row>
    <row r="3" spans="1:12" ht="15" customHeight="1" x14ac:dyDescent="0.2">
      <c r="B3" s="33"/>
      <c r="C3" s="3"/>
      <c r="D3" s="3"/>
      <c r="E3" s="3"/>
      <c r="I3" s="7"/>
      <c r="J3" s="14"/>
      <c r="L3" s="52" t="str">
        <f>'Seite 1'!A68</f>
        <v>Formularversion: V 2.1 vom 12.10.23 - öffentlich -</v>
      </c>
    </row>
    <row r="4" spans="1:12" ht="5.0999999999999996" customHeight="1" x14ac:dyDescent="0.2">
      <c r="A4" s="239"/>
      <c r="B4" s="260"/>
      <c r="C4" s="240"/>
      <c r="D4" s="240"/>
      <c r="E4" s="240"/>
      <c r="F4" s="240"/>
      <c r="G4" s="240"/>
      <c r="H4" s="240"/>
      <c r="I4" s="240"/>
      <c r="J4" s="240"/>
      <c r="K4" s="240"/>
      <c r="L4" s="241"/>
    </row>
    <row r="5" spans="1:12" s="42" customFormat="1" ht="30" customHeight="1" x14ac:dyDescent="0.2">
      <c r="A5" s="261"/>
      <c r="B5" s="511" t="s">
        <v>85</v>
      </c>
      <c r="C5" s="511"/>
      <c r="D5" s="512">
        <f>'Seite 1'!D20</f>
        <v>0</v>
      </c>
      <c r="E5" s="513"/>
      <c r="F5" s="513"/>
      <c r="G5" s="513"/>
      <c r="H5" s="513"/>
      <c r="I5" s="513"/>
      <c r="J5" s="513"/>
      <c r="K5" s="514"/>
      <c r="L5" s="262"/>
    </row>
    <row r="6" spans="1:12" ht="5.0999999999999996" customHeight="1" x14ac:dyDescent="0.2">
      <c r="A6" s="121"/>
      <c r="B6" s="33"/>
      <c r="C6" s="3"/>
      <c r="D6" s="3"/>
      <c r="E6" s="3"/>
      <c r="F6" s="3"/>
      <c r="G6" s="3"/>
      <c r="H6" s="3"/>
      <c r="I6" s="3"/>
      <c r="J6" s="3"/>
      <c r="K6" s="3"/>
      <c r="L6" s="15"/>
    </row>
    <row r="7" spans="1:12" ht="20.100000000000001" customHeight="1" x14ac:dyDescent="0.2">
      <c r="A7" s="121"/>
      <c r="B7" s="507" t="s">
        <v>79</v>
      </c>
      <c r="C7" s="507"/>
      <c r="D7" s="507"/>
      <c r="E7" s="507"/>
      <c r="F7" s="508" t="s">
        <v>289</v>
      </c>
      <c r="G7" s="508"/>
      <c r="H7" s="508"/>
      <c r="I7" s="509" t="s">
        <v>80</v>
      </c>
      <c r="J7" s="509"/>
      <c r="K7" s="509"/>
      <c r="L7" s="15"/>
    </row>
    <row r="8" spans="1:12" ht="20.100000000000001" customHeight="1" x14ac:dyDescent="0.2">
      <c r="A8" s="121"/>
      <c r="B8" s="507" t="s">
        <v>81</v>
      </c>
      <c r="C8" s="507"/>
      <c r="D8" s="507"/>
      <c r="E8" s="507"/>
      <c r="F8" s="508"/>
      <c r="G8" s="508"/>
      <c r="H8" s="508"/>
      <c r="I8" s="509"/>
      <c r="J8" s="509"/>
      <c r="K8" s="509"/>
      <c r="L8" s="15"/>
    </row>
    <row r="9" spans="1:12" ht="30" customHeight="1" x14ac:dyDescent="0.2">
      <c r="A9" s="121"/>
      <c r="B9" s="504"/>
      <c r="C9" s="504"/>
      <c r="D9" s="504"/>
      <c r="E9" s="504"/>
      <c r="F9" s="505"/>
      <c r="G9" s="505"/>
      <c r="H9" s="505"/>
      <c r="I9" s="510"/>
      <c r="J9" s="510"/>
      <c r="K9" s="510"/>
      <c r="L9" s="15"/>
    </row>
    <row r="10" spans="1:12" ht="30" customHeight="1" x14ac:dyDescent="0.2">
      <c r="A10" s="121"/>
      <c r="B10" s="504"/>
      <c r="C10" s="504"/>
      <c r="D10" s="504"/>
      <c r="E10" s="504"/>
      <c r="F10" s="505"/>
      <c r="G10" s="505"/>
      <c r="H10" s="505"/>
      <c r="I10" s="510"/>
      <c r="J10" s="510"/>
      <c r="K10" s="510"/>
      <c r="L10" s="15"/>
    </row>
    <row r="11" spans="1:12" ht="30" customHeight="1" x14ac:dyDescent="0.2">
      <c r="A11" s="121"/>
      <c r="B11" s="504"/>
      <c r="C11" s="504"/>
      <c r="D11" s="504"/>
      <c r="E11" s="504"/>
      <c r="F11" s="505"/>
      <c r="G11" s="505"/>
      <c r="H11" s="505"/>
      <c r="I11" s="510"/>
      <c r="J11" s="510"/>
      <c r="K11" s="510"/>
      <c r="L11" s="15"/>
    </row>
    <row r="12" spans="1:12" ht="30" customHeight="1" x14ac:dyDescent="0.2">
      <c r="A12" s="121"/>
      <c r="B12" s="504"/>
      <c r="C12" s="504"/>
      <c r="D12" s="504"/>
      <c r="E12" s="504"/>
      <c r="F12" s="505"/>
      <c r="G12" s="505"/>
      <c r="H12" s="505"/>
      <c r="I12" s="510"/>
      <c r="J12" s="510"/>
      <c r="K12" s="510"/>
      <c r="L12" s="15"/>
    </row>
    <row r="13" spans="1:12" ht="30" customHeight="1" x14ac:dyDescent="0.2">
      <c r="A13" s="121"/>
      <c r="B13" s="504"/>
      <c r="C13" s="504"/>
      <c r="D13" s="504"/>
      <c r="E13" s="504"/>
      <c r="F13" s="505"/>
      <c r="G13" s="505"/>
      <c r="H13" s="505"/>
      <c r="I13" s="510"/>
      <c r="J13" s="510"/>
      <c r="K13" s="510"/>
      <c r="L13" s="15"/>
    </row>
    <row r="14" spans="1:12" ht="30" customHeight="1" x14ac:dyDescent="0.2">
      <c r="A14" s="121"/>
      <c r="B14" s="504"/>
      <c r="C14" s="504"/>
      <c r="D14" s="504"/>
      <c r="E14" s="504"/>
      <c r="F14" s="505"/>
      <c r="G14" s="505"/>
      <c r="H14" s="505"/>
      <c r="I14" s="510"/>
      <c r="J14" s="510"/>
      <c r="K14" s="510"/>
      <c r="L14" s="15"/>
    </row>
    <row r="15" spans="1:12" ht="30" customHeight="1" x14ac:dyDescent="0.2">
      <c r="A15" s="121"/>
      <c r="B15" s="504"/>
      <c r="C15" s="504"/>
      <c r="D15" s="504"/>
      <c r="E15" s="504"/>
      <c r="F15" s="505"/>
      <c r="G15" s="505"/>
      <c r="H15" s="505"/>
      <c r="I15" s="510"/>
      <c r="J15" s="510"/>
      <c r="K15" s="510"/>
      <c r="L15" s="15"/>
    </row>
    <row r="16" spans="1:12" ht="30" customHeight="1" x14ac:dyDescent="0.2">
      <c r="A16" s="121"/>
      <c r="B16" s="504"/>
      <c r="C16" s="504"/>
      <c r="D16" s="504"/>
      <c r="E16" s="504"/>
      <c r="F16" s="505"/>
      <c r="G16" s="505"/>
      <c r="H16" s="505"/>
      <c r="I16" s="510"/>
      <c r="J16" s="510"/>
      <c r="K16" s="510"/>
      <c r="L16" s="15"/>
    </row>
    <row r="17" spans="1:12" ht="30" customHeight="1" x14ac:dyDescent="0.2">
      <c r="A17" s="121"/>
      <c r="B17" s="504"/>
      <c r="C17" s="504"/>
      <c r="D17" s="504"/>
      <c r="E17" s="504"/>
      <c r="F17" s="505"/>
      <c r="G17" s="505"/>
      <c r="H17" s="505"/>
      <c r="I17" s="510"/>
      <c r="J17" s="510"/>
      <c r="K17" s="510"/>
      <c r="L17" s="15"/>
    </row>
    <row r="18" spans="1:12" ht="30" customHeight="1" x14ac:dyDescent="0.2">
      <c r="A18" s="121"/>
      <c r="B18" s="504"/>
      <c r="C18" s="504"/>
      <c r="D18" s="504"/>
      <c r="E18" s="504"/>
      <c r="F18" s="505"/>
      <c r="G18" s="505"/>
      <c r="H18" s="505"/>
      <c r="I18" s="510"/>
      <c r="J18" s="510"/>
      <c r="K18" s="510"/>
      <c r="L18" s="15"/>
    </row>
    <row r="19" spans="1:12" ht="30" customHeight="1" x14ac:dyDescent="0.2">
      <c r="A19" s="121"/>
      <c r="B19" s="504"/>
      <c r="C19" s="504"/>
      <c r="D19" s="504"/>
      <c r="E19" s="504"/>
      <c r="F19" s="505"/>
      <c r="G19" s="505"/>
      <c r="H19" s="505"/>
      <c r="I19" s="510"/>
      <c r="J19" s="510"/>
      <c r="K19" s="510"/>
      <c r="L19" s="15"/>
    </row>
    <row r="20" spans="1:12" ht="30" customHeight="1" x14ac:dyDescent="0.2">
      <c r="A20" s="121"/>
      <c r="B20" s="504"/>
      <c r="C20" s="504"/>
      <c r="D20" s="504"/>
      <c r="E20" s="504"/>
      <c r="F20" s="505"/>
      <c r="G20" s="505"/>
      <c r="H20" s="505"/>
      <c r="I20" s="510"/>
      <c r="J20" s="510"/>
      <c r="K20" s="510"/>
      <c r="L20" s="15"/>
    </row>
    <row r="21" spans="1:12" ht="12" customHeight="1" x14ac:dyDescent="0.2">
      <c r="A21" s="121"/>
      <c r="B21" s="33"/>
      <c r="C21" s="3"/>
      <c r="D21" s="3"/>
      <c r="E21" s="3"/>
      <c r="F21" s="3"/>
      <c r="G21" s="3"/>
      <c r="H21" s="3"/>
      <c r="I21" s="3"/>
      <c r="J21" s="3"/>
      <c r="K21" s="3"/>
      <c r="L21" s="15"/>
    </row>
    <row r="22" spans="1:12" ht="12" customHeight="1" x14ac:dyDescent="0.2">
      <c r="A22" s="121"/>
      <c r="B22" s="33" t="s">
        <v>82</v>
      </c>
      <c r="C22" s="3"/>
      <c r="D22" s="3"/>
      <c r="E22" s="3"/>
      <c r="F22" s="3"/>
      <c r="G22" s="3"/>
      <c r="H22" s="3"/>
      <c r="I22" s="3"/>
      <c r="J22" s="3"/>
      <c r="K22" s="3"/>
      <c r="L22" s="15"/>
    </row>
    <row r="23" spans="1:12" ht="12" customHeight="1" x14ac:dyDescent="0.2">
      <c r="A23" s="121"/>
      <c r="B23" s="33"/>
      <c r="C23" s="3"/>
      <c r="D23" s="3"/>
      <c r="E23" s="3"/>
      <c r="F23" s="3"/>
      <c r="G23" s="3"/>
      <c r="H23" s="3"/>
      <c r="I23" s="3"/>
      <c r="J23" s="3"/>
      <c r="K23" s="3"/>
      <c r="L23" s="15"/>
    </row>
    <row r="24" spans="1:12" ht="12" customHeight="1" x14ac:dyDescent="0.2">
      <c r="A24" s="121"/>
      <c r="B24" s="33"/>
      <c r="C24" s="3"/>
      <c r="D24" s="3"/>
      <c r="E24" s="3"/>
      <c r="F24" s="3"/>
      <c r="G24" s="3"/>
      <c r="H24" s="3"/>
      <c r="I24" s="3"/>
      <c r="J24" s="3"/>
      <c r="K24" s="3"/>
      <c r="L24" s="15"/>
    </row>
    <row r="25" spans="1:12" ht="12" customHeight="1" x14ac:dyDescent="0.2">
      <c r="A25" s="121"/>
      <c r="B25" s="33"/>
      <c r="C25" s="3"/>
      <c r="D25" s="3"/>
      <c r="E25" s="3"/>
      <c r="F25" s="3"/>
      <c r="G25" s="3"/>
      <c r="H25" s="3"/>
      <c r="I25" s="3"/>
      <c r="J25" s="3"/>
      <c r="K25" s="3"/>
      <c r="L25" s="15"/>
    </row>
    <row r="26" spans="1:12" ht="12" customHeight="1" x14ac:dyDescent="0.2">
      <c r="A26" s="121"/>
      <c r="B26" s="33"/>
      <c r="C26" s="3"/>
      <c r="D26" s="3"/>
      <c r="E26" s="3"/>
      <c r="F26" s="3"/>
      <c r="G26" s="3"/>
      <c r="H26" s="3"/>
      <c r="I26" s="3"/>
      <c r="J26" s="3"/>
      <c r="K26" s="3"/>
      <c r="L26" s="15"/>
    </row>
    <row r="27" spans="1:12" x14ac:dyDescent="0.2">
      <c r="A27" s="121"/>
      <c r="B27" s="518"/>
      <c r="C27" s="518"/>
      <c r="D27" s="518"/>
      <c r="E27" s="518"/>
      <c r="F27" s="518"/>
      <c r="G27" s="3"/>
      <c r="H27" s="519"/>
      <c r="I27" s="519"/>
      <c r="J27" s="519"/>
      <c r="K27" s="519"/>
      <c r="L27" s="15"/>
    </row>
    <row r="28" spans="1:12" x14ac:dyDescent="0.2">
      <c r="A28" s="121"/>
      <c r="B28" s="430"/>
      <c r="C28" s="430"/>
      <c r="D28" s="430"/>
      <c r="E28" s="430"/>
      <c r="F28" s="430"/>
      <c r="G28" s="3"/>
      <c r="H28" s="433"/>
      <c r="I28" s="433"/>
      <c r="J28" s="433"/>
      <c r="K28" s="433"/>
      <c r="L28" s="15"/>
    </row>
    <row r="29" spans="1:12" x14ac:dyDescent="0.2">
      <c r="A29" s="121"/>
      <c r="B29" s="263" t="s">
        <v>105</v>
      </c>
      <c r="C29" s="3"/>
      <c r="D29" s="3"/>
      <c r="E29" s="3"/>
      <c r="F29" s="3"/>
      <c r="G29" s="3"/>
      <c r="H29" s="426" t="s">
        <v>178</v>
      </c>
      <c r="I29" s="427"/>
      <c r="J29" s="427"/>
      <c r="K29" s="427"/>
      <c r="L29" s="15"/>
    </row>
    <row r="30" spans="1:12" x14ac:dyDescent="0.2">
      <c r="A30" s="121"/>
      <c r="B30" s="263"/>
      <c r="C30" s="3"/>
      <c r="D30" s="3"/>
      <c r="E30" s="3"/>
      <c r="F30" s="3"/>
      <c r="G30" s="3"/>
      <c r="H30" s="515"/>
      <c r="I30" s="515"/>
      <c r="J30" s="515"/>
      <c r="K30" s="515"/>
      <c r="L30" s="15"/>
    </row>
    <row r="31" spans="1:12" ht="12" customHeight="1" x14ac:dyDescent="0.2">
      <c r="A31" s="121"/>
      <c r="B31" s="33"/>
      <c r="C31" s="3"/>
      <c r="D31" s="3"/>
      <c r="E31" s="3"/>
      <c r="F31" s="3"/>
      <c r="G31" s="3"/>
      <c r="H31" s="3"/>
      <c r="I31" s="3"/>
      <c r="J31" s="3"/>
      <c r="K31" s="3"/>
      <c r="L31" s="15"/>
    </row>
    <row r="32" spans="1:12" ht="12" customHeight="1" x14ac:dyDescent="0.2">
      <c r="A32" s="121"/>
      <c r="B32" s="33"/>
      <c r="C32" s="3"/>
      <c r="D32" s="3"/>
      <c r="E32" s="3"/>
      <c r="F32" s="3"/>
      <c r="G32" s="3"/>
      <c r="H32" s="3"/>
      <c r="I32" s="3"/>
      <c r="J32" s="3"/>
      <c r="K32" s="3"/>
      <c r="L32" s="15"/>
    </row>
    <row r="33" spans="1:12" ht="12" customHeight="1" x14ac:dyDescent="0.2">
      <c r="A33" s="121"/>
      <c r="B33" s="33"/>
      <c r="C33" s="3"/>
      <c r="D33" s="3"/>
      <c r="E33" s="3"/>
      <c r="F33" s="3"/>
      <c r="G33" s="3"/>
      <c r="H33" s="516"/>
      <c r="I33" s="516"/>
      <c r="J33" s="516"/>
      <c r="K33" s="516"/>
      <c r="L33" s="15"/>
    </row>
    <row r="34" spans="1:12" ht="12" customHeight="1" x14ac:dyDescent="0.2">
      <c r="A34" s="121"/>
      <c r="B34" s="33"/>
      <c r="C34" s="3"/>
      <c r="D34" s="3"/>
      <c r="E34" s="3"/>
      <c r="F34" s="3"/>
      <c r="G34" s="3"/>
      <c r="H34" s="517"/>
      <c r="I34" s="517"/>
      <c r="J34" s="517"/>
      <c r="K34" s="517"/>
      <c r="L34" s="15"/>
    </row>
    <row r="35" spans="1:12" ht="12" customHeight="1" x14ac:dyDescent="0.2">
      <c r="A35" s="121"/>
      <c r="B35" s="33"/>
      <c r="C35" s="3"/>
      <c r="D35" s="3"/>
      <c r="E35" s="3"/>
      <c r="F35" s="3"/>
      <c r="G35" s="3"/>
      <c r="H35" s="427" t="s">
        <v>83</v>
      </c>
      <c r="I35" s="427"/>
      <c r="J35" s="427"/>
      <c r="K35" s="427"/>
      <c r="L35" s="15"/>
    </row>
    <row r="36" spans="1:12" x14ac:dyDescent="0.2">
      <c r="A36" s="242"/>
      <c r="B36" s="264"/>
      <c r="C36" s="243"/>
      <c r="D36" s="243"/>
      <c r="E36" s="243"/>
      <c r="F36" s="243"/>
      <c r="G36" s="243"/>
      <c r="H36" s="243"/>
      <c r="I36" s="243"/>
      <c r="J36" s="243"/>
      <c r="K36" s="243"/>
      <c r="L36" s="244"/>
    </row>
  </sheetData>
  <sheetProtection password="EDE9" sheet="1" objects="1" scenarios="1" selectLockedCells="1"/>
  <mergeCells count="38">
    <mergeCell ref="B13:E13"/>
    <mergeCell ref="F13:H14"/>
    <mergeCell ref="I15:K16"/>
    <mergeCell ref="I13:K14"/>
    <mergeCell ref="B15:E15"/>
    <mergeCell ref="B16:E16"/>
    <mergeCell ref="F15:H16"/>
    <mergeCell ref="B14:E14"/>
    <mergeCell ref="B17:E17"/>
    <mergeCell ref="B18:E18"/>
    <mergeCell ref="F17:H18"/>
    <mergeCell ref="I17:K18"/>
    <mergeCell ref="H27:K27"/>
    <mergeCell ref="H29:K30"/>
    <mergeCell ref="H35:K35"/>
    <mergeCell ref="H33:K34"/>
    <mergeCell ref="B19:E19"/>
    <mergeCell ref="F19:H20"/>
    <mergeCell ref="I19:K20"/>
    <mergeCell ref="B20:E20"/>
    <mergeCell ref="B28:F28"/>
    <mergeCell ref="B27:F27"/>
    <mergeCell ref="H28:K28"/>
    <mergeCell ref="B10:E10"/>
    <mergeCell ref="B11:E11"/>
    <mergeCell ref="F11:H12"/>
    <mergeCell ref="J1:K1"/>
    <mergeCell ref="B7:E7"/>
    <mergeCell ref="B9:E9"/>
    <mergeCell ref="F7:H8"/>
    <mergeCell ref="I7:K8"/>
    <mergeCell ref="B8:E8"/>
    <mergeCell ref="F9:H10"/>
    <mergeCell ref="I9:K10"/>
    <mergeCell ref="I11:K12"/>
    <mergeCell ref="B12:E12"/>
    <mergeCell ref="B5:C5"/>
    <mergeCell ref="D5:K5"/>
  </mergeCells>
  <phoneticPr fontId="5" type="noConversion"/>
  <conditionalFormatting sqref="J1 D5">
    <cfRule type="cellIs" dxfId="0" priority="1" stopIfTrue="1" operator="equal">
      <formula>0</formula>
    </cfRule>
  </conditionalFormatting>
  <dataValidations count="1">
    <dataValidation type="list" allowBlank="1" showErrorMessage="1" errorTitle="Verfügungsberechtigung" error="Bitte auswählen!_x000a_E-Einzeln_x000a_G-Gemeinsam" sqref="F9:H20">
      <formula1>"E-Einzeln,G-Gemeinsam"</formula1>
    </dataValidation>
  </dataValidations>
  <pageMargins left="0.59055118110236227" right="0.19685039370078741" top="0.19685039370078741" bottom="0.19685039370078741"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election activeCell="R1" sqref="R1"/>
    </sheetView>
  </sheetViews>
  <sheetFormatPr baseColWidth="10" defaultColWidth="11.42578125" defaultRowHeight="11.25" customHeight="1" x14ac:dyDescent="0.2"/>
  <cols>
    <col min="1" max="1" width="5.140625" style="77" customWidth="1"/>
    <col min="2" max="2" width="5.140625" style="75" customWidth="1"/>
    <col min="3" max="18" width="5.140625" style="76" customWidth="1"/>
    <col min="19" max="16384" width="11.42578125" style="76"/>
  </cols>
  <sheetData>
    <row r="1" spans="1:18" ht="11.25" customHeight="1" x14ac:dyDescent="0.2">
      <c r="A1" s="47" t="s">
        <v>92</v>
      </c>
      <c r="R1" s="48" t="s">
        <v>6</v>
      </c>
    </row>
    <row r="2" spans="1:18" ht="8.1" customHeight="1" x14ac:dyDescent="0.2"/>
    <row r="3" spans="1:18" ht="11.25" customHeight="1" x14ac:dyDescent="0.2">
      <c r="A3" s="47" t="s">
        <v>109</v>
      </c>
      <c r="B3" s="78"/>
    </row>
    <row r="4" spans="1:18" ht="11.25" customHeight="1" x14ac:dyDescent="0.2">
      <c r="A4" s="47" t="s">
        <v>7</v>
      </c>
      <c r="B4" s="78"/>
    </row>
    <row r="5" spans="1:18" ht="11.25" customHeight="1" x14ac:dyDescent="0.2">
      <c r="A5" s="77" t="s">
        <v>110</v>
      </c>
      <c r="B5" s="75" t="s">
        <v>8</v>
      </c>
      <c r="C5" s="75"/>
      <c r="D5" s="75"/>
      <c r="E5" s="75"/>
      <c r="F5" s="75"/>
      <c r="G5" s="75"/>
      <c r="H5" s="75"/>
      <c r="I5" s="75"/>
      <c r="J5" s="75"/>
      <c r="K5" s="75"/>
      <c r="L5" s="75"/>
      <c r="M5" s="75"/>
      <c r="N5" s="75"/>
      <c r="O5" s="75"/>
      <c r="P5" s="75"/>
      <c r="Q5" s="75"/>
      <c r="R5" s="75"/>
    </row>
    <row r="6" spans="1:18" ht="11.25" customHeight="1" x14ac:dyDescent="0.2">
      <c r="B6" s="79" t="s">
        <v>107</v>
      </c>
      <c r="C6" s="75" t="s">
        <v>9</v>
      </c>
      <c r="D6" s="75"/>
      <c r="E6" s="75"/>
      <c r="F6" s="75"/>
      <c r="G6" s="75"/>
      <c r="H6" s="75"/>
      <c r="I6" s="75"/>
      <c r="J6" s="75"/>
      <c r="K6" s="75"/>
      <c r="L6" s="75"/>
      <c r="M6" s="75"/>
      <c r="N6" s="75"/>
      <c r="O6" s="75"/>
      <c r="P6" s="75"/>
      <c r="Q6" s="75"/>
      <c r="R6" s="75"/>
    </row>
    <row r="7" spans="1:18" ht="11.25" customHeight="1" x14ac:dyDescent="0.2">
      <c r="C7" s="75" t="s">
        <v>10</v>
      </c>
      <c r="D7" s="75"/>
      <c r="E7" s="75"/>
      <c r="F7" s="75"/>
      <c r="G7" s="75"/>
      <c r="H7" s="75"/>
      <c r="I7" s="75"/>
      <c r="J7" s="75"/>
      <c r="K7" s="75"/>
      <c r="L7" s="75"/>
      <c r="M7" s="75"/>
      <c r="N7" s="75"/>
      <c r="O7" s="75"/>
      <c r="P7" s="75"/>
      <c r="Q7" s="75"/>
      <c r="R7" s="75"/>
    </row>
    <row r="8" spans="1:18" ht="11.25" customHeight="1" x14ac:dyDescent="0.2">
      <c r="C8" s="75" t="s">
        <v>11</v>
      </c>
      <c r="D8" s="75"/>
      <c r="E8" s="75"/>
      <c r="F8" s="75"/>
      <c r="G8" s="75"/>
      <c r="H8" s="75"/>
      <c r="I8" s="75"/>
      <c r="J8" s="75"/>
      <c r="K8" s="75"/>
      <c r="L8" s="75"/>
      <c r="M8" s="75"/>
      <c r="N8" s="75"/>
      <c r="O8" s="75"/>
      <c r="P8" s="75"/>
      <c r="Q8" s="75"/>
      <c r="R8" s="75"/>
    </row>
    <row r="9" spans="1:18" ht="11.25" customHeight="1" x14ac:dyDescent="0.2">
      <c r="B9" s="79" t="s">
        <v>108</v>
      </c>
      <c r="C9" s="75" t="s">
        <v>12</v>
      </c>
      <c r="D9" s="75"/>
      <c r="E9" s="75"/>
      <c r="F9" s="75"/>
      <c r="G9" s="75"/>
      <c r="H9" s="75"/>
      <c r="I9" s="75"/>
      <c r="J9" s="75"/>
      <c r="K9" s="75"/>
      <c r="L9" s="75"/>
      <c r="M9" s="75"/>
      <c r="N9" s="75"/>
      <c r="O9" s="75"/>
      <c r="P9" s="75"/>
      <c r="Q9" s="75"/>
      <c r="R9" s="75"/>
    </row>
    <row r="10" spans="1:18" ht="11.25" customHeight="1" x14ac:dyDescent="0.2">
      <c r="C10" s="75" t="s">
        <v>13</v>
      </c>
      <c r="D10" s="75"/>
      <c r="E10" s="75"/>
      <c r="F10" s="75"/>
      <c r="G10" s="75"/>
      <c r="H10" s="75"/>
      <c r="I10" s="75"/>
      <c r="J10" s="75"/>
      <c r="K10" s="75"/>
      <c r="L10" s="75"/>
      <c r="M10" s="75"/>
      <c r="N10" s="75"/>
      <c r="O10" s="75"/>
      <c r="P10" s="75"/>
      <c r="Q10" s="75"/>
      <c r="R10" s="75"/>
    </row>
    <row r="11" spans="1:18" ht="11.25" customHeight="1" x14ac:dyDescent="0.2">
      <c r="B11" s="79" t="s">
        <v>118</v>
      </c>
      <c r="C11" s="75" t="s">
        <v>14</v>
      </c>
      <c r="D11" s="75"/>
      <c r="E11" s="75"/>
      <c r="F11" s="75"/>
      <c r="G11" s="75"/>
      <c r="H11" s="75"/>
      <c r="I11" s="75"/>
      <c r="J11" s="75"/>
      <c r="K11" s="75"/>
      <c r="L11" s="75"/>
      <c r="M11" s="75"/>
      <c r="N11" s="75"/>
      <c r="O11" s="75"/>
      <c r="P11" s="75"/>
      <c r="Q11" s="75"/>
      <c r="R11" s="75"/>
    </row>
    <row r="12" spans="1:18" ht="11.25" customHeight="1" x14ac:dyDescent="0.2">
      <c r="C12" s="75" t="s">
        <v>15</v>
      </c>
      <c r="D12" s="75"/>
      <c r="E12" s="75"/>
      <c r="F12" s="75"/>
      <c r="G12" s="75"/>
      <c r="H12" s="75"/>
      <c r="I12" s="75"/>
      <c r="J12" s="75"/>
      <c r="K12" s="75"/>
      <c r="L12" s="75"/>
      <c r="M12" s="75"/>
      <c r="N12" s="75"/>
      <c r="O12" s="75"/>
      <c r="P12" s="75"/>
      <c r="Q12" s="75"/>
      <c r="R12" s="75"/>
    </row>
    <row r="13" spans="1:18" ht="11.25" customHeight="1" x14ac:dyDescent="0.2">
      <c r="B13" s="79" t="s">
        <v>119</v>
      </c>
      <c r="C13" s="75" t="s">
        <v>16</v>
      </c>
      <c r="D13" s="75"/>
      <c r="E13" s="75"/>
      <c r="F13" s="75"/>
      <c r="G13" s="75"/>
      <c r="H13" s="75"/>
      <c r="I13" s="75"/>
      <c r="J13" s="75"/>
      <c r="K13" s="75"/>
      <c r="L13" s="75"/>
      <c r="M13" s="75"/>
      <c r="N13" s="75"/>
      <c r="O13" s="75"/>
      <c r="P13" s="75"/>
      <c r="Q13" s="75"/>
      <c r="R13" s="75"/>
    </row>
    <row r="14" spans="1:18" ht="11.25" customHeight="1" x14ac:dyDescent="0.2">
      <c r="C14" s="75" t="s">
        <v>17</v>
      </c>
      <c r="D14" s="75"/>
      <c r="E14" s="75"/>
      <c r="F14" s="75"/>
      <c r="G14" s="75"/>
      <c r="H14" s="75"/>
      <c r="I14" s="75"/>
      <c r="J14" s="75"/>
      <c r="K14" s="75"/>
      <c r="L14" s="75"/>
      <c r="M14" s="75"/>
      <c r="N14" s="75"/>
      <c r="O14" s="75"/>
      <c r="P14" s="75"/>
      <c r="Q14" s="75"/>
      <c r="R14" s="75"/>
    </row>
    <row r="15" spans="1:18" ht="11.25" customHeight="1" x14ac:dyDescent="0.2">
      <c r="A15" s="77" t="s">
        <v>111</v>
      </c>
      <c r="B15" s="75" t="s">
        <v>18</v>
      </c>
      <c r="C15" s="75"/>
      <c r="D15" s="75"/>
      <c r="E15" s="75"/>
      <c r="F15" s="75"/>
      <c r="G15" s="75"/>
      <c r="H15" s="75"/>
      <c r="I15" s="75"/>
      <c r="J15" s="75"/>
      <c r="K15" s="75"/>
      <c r="L15" s="75"/>
      <c r="M15" s="75"/>
      <c r="N15" s="75"/>
      <c r="O15" s="75"/>
      <c r="P15" s="75"/>
      <c r="Q15" s="75"/>
      <c r="R15" s="75"/>
    </row>
    <row r="16" spans="1:18" ht="11.25" customHeight="1" x14ac:dyDescent="0.2">
      <c r="B16" s="75" t="s">
        <v>19</v>
      </c>
      <c r="C16" s="75"/>
      <c r="D16" s="75"/>
      <c r="E16" s="75"/>
      <c r="F16" s="75"/>
      <c r="G16" s="75"/>
      <c r="H16" s="75"/>
      <c r="I16" s="75"/>
      <c r="J16" s="75"/>
      <c r="K16" s="75"/>
      <c r="L16" s="75"/>
      <c r="M16" s="75"/>
      <c r="N16" s="75"/>
      <c r="O16" s="75"/>
      <c r="P16" s="75"/>
      <c r="Q16" s="75"/>
      <c r="R16" s="75"/>
    </row>
    <row r="17" spans="1:18" ht="11.25" customHeight="1" x14ac:dyDescent="0.2">
      <c r="B17" s="79" t="s">
        <v>107</v>
      </c>
      <c r="C17" s="75" t="s">
        <v>20</v>
      </c>
      <c r="D17" s="75"/>
      <c r="E17" s="75"/>
      <c r="F17" s="75"/>
      <c r="G17" s="75"/>
      <c r="H17" s="75"/>
      <c r="I17" s="75"/>
      <c r="J17" s="75"/>
      <c r="K17" s="75"/>
      <c r="L17" s="75"/>
      <c r="M17" s="75"/>
      <c r="N17" s="75"/>
      <c r="O17" s="75"/>
      <c r="P17" s="75"/>
      <c r="Q17" s="75"/>
      <c r="R17" s="75"/>
    </row>
    <row r="18" spans="1:18" ht="11.25" customHeight="1" x14ac:dyDescent="0.2">
      <c r="C18" s="75" t="s">
        <v>21</v>
      </c>
      <c r="D18" s="75"/>
      <c r="E18" s="75"/>
      <c r="F18" s="75"/>
      <c r="G18" s="75"/>
      <c r="H18" s="75"/>
      <c r="I18" s="75"/>
      <c r="J18" s="75"/>
      <c r="K18" s="75"/>
      <c r="L18" s="75"/>
      <c r="M18" s="75"/>
      <c r="N18" s="75"/>
      <c r="O18" s="75"/>
      <c r="P18" s="75"/>
      <c r="Q18" s="75"/>
      <c r="R18" s="75"/>
    </row>
    <row r="19" spans="1:18" ht="11.25" customHeight="1" x14ac:dyDescent="0.2">
      <c r="B19" s="79" t="s">
        <v>108</v>
      </c>
      <c r="C19" s="75" t="s">
        <v>188</v>
      </c>
      <c r="D19" s="75"/>
      <c r="E19" s="75"/>
      <c r="F19" s="75"/>
      <c r="G19" s="75"/>
      <c r="H19" s="75"/>
      <c r="I19" s="75"/>
      <c r="J19" s="75"/>
      <c r="K19" s="75"/>
      <c r="L19" s="75"/>
      <c r="M19" s="75"/>
      <c r="N19" s="75"/>
      <c r="O19" s="75"/>
      <c r="P19" s="75"/>
      <c r="Q19" s="75"/>
      <c r="R19" s="75"/>
    </row>
    <row r="20" spans="1:18" ht="11.25" customHeight="1" x14ac:dyDescent="0.2">
      <c r="B20" s="79" t="s">
        <v>118</v>
      </c>
      <c r="C20" s="75" t="s">
        <v>189</v>
      </c>
      <c r="D20" s="75"/>
      <c r="E20" s="75"/>
      <c r="F20" s="75"/>
      <c r="G20" s="75"/>
      <c r="H20" s="75"/>
      <c r="I20" s="75"/>
      <c r="J20" s="75"/>
      <c r="K20" s="75"/>
      <c r="L20" s="75"/>
      <c r="M20" s="75"/>
      <c r="N20" s="75"/>
      <c r="O20" s="75"/>
      <c r="P20" s="75"/>
      <c r="Q20" s="75"/>
      <c r="R20" s="75"/>
    </row>
    <row r="21" spans="1:18" ht="11.25" customHeight="1" x14ac:dyDescent="0.2">
      <c r="B21" s="79"/>
      <c r="C21" s="75" t="s">
        <v>190</v>
      </c>
      <c r="D21" s="75"/>
      <c r="E21" s="75"/>
      <c r="F21" s="75"/>
      <c r="G21" s="75"/>
      <c r="H21" s="75"/>
      <c r="I21" s="75"/>
      <c r="J21" s="75"/>
      <c r="K21" s="75"/>
      <c r="L21" s="75"/>
      <c r="M21" s="75"/>
      <c r="N21" s="75"/>
      <c r="O21" s="75"/>
      <c r="P21" s="75"/>
      <c r="Q21" s="75"/>
      <c r="R21" s="75"/>
    </row>
    <row r="22" spans="1:18" ht="11.25" customHeight="1" x14ac:dyDescent="0.2">
      <c r="A22" s="77" t="s">
        <v>112</v>
      </c>
      <c r="B22" s="75" t="s">
        <v>22</v>
      </c>
      <c r="C22" s="75"/>
      <c r="D22" s="75"/>
      <c r="E22" s="75"/>
      <c r="F22" s="75"/>
      <c r="G22" s="75"/>
      <c r="H22" s="75"/>
      <c r="I22" s="75"/>
      <c r="J22" s="75"/>
      <c r="K22" s="75"/>
      <c r="L22" s="75"/>
      <c r="M22" s="75"/>
      <c r="N22" s="75"/>
      <c r="O22" s="75"/>
      <c r="P22" s="75"/>
      <c r="Q22" s="75"/>
      <c r="R22" s="75"/>
    </row>
    <row r="23" spans="1:18" ht="11.25" customHeight="1" x14ac:dyDescent="0.2">
      <c r="A23" s="77" t="s">
        <v>113</v>
      </c>
      <c r="B23" s="75" t="s">
        <v>191</v>
      </c>
      <c r="C23" s="75"/>
      <c r="D23" s="75"/>
      <c r="E23" s="75"/>
      <c r="F23" s="75"/>
      <c r="G23" s="75"/>
      <c r="H23" s="75"/>
      <c r="I23" s="75"/>
      <c r="J23" s="75"/>
      <c r="K23" s="75"/>
      <c r="L23" s="75"/>
      <c r="M23" s="75"/>
      <c r="N23" s="75"/>
      <c r="O23" s="75"/>
      <c r="P23" s="75"/>
      <c r="Q23" s="75"/>
      <c r="R23" s="75"/>
    </row>
    <row r="24" spans="1:18" ht="11.25" customHeight="1" x14ac:dyDescent="0.2">
      <c r="A24" s="77" t="s">
        <v>114</v>
      </c>
      <c r="B24" s="75" t="s">
        <v>23</v>
      </c>
      <c r="C24" s="75"/>
      <c r="D24" s="75"/>
      <c r="E24" s="75"/>
      <c r="F24" s="75"/>
      <c r="G24" s="75"/>
      <c r="H24" s="75"/>
      <c r="I24" s="75"/>
      <c r="J24" s="75"/>
      <c r="K24" s="75"/>
      <c r="L24" s="75"/>
      <c r="M24" s="75"/>
      <c r="N24" s="75"/>
      <c r="O24" s="75"/>
      <c r="P24" s="75"/>
      <c r="Q24" s="75"/>
      <c r="R24" s="75"/>
    </row>
    <row r="25" spans="1:18" ht="11.25" customHeight="1" x14ac:dyDescent="0.2">
      <c r="B25" s="75" t="s">
        <v>24</v>
      </c>
      <c r="C25" s="75"/>
      <c r="D25" s="75"/>
      <c r="E25" s="75"/>
      <c r="F25" s="75"/>
      <c r="G25" s="75"/>
      <c r="H25" s="75"/>
      <c r="I25" s="75"/>
      <c r="J25" s="75"/>
      <c r="K25" s="75"/>
      <c r="L25" s="75"/>
      <c r="M25" s="75"/>
      <c r="N25" s="75"/>
      <c r="O25" s="75"/>
      <c r="P25" s="75"/>
      <c r="Q25" s="75"/>
      <c r="R25" s="75"/>
    </row>
    <row r="26" spans="1:18" ht="11.25" customHeight="1" x14ac:dyDescent="0.2">
      <c r="A26" s="77" t="s">
        <v>115</v>
      </c>
      <c r="B26" s="75" t="s">
        <v>192</v>
      </c>
      <c r="C26" s="75"/>
      <c r="D26" s="75"/>
      <c r="E26" s="75"/>
      <c r="F26" s="75"/>
      <c r="G26" s="75"/>
      <c r="H26" s="75"/>
      <c r="I26" s="75"/>
      <c r="J26" s="75"/>
      <c r="K26" s="75"/>
      <c r="L26" s="75"/>
      <c r="M26" s="75"/>
      <c r="N26" s="75"/>
      <c r="O26" s="75"/>
      <c r="P26" s="75"/>
      <c r="Q26" s="75"/>
      <c r="R26" s="75"/>
    </row>
    <row r="27" spans="1:18" ht="11.25" customHeight="1" x14ac:dyDescent="0.2">
      <c r="B27" s="75" t="s">
        <v>25</v>
      </c>
      <c r="C27" s="75"/>
      <c r="D27" s="75"/>
      <c r="E27" s="75"/>
      <c r="F27" s="75"/>
      <c r="G27" s="75"/>
      <c r="H27" s="75"/>
      <c r="I27" s="75"/>
      <c r="J27" s="75"/>
      <c r="K27" s="75"/>
      <c r="L27" s="75"/>
      <c r="M27" s="75"/>
      <c r="N27" s="75"/>
      <c r="O27" s="75"/>
      <c r="P27" s="75"/>
      <c r="Q27" s="75"/>
      <c r="R27" s="75"/>
    </row>
    <row r="28" spans="1:18" ht="11.25" customHeight="1" x14ac:dyDescent="0.2">
      <c r="B28" s="75" t="s">
        <v>26</v>
      </c>
      <c r="C28" s="75"/>
      <c r="D28" s="75"/>
      <c r="E28" s="75"/>
      <c r="F28" s="75"/>
      <c r="G28" s="75"/>
      <c r="H28" s="75"/>
      <c r="I28" s="75"/>
      <c r="J28" s="75"/>
      <c r="K28" s="75"/>
      <c r="L28" s="75"/>
      <c r="M28" s="75"/>
      <c r="N28" s="75"/>
      <c r="O28" s="75"/>
      <c r="P28" s="75"/>
      <c r="Q28" s="75"/>
      <c r="R28" s="75"/>
    </row>
    <row r="29" spans="1:18" ht="11.25" customHeight="1" x14ac:dyDescent="0.2">
      <c r="A29" s="77" t="s">
        <v>116</v>
      </c>
      <c r="B29" s="75" t="s">
        <v>27</v>
      </c>
      <c r="C29" s="75"/>
      <c r="D29" s="75"/>
      <c r="E29" s="75"/>
      <c r="F29" s="75"/>
      <c r="G29" s="75"/>
      <c r="H29" s="75"/>
      <c r="I29" s="75"/>
      <c r="J29" s="75"/>
      <c r="K29" s="75"/>
      <c r="L29" s="75"/>
      <c r="M29" s="75"/>
      <c r="N29" s="75"/>
      <c r="O29" s="75"/>
      <c r="P29" s="75"/>
      <c r="Q29" s="75"/>
      <c r="R29" s="75"/>
    </row>
    <row r="30" spans="1:18" ht="11.25" customHeight="1" x14ac:dyDescent="0.2">
      <c r="B30" s="75" t="s">
        <v>28</v>
      </c>
      <c r="C30" s="75"/>
      <c r="D30" s="75"/>
      <c r="E30" s="75"/>
      <c r="F30" s="75"/>
      <c r="G30" s="75"/>
      <c r="H30" s="75"/>
      <c r="I30" s="75"/>
      <c r="J30" s="75"/>
      <c r="K30" s="75"/>
      <c r="L30" s="75"/>
      <c r="M30" s="75"/>
      <c r="N30" s="75"/>
      <c r="O30" s="75"/>
      <c r="P30" s="75"/>
      <c r="Q30" s="75"/>
      <c r="R30" s="75"/>
    </row>
    <row r="31" spans="1:18" ht="11.25" customHeight="1" x14ac:dyDescent="0.2">
      <c r="B31" s="75" t="s">
        <v>29</v>
      </c>
      <c r="C31" s="75"/>
      <c r="D31" s="75"/>
      <c r="E31" s="75"/>
      <c r="F31" s="75"/>
      <c r="G31" s="75"/>
      <c r="H31" s="75"/>
      <c r="I31" s="75"/>
      <c r="J31" s="75"/>
      <c r="K31" s="75"/>
      <c r="L31" s="75"/>
      <c r="M31" s="75"/>
      <c r="N31" s="75"/>
      <c r="O31" s="75"/>
      <c r="P31" s="75"/>
      <c r="Q31" s="75"/>
      <c r="R31" s="75"/>
    </row>
    <row r="32" spans="1:18" ht="11.25" customHeight="1" x14ac:dyDescent="0.2">
      <c r="A32" s="77" t="s">
        <v>117</v>
      </c>
      <c r="B32" s="75" t="s">
        <v>30</v>
      </c>
      <c r="C32" s="75"/>
      <c r="D32" s="75"/>
      <c r="E32" s="75"/>
      <c r="F32" s="75"/>
      <c r="G32" s="75"/>
      <c r="H32" s="75"/>
      <c r="I32" s="75"/>
      <c r="J32" s="75"/>
      <c r="K32" s="75"/>
      <c r="L32" s="75"/>
      <c r="M32" s="75"/>
      <c r="N32" s="75"/>
      <c r="O32" s="75"/>
      <c r="P32" s="75"/>
      <c r="Q32" s="75"/>
      <c r="R32" s="75"/>
    </row>
    <row r="33" spans="1:18" ht="11.25" customHeight="1" x14ac:dyDescent="0.2">
      <c r="B33" s="79" t="s">
        <v>107</v>
      </c>
      <c r="C33" s="75" t="s">
        <v>31</v>
      </c>
      <c r="D33" s="75"/>
      <c r="E33" s="75"/>
      <c r="F33" s="75"/>
      <c r="G33" s="75"/>
      <c r="H33" s="75"/>
      <c r="I33" s="75"/>
      <c r="J33" s="75"/>
      <c r="K33" s="75"/>
      <c r="L33" s="75"/>
      <c r="M33" s="75"/>
      <c r="N33" s="75"/>
      <c r="O33" s="75"/>
      <c r="P33" s="75"/>
      <c r="Q33" s="75"/>
      <c r="R33" s="75"/>
    </row>
    <row r="34" spans="1:18" ht="11.25" customHeight="1" x14ac:dyDescent="0.2">
      <c r="B34" s="76"/>
      <c r="C34" s="75" t="s">
        <v>32</v>
      </c>
      <c r="D34" s="75"/>
      <c r="E34" s="75"/>
      <c r="F34" s="75"/>
      <c r="G34" s="75"/>
      <c r="H34" s="75"/>
      <c r="I34" s="75"/>
      <c r="J34" s="75"/>
      <c r="K34" s="75"/>
      <c r="L34" s="75"/>
      <c r="M34" s="75"/>
      <c r="N34" s="75"/>
      <c r="O34" s="75"/>
      <c r="P34" s="75"/>
      <c r="Q34" s="75"/>
      <c r="R34" s="75"/>
    </row>
    <row r="35" spans="1:18" ht="11.25" customHeight="1" x14ac:dyDescent="0.2">
      <c r="B35" s="79" t="s">
        <v>33</v>
      </c>
      <c r="C35" s="75" t="s">
        <v>34</v>
      </c>
      <c r="D35" s="75"/>
      <c r="E35" s="75"/>
      <c r="F35" s="75"/>
      <c r="G35" s="75"/>
      <c r="H35" s="75"/>
      <c r="I35" s="75"/>
      <c r="J35" s="75"/>
      <c r="K35" s="75"/>
      <c r="L35" s="75"/>
      <c r="M35" s="75"/>
      <c r="N35" s="75"/>
      <c r="O35" s="75"/>
      <c r="P35" s="75"/>
      <c r="Q35" s="75"/>
      <c r="R35" s="75"/>
    </row>
    <row r="36" spans="1:18" ht="11.25" customHeight="1" x14ac:dyDescent="0.2">
      <c r="B36" s="79" t="s">
        <v>35</v>
      </c>
      <c r="C36" s="75" t="s">
        <v>36</v>
      </c>
      <c r="D36" s="75"/>
      <c r="E36" s="75"/>
      <c r="F36" s="75"/>
      <c r="G36" s="75"/>
      <c r="H36" s="75"/>
      <c r="I36" s="75"/>
      <c r="J36" s="75"/>
      <c r="K36" s="75"/>
      <c r="L36" s="75"/>
      <c r="M36" s="75"/>
      <c r="N36" s="75"/>
      <c r="O36" s="75"/>
      <c r="P36" s="75"/>
      <c r="Q36" s="75"/>
      <c r="R36" s="75"/>
    </row>
    <row r="37" spans="1:18" ht="11.25" customHeight="1" x14ac:dyDescent="0.2">
      <c r="B37" s="79" t="s">
        <v>108</v>
      </c>
      <c r="C37" s="75" t="s">
        <v>193</v>
      </c>
      <c r="D37" s="75"/>
      <c r="E37" s="75"/>
      <c r="F37" s="75"/>
      <c r="G37" s="75"/>
      <c r="H37" s="75"/>
      <c r="I37" s="75"/>
      <c r="J37" s="75"/>
      <c r="K37" s="75"/>
      <c r="L37" s="75"/>
      <c r="M37" s="75"/>
      <c r="N37" s="75"/>
      <c r="O37" s="75"/>
      <c r="P37" s="75"/>
      <c r="Q37" s="75"/>
      <c r="R37" s="75"/>
    </row>
    <row r="38" spans="1:18" ht="11.25" customHeight="1" x14ac:dyDescent="0.2">
      <c r="C38" s="75" t="s">
        <v>194</v>
      </c>
      <c r="D38" s="75"/>
      <c r="E38" s="75"/>
      <c r="F38" s="75"/>
      <c r="G38" s="75"/>
      <c r="H38" s="75"/>
      <c r="I38" s="75"/>
      <c r="J38" s="75"/>
      <c r="K38" s="75"/>
      <c r="L38" s="75"/>
      <c r="M38" s="75"/>
      <c r="N38" s="75"/>
      <c r="O38" s="75"/>
      <c r="P38" s="75"/>
      <c r="Q38" s="75"/>
      <c r="R38" s="75"/>
    </row>
    <row r="39" spans="1:18" ht="11.25" customHeight="1" x14ac:dyDescent="0.2">
      <c r="B39" s="76"/>
      <c r="C39" s="75" t="s">
        <v>37</v>
      </c>
      <c r="D39" s="75"/>
      <c r="E39" s="75"/>
      <c r="F39" s="75"/>
      <c r="G39" s="75"/>
      <c r="H39" s="75"/>
      <c r="I39" s="75"/>
      <c r="J39" s="75"/>
      <c r="K39" s="75"/>
      <c r="L39" s="75"/>
      <c r="M39" s="75"/>
      <c r="N39" s="75"/>
      <c r="O39" s="75"/>
      <c r="P39" s="75"/>
      <c r="Q39" s="75"/>
      <c r="R39" s="75"/>
    </row>
    <row r="40" spans="1:18" ht="11.25" customHeight="1" x14ac:dyDescent="0.2">
      <c r="A40" s="77" t="s">
        <v>195</v>
      </c>
      <c r="B40" s="75" t="s">
        <v>38</v>
      </c>
      <c r="C40" s="75"/>
      <c r="D40" s="75"/>
      <c r="E40" s="75"/>
      <c r="F40" s="75"/>
      <c r="G40" s="75"/>
      <c r="H40" s="75"/>
      <c r="I40" s="75"/>
      <c r="J40" s="75"/>
      <c r="K40" s="75"/>
      <c r="L40" s="75"/>
      <c r="M40" s="75"/>
      <c r="N40" s="75"/>
      <c r="O40" s="75"/>
      <c r="P40" s="75"/>
      <c r="Q40" s="75"/>
      <c r="R40" s="75"/>
    </row>
    <row r="41" spans="1:18" ht="11.25" customHeight="1" x14ac:dyDescent="0.2">
      <c r="B41" s="79" t="s">
        <v>107</v>
      </c>
      <c r="C41" s="75" t="s">
        <v>39</v>
      </c>
      <c r="D41" s="75"/>
      <c r="E41" s="75"/>
      <c r="F41" s="75"/>
      <c r="G41" s="75"/>
      <c r="H41" s="75"/>
      <c r="I41" s="75"/>
      <c r="J41" s="75"/>
      <c r="K41" s="75"/>
      <c r="L41" s="75"/>
      <c r="M41" s="75"/>
      <c r="N41" s="75"/>
      <c r="O41" s="75"/>
      <c r="P41" s="75"/>
      <c r="Q41" s="75"/>
      <c r="R41" s="75"/>
    </row>
    <row r="42" spans="1:18" ht="11.25" customHeight="1" x14ac:dyDescent="0.2">
      <c r="B42" s="79"/>
      <c r="C42" s="75" t="s">
        <v>40</v>
      </c>
      <c r="D42" s="75"/>
      <c r="E42" s="75"/>
      <c r="F42" s="75"/>
      <c r="G42" s="75"/>
      <c r="H42" s="75"/>
      <c r="I42" s="75"/>
      <c r="J42" s="75"/>
      <c r="K42" s="75"/>
      <c r="L42" s="75"/>
      <c r="M42" s="75"/>
      <c r="N42" s="75"/>
      <c r="O42" s="75"/>
      <c r="P42" s="75"/>
      <c r="Q42" s="75"/>
      <c r="R42" s="75"/>
    </row>
    <row r="43" spans="1:18" ht="11.25" customHeight="1" x14ac:dyDescent="0.2">
      <c r="B43" s="79" t="s">
        <v>108</v>
      </c>
      <c r="C43" s="75" t="s">
        <v>196</v>
      </c>
      <c r="D43" s="75"/>
      <c r="E43" s="75"/>
      <c r="F43" s="75"/>
      <c r="G43" s="75"/>
      <c r="H43" s="75"/>
      <c r="I43" s="75"/>
      <c r="J43" s="75"/>
      <c r="K43" s="75"/>
      <c r="L43" s="75"/>
      <c r="M43" s="75"/>
      <c r="N43" s="75"/>
      <c r="O43" s="75"/>
      <c r="P43" s="75"/>
      <c r="Q43" s="75"/>
      <c r="R43" s="75"/>
    </row>
    <row r="44" spans="1:18" ht="11.25" customHeight="1" x14ac:dyDescent="0.2">
      <c r="C44" s="75" t="s">
        <v>197</v>
      </c>
      <c r="D44" s="75"/>
      <c r="E44" s="75"/>
      <c r="F44" s="75"/>
      <c r="G44" s="75"/>
      <c r="H44" s="75"/>
      <c r="I44" s="75"/>
      <c r="J44" s="75"/>
      <c r="K44" s="75"/>
      <c r="L44" s="75"/>
      <c r="M44" s="75"/>
      <c r="N44" s="75"/>
      <c r="O44" s="75"/>
      <c r="P44" s="75"/>
      <c r="Q44" s="75"/>
      <c r="R44" s="75"/>
    </row>
    <row r="45" spans="1:18" ht="8.1" customHeight="1" x14ac:dyDescent="0.2"/>
    <row r="46" spans="1:18" ht="11.25" customHeight="1" x14ac:dyDescent="0.2">
      <c r="A46" s="47" t="s">
        <v>41</v>
      </c>
      <c r="B46" s="78"/>
    </row>
    <row r="47" spans="1:18" ht="11.25" customHeight="1" x14ac:dyDescent="0.2">
      <c r="A47" s="77" t="s">
        <v>110</v>
      </c>
      <c r="B47" s="75" t="s">
        <v>42</v>
      </c>
      <c r="C47" s="75"/>
      <c r="D47" s="75"/>
      <c r="E47" s="75"/>
      <c r="F47" s="75"/>
      <c r="G47" s="75"/>
      <c r="H47" s="75"/>
      <c r="I47" s="75"/>
      <c r="J47" s="75"/>
      <c r="K47" s="75"/>
      <c r="L47" s="75"/>
      <c r="M47" s="75"/>
      <c r="N47" s="75"/>
      <c r="O47" s="75"/>
      <c r="P47" s="75"/>
      <c r="Q47" s="75"/>
      <c r="R47" s="75"/>
    </row>
    <row r="48" spans="1:18" ht="11.25" customHeight="1" x14ac:dyDescent="0.2">
      <c r="B48" s="75" t="s">
        <v>43</v>
      </c>
      <c r="C48" s="75"/>
      <c r="D48" s="75"/>
      <c r="E48" s="75"/>
      <c r="F48" s="75"/>
      <c r="G48" s="75"/>
      <c r="H48" s="75"/>
      <c r="I48" s="75"/>
      <c r="J48" s="75"/>
      <c r="K48" s="75"/>
      <c r="L48" s="75"/>
      <c r="M48" s="75"/>
      <c r="N48" s="75"/>
      <c r="O48" s="75"/>
      <c r="P48" s="75"/>
      <c r="Q48" s="75"/>
      <c r="R48" s="75"/>
    </row>
    <row r="49" spans="1:18" ht="11.25" customHeight="1" x14ac:dyDescent="0.2">
      <c r="B49" s="75" t="s">
        <v>44</v>
      </c>
      <c r="C49" s="75"/>
      <c r="D49" s="75"/>
      <c r="E49" s="75"/>
      <c r="F49" s="75"/>
      <c r="G49" s="75"/>
      <c r="H49" s="75"/>
      <c r="I49" s="75"/>
      <c r="J49" s="75"/>
      <c r="K49" s="75"/>
      <c r="L49" s="75"/>
      <c r="M49" s="75"/>
      <c r="N49" s="75"/>
      <c r="O49" s="75"/>
      <c r="P49" s="75"/>
      <c r="Q49" s="75"/>
      <c r="R49" s="75"/>
    </row>
    <row r="50" spans="1:18" ht="11.25" customHeight="1" x14ac:dyDescent="0.2">
      <c r="B50" s="75" t="s">
        <v>45</v>
      </c>
      <c r="C50" s="75"/>
      <c r="D50" s="75"/>
      <c r="E50" s="75"/>
      <c r="F50" s="75"/>
      <c r="G50" s="75"/>
      <c r="H50" s="75"/>
      <c r="I50" s="75"/>
      <c r="J50" s="75"/>
      <c r="K50" s="75"/>
      <c r="L50" s="75"/>
      <c r="M50" s="75"/>
      <c r="N50" s="75"/>
      <c r="O50" s="75"/>
      <c r="P50" s="75"/>
      <c r="Q50" s="75"/>
      <c r="R50" s="75"/>
    </row>
    <row r="51" spans="1:18" ht="11.25" customHeight="1" x14ac:dyDescent="0.2">
      <c r="A51" s="77" t="s">
        <v>111</v>
      </c>
      <c r="B51" s="75" t="s">
        <v>46</v>
      </c>
      <c r="C51" s="75"/>
      <c r="D51" s="75"/>
      <c r="E51" s="75"/>
      <c r="F51" s="75"/>
      <c r="G51" s="75"/>
      <c r="H51" s="75"/>
      <c r="I51" s="75"/>
      <c r="J51" s="75"/>
      <c r="K51" s="75"/>
      <c r="L51" s="75"/>
      <c r="M51" s="75"/>
      <c r="N51" s="75"/>
      <c r="O51" s="75"/>
      <c r="P51" s="75"/>
      <c r="Q51" s="75"/>
      <c r="R51" s="75"/>
    </row>
    <row r="52" spans="1:18" ht="11.25" customHeight="1" x14ac:dyDescent="0.2">
      <c r="B52" s="75" t="s">
        <v>47</v>
      </c>
      <c r="C52" s="75"/>
      <c r="D52" s="75"/>
      <c r="E52" s="75"/>
      <c r="F52" s="75"/>
      <c r="G52" s="75"/>
      <c r="H52" s="75"/>
      <c r="I52" s="75"/>
      <c r="J52" s="75"/>
      <c r="K52" s="75"/>
      <c r="L52" s="75"/>
      <c r="M52" s="75"/>
      <c r="N52" s="75"/>
      <c r="O52" s="75"/>
      <c r="P52" s="75"/>
      <c r="Q52" s="75"/>
      <c r="R52" s="75"/>
    </row>
    <row r="53" spans="1:18" ht="11.25" customHeight="1" x14ac:dyDescent="0.2">
      <c r="B53" s="75" t="s">
        <v>48</v>
      </c>
      <c r="C53" s="75"/>
      <c r="D53" s="75"/>
      <c r="E53" s="75"/>
      <c r="F53" s="75"/>
      <c r="G53" s="75"/>
      <c r="H53" s="75"/>
      <c r="I53" s="75"/>
      <c r="J53" s="75"/>
      <c r="K53" s="75"/>
      <c r="L53" s="75"/>
      <c r="M53" s="75"/>
      <c r="N53" s="75"/>
      <c r="O53" s="75"/>
      <c r="P53" s="75"/>
      <c r="Q53" s="75"/>
      <c r="R53" s="75"/>
    </row>
    <row r="54" spans="1:18" ht="8.1" customHeight="1" x14ac:dyDescent="0.2"/>
    <row r="55" spans="1:18" ht="11.25" customHeight="1" x14ac:dyDescent="0.2">
      <c r="A55" s="47" t="s">
        <v>49</v>
      </c>
      <c r="B55" s="78"/>
    </row>
    <row r="56" spans="1:18" ht="11.25" customHeight="1" x14ac:dyDescent="0.2">
      <c r="A56" s="77" t="s">
        <v>110</v>
      </c>
      <c r="B56" s="75" t="s">
        <v>198</v>
      </c>
      <c r="C56" s="75"/>
      <c r="D56" s="75"/>
      <c r="E56" s="75"/>
      <c r="F56" s="75"/>
      <c r="G56" s="75"/>
      <c r="H56" s="75"/>
      <c r="I56" s="75"/>
      <c r="J56" s="75"/>
      <c r="K56" s="75"/>
      <c r="L56" s="75"/>
      <c r="M56" s="75"/>
      <c r="N56" s="75"/>
      <c r="O56" s="75"/>
      <c r="P56" s="75"/>
      <c r="Q56" s="75"/>
      <c r="R56" s="75"/>
    </row>
    <row r="57" spans="1:18" ht="11.25" customHeight="1" x14ac:dyDescent="0.2">
      <c r="B57" s="75" t="s">
        <v>199</v>
      </c>
      <c r="C57" s="75"/>
      <c r="D57" s="75"/>
      <c r="E57" s="75"/>
      <c r="F57" s="75"/>
      <c r="G57" s="75"/>
      <c r="H57" s="75"/>
      <c r="I57" s="75"/>
      <c r="J57" s="75"/>
      <c r="K57" s="75"/>
      <c r="L57" s="75"/>
      <c r="M57" s="75"/>
      <c r="N57" s="75"/>
      <c r="O57" s="75"/>
      <c r="P57" s="75"/>
      <c r="Q57" s="75"/>
      <c r="R57" s="75"/>
    </row>
    <row r="58" spans="1:18" ht="11.25" customHeight="1" x14ac:dyDescent="0.2">
      <c r="B58" s="75" t="s">
        <v>50</v>
      </c>
      <c r="C58" s="75"/>
      <c r="D58" s="75"/>
      <c r="E58" s="75"/>
      <c r="F58" s="75"/>
      <c r="G58" s="75"/>
      <c r="H58" s="75"/>
      <c r="I58" s="75"/>
      <c r="J58" s="75"/>
      <c r="K58" s="75"/>
      <c r="L58" s="75"/>
      <c r="M58" s="75"/>
      <c r="N58" s="75"/>
      <c r="O58" s="75"/>
      <c r="P58" s="75"/>
      <c r="Q58" s="75"/>
      <c r="R58" s="75"/>
    </row>
    <row r="59" spans="1:18" ht="11.25" customHeight="1" x14ac:dyDescent="0.2">
      <c r="B59" s="75" t="s">
        <v>51</v>
      </c>
      <c r="C59" s="75"/>
      <c r="D59" s="75"/>
      <c r="E59" s="75"/>
      <c r="F59" s="75"/>
      <c r="G59" s="75"/>
      <c r="H59" s="75"/>
      <c r="I59" s="75"/>
      <c r="J59" s="75"/>
      <c r="K59" s="75"/>
      <c r="L59" s="75"/>
      <c r="M59" s="75"/>
      <c r="N59" s="75"/>
      <c r="O59" s="75"/>
      <c r="P59" s="75"/>
      <c r="Q59" s="75"/>
      <c r="R59" s="75"/>
    </row>
    <row r="60" spans="1:18" ht="11.25" customHeight="1" x14ac:dyDescent="0.2">
      <c r="A60" s="77" t="s">
        <v>111</v>
      </c>
      <c r="B60" s="75" t="s">
        <v>52</v>
      </c>
      <c r="C60" s="75"/>
      <c r="D60" s="75"/>
      <c r="E60" s="75"/>
      <c r="F60" s="75"/>
      <c r="G60" s="75"/>
      <c r="H60" s="75"/>
      <c r="I60" s="75"/>
      <c r="J60" s="75"/>
      <c r="K60" s="75"/>
      <c r="L60" s="75"/>
      <c r="M60" s="75"/>
      <c r="N60" s="75"/>
      <c r="O60" s="75"/>
      <c r="P60" s="75"/>
      <c r="Q60" s="75"/>
      <c r="R60" s="75"/>
    </row>
    <row r="61" spans="1:18" ht="11.25" customHeight="1" x14ac:dyDescent="0.2">
      <c r="B61" s="75" t="s">
        <v>53</v>
      </c>
      <c r="C61" s="75"/>
      <c r="D61" s="75"/>
      <c r="E61" s="75"/>
      <c r="F61" s="75"/>
      <c r="G61" s="75"/>
      <c r="H61" s="75"/>
      <c r="I61" s="75"/>
      <c r="J61" s="75"/>
      <c r="K61" s="75"/>
      <c r="L61" s="75"/>
      <c r="M61" s="75"/>
      <c r="N61" s="75"/>
      <c r="O61" s="75"/>
      <c r="P61" s="75"/>
      <c r="Q61" s="75"/>
      <c r="R61" s="75"/>
    </row>
    <row r="62" spans="1:18" ht="11.25" customHeight="1" x14ac:dyDescent="0.2">
      <c r="B62" s="75" t="s">
        <v>54</v>
      </c>
      <c r="C62" s="75"/>
      <c r="D62" s="75"/>
      <c r="E62" s="75"/>
      <c r="F62" s="75"/>
      <c r="G62" s="75"/>
      <c r="H62" s="75"/>
      <c r="I62" s="75"/>
      <c r="J62" s="75"/>
      <c r="K62" s="75"/>
      <c r="L62" s="75"/>
      <c r="M62" s="75"/>
      <c r="N62" s="75"/>
      <c r="O62" s="75"/>
      <c r="P62" s="75"/>
      <c r="Q62" s="75"/>
      <c r="R62" s="75"/>
    </row>
    <row r="63" spans="1:18" ht="11.25" customHeight="1" x14ac:dyDescent="0.2">
      <c r="B63" s="75" t="s">
        <v>55</v>
      </c>
      <c r="C63" s="75"/>
      <c r="D63" s="75"/>
      <c r="E63" s="75"/>
      <c r="F63" s="75"/>
      <c r="G63" s="75"/>
      <c r="H63" s="75"/>
      <c r="I63" s="75"/>
      <c r="J63" s="75"/>
      <c r="K63" s="75"/>
      <c r="L63" s="75"/>
      <c r="M63" s="75"/>
      <c r="N63" s="75"/>
      <c r="O63" s="75"/>
      <c r="P63" s="75"/>
      <c r="Q63" s="75"/>
      <c r="R63" s="75"/>
    </row>
    <row r="64" spans="1:18" ht="11.25" customHeight="1" x14ac:dyDescent="0.2">
      <c r="B64" s="75" t="s">
        <v>56</v>
      </c>
      <c r="C64" s="75"/>
      <c r="D64" s="75"/>
      <c r="E64" s="75"/>
      <c r="F64" s="75"/>
      <c r="G64" s="75"/>
      <c r="H64" s="75"/>
      <c r="I64" s="75"/>
      <c r="J64" s="75"/>
      <c r="K64" s="75"/>
      <c r="L64" s="75"/>
      <c r="M64" s="75"/>
      <c r="N64" s="75"/>
      <c r="O64" s="75"/>
      <c r="P64" s="75"/>
      <c r="Q64" s="75"/>
      <c r="R64" s="75"/>
    </row>
    <row r="65" spans="1:18" ht="11.25" customHeight="1" x14ac:dyDescent="0.2">
      <c r="B65" s="75" t="s">
        <v>57</v>
      </c>
      <c r="C65" s="75"/>
      <c r="D65" s="75"/>
      <c r="E65" s="75"/>
      <c r="F65" s="75"/>
      <c r="G65" s="75"/>
      <c r="H65" s="75"/>
      <c r="I65" s="75"/>
      <c r="J65" s="75"/>
      <c r="K65" s="75"/>
      <c r="L65" s="75"/>
      <c r="M65" s="75"/>
      <c r="N65" s="75"/>
      <c r="O65" s="75"/>
      <c r="P65" s="75"/>
      <c r="Q65" s="75"/>
      <c r="R65" s="75"/>
    </row>
    <row r="66" spans="1:18" ht="11.25" customHeight="1" x14ac:dyDescent="0.2">
      <c r="B66" s="75" t="s">
        <v>58</v>
      </c>
      <c r="C66" s="75"/>
      <c r="D66" s="75"/>
      <c r="E66" s="75"/>
      <c r="F66" s="75"/>
      <c r="G66" s="75"/>
      <c r="H66" s="75"/>
      <c r="I66" s="75"/>
      <c r="J66" s="75"/>
      <c r="K66" s="75"/>
      <c r="L66" s="75"/>
      <c r="M66" s="75"/>
      <c r="N66" s="75"/>
      <c r="O66" s="75"/>
      <c r="P66" s="75"/>
      <c r="Q66" s="75"/>
      <c r="R66" s="75"/>
    </row>
    <row r="67" spans="1:18" ht="8.1" customHeight="1" x14ac:dyDescent="0.2"/>
    <row r="68" spans="1:18" ht="11.25" customHeight="1" x14ac:dyDescent="0.2">
      <c r="A68" s="47" t="s">
        <v>59</v>
      </c>
      <c r="B68" s="78"/>
    </row>
    <row r="69" spans="1:18" ht="11.25" customHeight="1" x14ac:dyDescent="0.2">
      <c r="A69" s="77" t="s">
        <v>110</v>
      </c>
      <c r="B69" s="75" t="s">
        <v>46</v>
      </c>
      <c r="C69" s="75"/>
      <c r="D69" s="75"/>
      <c r="E69" s="75"/>
      <c r="F69" s="75"/>
      <c r="G69" s="75"/>
      <c r="H69" s="75"/>
      <c r="I69" s="75"/>
      <c r="J69" s="75"/>
      <c r="K69" s="75"/>
      <c r="L69" s="75"/>
      <c r="M69" s="75"/>
      <c r="N69" s="75"/>
      <c r="O69" s="75"/>
      <c r="P69" s="75"/>
      <c r="Q69" s="75"/>
      <c r="R69" s="75"/>
    </row>
    <row r="70" spans="1:18" ht="11.25" customHeight="1" x14ac:dyDescent="0.2">
      <c r="B70" s="75" t="s">
        <v>60</v>
      </c>
      <c r="C70" s="75"/>
      <c r="D70" s="75"/>
      <c r="E70" s="75"/>
      <c r="F70" s="75"/>
      <c r="G70" s="75"/>
      <c r="H70" s="75"/>
      <c r="I70" s="75"/>
      <c r="J70" s="75"/>
      <c r="K70" s="75"/>
      <c r="L70" s="75"/>
      <c r="M70" s="75"/>
      <c r="N70" s="75"/>
      <c r="O70" s="75"/>
      <c r="P70" s="75"/>
      <c r="Q70" s="75"/>
      <c r="R70" s="75"/>
    </row>
    <row r="71" spans="1:18" ht="11.25" customHeight="1" x14ac:dyDescent="0.2">
      <c r="B71" s="75" t="s">
        <v>61</v>
      </c>
      <c r="C71" s="75"/>
      <c r="D71" s="75"/>
      <c r="E71" s="75"/>
      <c r="F71" s="75"/>
      <c r="G71" s="75"/>
      <c r="H71" s="75"/>
      <c r="I71" s="75"/>
      <c r="J71" s="75"/>
      <c r="K71" s="75"/>
      <c r="L71" s="75"/>
      <c r="M71" s="75"/>
      <c r="N71" s="75"/>
      <c r="O71" s="75"/>
      <c r="P71" s="75"/>
      <c r="Q71" s="75"/>
      <c r="R71" s="75"/>
    </row>
    <row r="72" spans="1:18" ht="11.25" customHeight="1" x14ac:dyDescent="0.2">
      <c r="A72" s="77" t="s">
        <v>111</v>
      </c>
      <c r="B72" s="75" t="s">
        <v>62</v>
      </c>
      <c r="C72" s="75"/>
      <c r="D72" s="75"/>
      <c r="E72" s="75"/>
      <c r="F72" s="75"/>
      <c r="G72" s="75"/>
      <c r="H72" s="75"/>
      <c r="I72" s="75"/>
      <c r="J72" s="75"/>
      <c r="K72" s="75"/>
      <c r="L72" s="75"/>
      <c r="M72" s="75"/>
      <c r="N72" s="75"/>
      <c r="O72" s="75"/>
      <c r="P72" s="75"/>
      <c r="Q72" s="75"/>
      <c r="R72" s="75"/>
    </row>
    <row r="73" spans="1:18" ht="11.25" customHeight="1" x14ac:dyDescent="0.2">
      <c r="B73" s="75" t="s">
        <v>63</v>
      </c>
      <c r="C73" s="75"/>
      <c r="D73" s="75"/>
      <c r="E73" s="75"/>
      <c r="F73" s="75"/>
      <c r="G73" s="75"/>
      <c r="H73" s="75"/>
      <c r="I73" s="75"/>
      <c r="J73" s="75"/>
      <c r="K73" s="75"/>
      <c r="L73" s="75"/>
      <c r="M73" s="75"/>
      <c r="N73" s="75"/>
      <c r="O73" s="75"/>
      <c r="P73" s="75"/>
      <c r="Q73" s="75"/>
      <c r="R73" s="75"/>
    </row>
    <row r="74" spans="1:18" ht="11.25" customHeight="1" x14ac:dyDescent="0.2">
      <c r="B74" s="75" t="s">
        <v>64</v>
      </c>
      <c r="C74" s="75"/>
      <c r="D74" s="75"/>
      <c r="E74" s="75"/>
      <c r="F74" s="75"/>
      <c r="G74" s="75"/>
      <c r="H74" s="75"/>
      <c r="I74" s="75"/>
      <c r="J74" s="75"/>
      <c r="K74" s="75"/>
      <c r="L74" s="75"/>
      <c r="M74" s="75"/>
      <c r="N74" s="75"/>
      <c r="O74" s="75"/>
      <c r="P74" s="75"/>
      <c r="Q74" s="75"/>
      <c r="R74" s="75"/>
    </row>
    <row r="75" spans="1:18" ht="11.25" customHeight="1" x14ac:dyDescent="0.2">
      <c r="A75" s="77" t="s">
        <v>112</v>
      </c>
      <c r="B75" s="75" t="s">
        <v>65</v>
      </c>
      <c r="C75" s="75"/>
      <c r="D75" s="75"/>
      <c r="E75" s="75"/>
      <c r="F75" s="75"/>
      <c r="G75" s="75"/>
      <c r="H75" s="75"/>
      <c r="I75" s="75"/>
      <c r="J75" s="75"/>
      <c r="K75" s="75"/>
      <c r="L75" s="75"/>
      <c r="M75" s="75"/>
      <c r="N75" s="75"/>
      <c r="O75" s="75"/>
      <c r="P75" s="75"/>
      <c r="Q75" s="75"/>
      <c r="R75" s="75"/>
    </row>
  </sheetData>
  <sheetProtection password="EDE9" sheet="1" objects="1" scenarios="1"/>
  <pageMargins left="0.78740157480314965" right="0.19685039370078741" top="0.19685039370078741"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69"/>
  <sheetViews>
    <sheetView showGridLines="0" tabSelected="1" zoomScaleNormal="100" zoomScaleSheetLayoutView="130" workbookViewId="0">
      <selection activeCell="D20" sqref="D20:H20"/>
    </sheetView>
  </sheetViews>
  <sheetFormatPr baseColWidth="10" defaultColWidth="11.42578125" defaultRowHeight="12" x14ac:dyDescent="0.2"/>
  <cols>
    <col min="1" max="1" width="1.5703125" style="4" customWidth="1"/>
    <col min="2" max="3" width="13.5703125" style="4" customWidth="1"/>
    <col min="4" max="9" width="10.5703125" style="4" customWidth="1"/>
    <col min="10" max="10" width="1.5703125" style="4" customWidth="1"/>
    <col min="11" max="16384" width="11.42578125" style="4"/>
  </cols>
  <sheetData>
    <row r="1" spans="1:10" ht="15" customHeight="1" x14ac:dyDescent="0.2">
      <c r="A1" s="1"/>
      <c r="B1" s="1"/>
      <c r="C1" s="1"/>
      <c r="D1" s="1"/>
      <c r="E1" s="1"/>
      <c r="F1" s="1"/>
      <c r="G1" s="1"/>
      <c r="H1" s="1"/>
      <c r="I1" s="1"/>
    </row>
    <row r="2" spans="1:10" ht="15" customHeight="1" x14ac:dyDescent="0.2">
      <c r="A2" s="1"/>
      <c r="B2" s="1"/>
      <c r="C2" s="1"/>
      <c r="D2" s="1"/>
      <c r="E2" s="1"/>
      <c r="F2" s="1"/>
      <c r="G2" s="1"/>
      <c r="H2" s="1"/>
      <c r="I2" s="1"/>
    </row>
    <row r="3" spans="1:10" ht="15" customHeight="1" x14ac:dyDescent="0.2">
      <c r="A3" s="1"/>
      <c r="B3" s="1"/>
      <c r="C3" s="1"/>
      <c r="D3" s="1"/>
      <c r="E3" s="1"/>
      <c r="F3" s="1"/>
      <c r="G3" s="1"/>
      <c r="H3" s="1"/>
      <c r="I3" s="1"/>
    </row>
    <row r="4" spans="1:10" ht="15" customHeight="1" x14ac:dyDescent="0.2">
      <c r="A4" s="41" t="s">
        <v>206</v>
      </c>
      <c r="B4" s="8"/>
      <c r="C4" s="8"/>
      <c r="D4" s="8"/>
      <c r="E4" s="8"/>
      <c r="F4" s="8"/>
    </row>
    <row r="5" spans="1:10" ht="15" customHeight="1" x14ac:dyDescent="0.2">
      <c r="A5" s="377" t="s">
        <v>331</v>
      </c>
      <c r="B5" s="378"/>
      <c r="C5" s="378"/>
      <c r="D5" s="378"/>
      <c r="E5" s="378"/>
      <c r="F5" s="91"/>
      <c r="G5" s="91"/>
      <c r="H5" s="91"/>
      <c r="I5" s="9"/>
    </row>
    <row r="6" spans="1:10" ht="15" customHeight="1" x14ac:dyDescent="0.2">
      <c r="A6" s="378"/>
      <c r="B6" s="378"/>
      <c r="C6" s="378"/>
      <c r="D6" s="378"/>
      <c r="E6" s="378"/>
      <c r="F6" s="91"/>
      <c r="G6" s="91"/>
      <c r="H6" s="91"/>
      <c r="I6" s="9"/>
    </row>
    <row r="7" spans="1:10" ht="15" customHeight="1" x14ac:dyDescent="0.2">
      <c r="A7" s="378"/>
      <c r="B7" s="378"/>
      <c r="C7" s="378"/>
      <c r="D7" s="378"/>
      <c r="E7" s="378"/>
      <c r="F7" s="91"/>
      <c r="G7" s="91"/>
      <c r="H7" s="91"/>
      <c r="I7" s="9"/>
    </row>
    <row r="8" spans="1:10" ht="15" customHeight="1" x14ac:dyDescent="0.2">
      <c r="A8" s="11"/>
      <c r="B8" s="11"/>
      <c r="C8" s="11"/>
      <c r="D8" s="11"/>
      <c r="E8" s="11"/>
      <c r="F8" s="11"/>
      <c r="G8" s="11"/>
      <c r="H8" s="11"/>
      <c r="I8" s="9"/>
    </row>
    <row r="9" spans="1:10" ht="15" customHeight="1" x14ac:dyDescent="0.2">
      <c r="A9" s="2" t="s">
        <v>212</v>
      </c>
      <c r="B9" s="11"/>
      <c r="C9" s="11"/>
      <c r="D9" s="11"/>
      <c r="E9" s="11"/>
      <c r="F9" s="359" t="s">
        <v>214</v>
      </c>
      <c r="G9" s="360"/>
      <c r="H9" s="360"/>
      <c r="I9" s="360"/>
      <c r="J9" s="361"/>
    </row>
    <row r="10" spans="1:10" ht="15" customHeight="1" x14ac:dyDescent="0.2">
      <c r="A10" s="2" t="s">
        <v>213</v>
      </c>
      <c r="B10" s="3"/>
      <c r="C10" s="3"/>
      <c r="D10" s="3"/>
      <c r="E10" s="3"/>
      <c r="F10" s="362"/>
      <c r="G10" s="363"/>
      <c r="H10" s="363"/>
      <c r="I10" s="363"/>
      <c r="J10" s="364"/>
    </row>
    <row r="11" spans="1:10" ht="15" customHeight="1" x14ac:dyDescent="0.2">
      <c r="A11" s="2" t="s">
        <v>200</v>
      </c>
      <c r="B11" s="1"/>
      <c r="C11" s="3"/>
      <c r="D11" s="3"/>
      <c r="E11" s="3"/>
      <c r="F11" s="362"/>
      <c r="G11" s="363"/>
      <c r="H11" s="363"/>
      <c r="I11" s="363"/>
      <c r="J11" s="364"/>
    </row>
    <row r="12" spans="1:10" ht="15" customHeight="1" x14ac:dyDescent="0.2">
      <c r="A12" s="2" t="s">
        <v>201</v>
      </c>
      <c r="B12" s="3"/>
      <c r="C12" s="1"/>
      <c r="D12" s="3"/>
      <c r="E12" s="3"/>
      <c r="F12" s="365"/>
      <c r="G12" s="366"/>
      <c r="H12" s="366"/>
      <c r="I12" s="366"/>
      <c r="J12" s="367"/>
    </row>
    <row r="13" spans="1:10" ht="18" customHeight="1" x14ac:dyDescent="0.2">
      <c r="B13" s="3"/>
      <c r="C13" s="1"/>
      <c r="D13" s="3"/>
      <c r="E13" s="3"/>
      <c r="F13" s="368" t="s">
        <v>165</v>
      </c>
      <c r="G13" s="369"/>
      <c r="H13" s="369"/>
      <c r="I13" s="369"/>
      <c r="J13" s="370"/>
    </row>
    <row r="14" spans="1:10" ht="18" customHeight="1" x14ac:dyDescent="0.2">
      <c r="B14" s="3"/>
      <c r="C14" s="1"/>
      <c r="D14" s="3"/>
      <c r="E14" s="3"/>
      <c r="F14" s="368" t="s">
        <v>166</v>
      </c>
      <c r="G14" s="369"/>
      <c r="H14" s="369"/>
      <c r="I14" s="369"/>
      <c r="J14" s="370"/>
    </row>
    <row r="15" spans="1:10" ht="18" customHeight="1" x14ac:dyDescent="0.2">
      <c r="B15" s="3"/>
      <c r="C15" s="1"/>
      <c r="D15" s="3"/>
      <c r="E15" s="3"/>
      <c r="F15" s="122" t="s">
        <v>124</v>
      </c>
      <c r="G15" s="123"/>
      <c r="H15" s="371">
        <f ca="1">TODAY()</f>
        <v>45211</v>
      </c>
      <c r="I15" s="372"/>
      <c r="J15" s="373"/>
    </row>
    <row r="16" spans="1:10" ht="18" customHeight="1" x14ac:dyDescent="0.2">
      <c r="A16" s="1"/>
      <c r="B16" s="1"/>
      <c r="C16" s="1"/>
      <c r="D16" s="1"/>
      <c r="E16" s="1"/>
      <c r="F16" s="67" t="s">
        <v>215</v>
      </c>
      <c r="G16" s="66"/>
      <c r="H16" s="374" t="s">
        <v>84</v>
      </c>
      <c r="I16" s="375"/>
      <c r="J16" s="376"/>
    </row>
    <row r="17" spans="1:10" ht="3.95" customHeight="1" x14ac:dyDescent="0.2">
      <c r="A17" s="1"/>
      <c r="B17" s="1"/>
      <c r="C17" s="1"/>
      <c r="D17" s="3"/>
      <c r="E17" s="3"/>
      <c r="F17" s="3"/>
      <c r="G17" s="3"/>
    </row>
    <row r="18" spans="1:10" ht="15" customHeight="1" x14ac:dyDescent="0.2">
      <c r="A18" s="114"/>
      <c r="B18" s="117" t="s">
        <v>67</v>
      </c>
      <c r="C18" s="115"/>
      <c r="D18" s="115"/>
      <c r="E18" s="115"/>
      <c r="F18" s="115"/>
      <c r="G18" s="115"/>
      <c r="H18" s="115"/>
      <c r="I18" s="115"/>
      <c r="J18" s="116"/>
    </row>
    <row r="19" spans="1:10" s="1" customFormat="1" ht="3.95" customHeight="1" x14ac:dyDescent="0.2">
      <c r="A19" s="118"/>
      <c r="B19" s="3"/>
      <c r="C19" s="3"/>
      <c r="D19" s="3"/>
      <c r="E19" s="3"/>
      <c r="F19" s="3"/>
      <c r="G19" s="3"/>
      <c r="H19" s="3"/>
      <c r="I19" s="3"/>
      <c r="J19" s="15"/>
    </row>
    <row r="20" spans="1:10" ht="18" customHeight="1" x14ac:dyDescent="0.2">
      <c r="A20" s="119"/>
      <c r="B20" s="20" t="s">
        <v>216</v>
      </c>
      <c r="C20" s="65"/>
      <c r="D20" s="400"/>
      <c r="E20" s="399"/>
      <c r="F20" s="399"/>
      <c r="G20" s="399"/>
      <c r="H20" s="399"/>
      <c r="I20" s="132" t="str">
        <f>IF(D20="","Name","")</f>
        <v>Name</v>
      </c>
      <c r="J20" s="120"/>
    </row>
    <row r="21" spans="1:10" ht="18" customHeight="1" x14ac:dyDescent="0.2">
      <c r="A21" s="119"/>
      <c r="B21" s="65"/>
      <c r="C21" s="65"/>
      <c r="D21" s="398"/>
      <c r="E21" s="399"/>
      <c r="F21" s="399"/>
      <c r="G21" s="399"/>
      <c r="H21" s="399"/>
      <c r="I21" s="132" t="str">
        <f>IF(D21="","Straße","")</f>
        <v>Straße</v>
      </c>
      <c r="J21" s="120"/>
    </row>
    <row r="22" spans="1:10" ht="18" customHeight="1" x14ac:dyDescent="0.2">
      <c r="A22" s="119"/>
      <c r="B22" s="65"/>
      <c r="C22" s="65"/>
      <c r="D22" s="398"/>
      <c r="E22" s="399"/>
      <c r="F22" s="399"/>
      <c r="G22" s="399"/>
      <c r="H22" s="399"/>
      <c r="I22" s="132" t="str">
        <f>IF(D22="","PLZ Ort","")</f>
        <v>PLZ Ort</v>
      </c>
      <c r="J22" s="120"/>
    </row>
    <row r="23" spans="1:10" s="3" customFormat="1" ht="3.95" customHeight="1" x14ac:dyDescent="0.2">
      <c r="A23" s="121"/>
      <c r="I23" s="10"/>
      <c r="J23" s="15"/>
    </row>
    <row r="24" spans="1:10" ht="18" customHeight="1" x14ac:dyDescent="0.2">
      <c r="A24" s="119"/>
      <c r="B24" s="20" t="s">
        <v>217</v>
      </c>
      <c r="C24" s="3"/>
      <c r="D24" s="382"/>
      <c r="E24" s="385"/>
      <c r="F24" s="385"/>
      <c r="G24" s="385"/>
      <c r="H24" s="385"/>
      <c r="I24" s="386"/>
      <c r="J24" s="120"/>
    </row>
    <row r="25" spans="1:10" s="3" customFormat="1" ht="3.95" customHeight="1" x14ac:dyDescent="0.2">
      <c r="A25" s="121"/>
      <c r="I25" s="10"/>
      <c r="J25" s="15"/>
    </row>
    <row r="26" spans="1:10" ht="18" customHeight="1" x14ac:dyDescent="0.2">
      <c r="A26" s="119"/>
      <c r="B26" s="397" t="s">
        <v>218</v>
      </c>
      <c r="C26" s="397"/>
      <c r="D26" s="398"/>
      <c r="E26" s="399"/>
      <c r="F26" s="399"/>
      <c r="G26" s="399"/>
      <c r="H26" s="399"/>
      <c r="I26" s="132" t="str">
        <f>IF(D26="","Name","")</f>
        <v>Name</v>
      </c>
      <c r="J26" s="120"/>
    </row>
    <row r="27" spans="1:10" ht="18" customHeight="1" x14ac:dyDescent="0.2">
      <c r="A27" s="119"/>
      <c r="B27" s="397"/>
      <c r="C27" s="397"/>
      <c r="D27" s="398"/>
      <c r="E27" s="399"/>
      <c r="F27" s="399"/>
      <c r="G27" s="399"/>
      <c r="H27" s="399"/>
      <c r="I27" s="132" t="str">
        <f>IF(D27="","Straße","")</f>
        <v>Straße</v>
      </c>
      <c r="J27" s="120"/>
    </row>
    <row r="28" spans="1:10" ht="18" customHeight="1" x14ac:dyDescent="0.2">
      <c r="A28" s="119"/>
      <c r="B28" s="397"/>
      <c r="C28" s="397"/>
      <c r="D28" s="398"/>
      <c r="E28" s="399"/>
      <c r="F28" s="399"/>
      <c r="G28" s="399"/>
      <c r="H28" s="399"/>
      <c r="I28" s="132" t="str">
        <f>IF(D28="","PLZ Ort","")</f>
        <v>PLZ Ort</v>
      </c>
      <c r="J28" s="120"/>
    </row>
    <row r="29" spans="1:10" s="3" customFormat="1" ht="3.95" customHeight="1" x14ac:dyDescent="0.2">
      <c r="A29" s="121"/>
      <c r="I29" s="10"/>
      <c r="J29" s="15"/>
    </row>
    <row r="30" spans="1:10" ht="18" customHeight="1" x14ac:dyDescent="0.2">
      <c r="A30" s="119"/>
      <c r="B30" s="20" t="s">
        <v>217</v>
      </c>
      <c r="C30" s="3"/>
      <c r="D30" s="382"/>
      <c r="E30" s="385"/>
      <c r="F30" s="385"/>
      <c r="G30" s="385"/>
      <c r="H30" s="385"/>
      <c r="I30" s="386"/>
      <c r="J30" s="120"/>
    </row>
    <row r="31" spans="1:10" s="1" customFormat="1" ht="3.95" customHeight="1" x14ac:dyDescent="0.2">
      <c r="A31" s="121"/>
      <c r="B31" s="3"/>
      <c r="C31" s="3"/>
      <c r="D31" s="6"/>
      <c r="E31" s="6"/>
      <c r="F31" s="6"/>
      <c r="G31" s="6"/>
      <c r="H31" s="6"/>
      <c r="I31" s="6"/>
      <c r="J31" s="15"/>
    </row>
    <row r="32" spans="1:10" ht="18" customHeight="1" x14ac:dyDescent="0.2">
      <c r="A32" s="119"/>
      <c r="B32" s="20" t="s">
        <v>219</v>
      </c>
      <c r="C32" s="3"/>
      <c r="D32" s="382"/>
      <c r="E32" s="385"/>
      <c r="F32" s="386"/>
      <c r="G32" s="130" t="s">
        <v>223</v>
      </c>
      <c r="H32" s="382"/>
      <c r="I32" s="386"/>
      <c r="J32" s="120"/>
    </row>
    <row r="33" spans="1:10" s="3" customFormat="1" ht="3.95" customHeight="1" x14ac:dyDescent="0.2">
      <c r="A33" s="121"/>
      <c r="G33" s="12"/>
      <c r="J33" s="15"/>
    </row>
    <row r="34" spans="1:10" ht="18" customHeight="1" x14ac:dyDescent="0.2">
      <c r="A34" s="119"/>
      <c r="B34" s="20" t="s">
        <v>220</v>
      </c>
      <c r="C34" s="3"/>
      <c r="D34" s="382"/>
      <c r="E34" s="383"/>
      <c r="F34" s="384"/>
      <c r="G34" s="130" t="s">
        <v>224</v>
      </c>
      <c r="H34" s="382"/>
      <c r="I34" s="386"/>
      <c r="J34" s="120"/>
    </row>
    <row r="35" spans="1:10" s="3" customFormat="1" ht="3.95" customHeight="1" x14ac:dyDescent="0.2">
      <c r="A35" s="121"/>
      <c r="G35" s="12"/>
      <c r="J35" s="15"/>
    </row>
    <row r="36" spans="1:10" ht="18" customHeight="1" x14ac:dyDescent="0.2">
      <c r="A36" s="119"/>
      <c r="B36" s="20" t="s">
        <v>221</v>
      </c>
      <c r="C36" s="3"/>
      <c r="D36" s="382"/>
      <c r="E36" s="385"/>
      <c r="F36" s="385"/>
      <c r="G36" s="385"/>
      <c r="H36" s="385"/>
      <c r="I36" s="386"/>
      <c r="J36" s="120"/>
    </row>
    <row r="37" spans="1:10" s="3" customFormat="1" ht="3.95" customHeight="1" x14ac:dyDescent="0.2">
      <c r="A37" s="121"/>
      <c r="G37" s="12"/>
      <c r="J37" s="15"/>
    </row>
    <row r="38" spans="1:10" ht="18" customHeight="1" x14ac:dyDescent="0.2">
      <c r="A38" s="119"/>
      <c r="B38" s="20" t="s">
        <v>222</v>
      </c>
      <c r="C38" s="3"/>
      <c r="D38" s="382"/>
      <c r="E38" s="385"/>
      <c r="F38" s="385"/>
      <c r="G38" s="385"/>
      <c r="H38" s="385"/>
      <c r="I38" s="386"/>
      <c r="J38" s="120"/>
    </row>
    <row r="39" spans="1:10" s="1" customFormat="1" ht="3.95" customHeight="1" x14ac:dyDescent="0.2">
      <c r="A39" s="93"/>
      <c r="B39" s="94"/>
      <c r="C39" s="94"/>
      <c r="D39" s="94"/>
      <c r="E39" s="94"/>
      <c r="F39" s="94"/>
      <c r="G39" s="94"/>
      <c r="H39" s="94"/>
      <c r="I39" s="94"/>
      <c r="J39" s="95"/>
    </row>
    <row r="40" spans="1:10" s="1" customFormat="1" ht="3.95" customHeight="1" x14ac:dyDescent="0.2"/>
    <row r="41" spans="1:10" ht="15" customHeight="1" x14ac:dyDescent="0.2">
      <c r="A41" s="114"/>
      <c r="B41" s="117" t="s">
        <v>68</v>
      </c>
      <c r="C41" s="115"/>
      <c r="D41" s="115"/>
      <c r="E41" s="115"/>
      <c r="F41" s="115"/>
      <c r="G41" s="115"/>
      <c r="H41" s="115"/>
      <c r="I41" s="115"/>
      <c r="J41" s="116"/>
    </row>
    <row r="42" spans="1:10" s="1" customFormat="1" ht="3.95" customHeight="1" x14ac:dyDescent="0.2">
      <c r="A42" s="121"/>
      <c r="B42" s="3"/>
      <c r="C42" s="3"/>
      <c r="D42" s="3"/>
      <c r="E42" s="3"/>
      <c r="F42" s="3"/>
      <c r="G42" s="3"/>
      <c r="H42" s="3"/>
      <c r="I42" s="3"/>
      <c r="J42" s="15"/>
    </row>
    <row r="43" spans="1:10" ht="30" customHeight="1" x14ac:dyDescent="0.2">
      <c r="A43" s="119"/>
      <c r="B43" s="68" t="s">
        <v>225</v>
      </c>
      <c r="C43" s="131"/>
      <c r="D43" s="387"/>
      <c r="E43" s="388"/>
      <c r="F43" s="388"/>
      <c r="G43" s="388"/>
      <c r="H43" s="388"/>
      <c r="I43" s="389"/>
      <c r="J43" s="120"/>
    </row>
    <row r="44" spans="1:10" ht="3.95" customHeight="1" x14ac:dyDescent="0.2">
      <c r="A44" s="119"/>
      <c r="B44" s="3"/>
      <c r="C44" s="3"/>
      <c r="D44" s="3"/>
      <c r="E44" s="3"/>
      <c r="F44" s="3"/>
      <c r="G44" s="3"/>
      <c r="H44" s="3"/>
      <c r="I44" s="3"/>
      <c r="J44" s="120"/>
    </row>
    <row r="45" spans="1:10" ht="18" customHeight="1" x14ac:dyDescent="0.2">
      <c r="A45" s="119"/>
      <c r="B45" s="124" t="s">
        <v>226</v>
      </c>
      <c r="C45" s="3"/>
      <c r="D45" s="381"/>
      <c r="E45" s="380"/>
      <c r="F45" s="45"/>
      <c r="G45" s="125"/>
      <c r="H45" s="125"/>
      <c r="I45" s="45"/>
      <c r="J45" s="120"/>
    </row>
    <row r="46" spans="1:10" ht="3.95" customHeight="1" x14ac:dyDescent="0.2">
      <c r="A46" s="119"/>
      <c r="B46" s="126"/>
      <c r="C46" s="45"/>
      <c r="D46" s="45"/>
      <c r="E46" s="3"/>
      <c r="F46" s="125"/>
      <c r="G46" s="125"/>
      <c r="H46" s="125"/>
      <c r="I46" s="3"/>
      <c r="J46" s="120"/>
    </row>
    <row r="47" spans="1:10" ht="18" customHeight="1" x14ac:dyDescent="0.2">
      <c r="A47" s="119"/>
      <c r="B47" s="124" t="s">
        <v>227</v>
      </c>
      <c r="C47" s="3"/>
      <c r="D47" s="379"/>
      <c r="E47" s="380"/>
      <c r="F47" s="125"/>
      <c r="G47" s="125"/>
      <c r="H47" s="125"/>
      <c r="I47" s="3"/>
      <c r="J47" s="120"/>
    </row>
    <row r="48" spans="1:10" s="1" customFormat="1" ht="3.95" customHeight="1" x14ac:dyDescent="0.2">
      <c r="A48" s="93"/>
      <c r="B48" s="94"/>
      <c r="C48" s="94"/>
      <c r="D48" s="94"/>
      <c r="E48" s="94"/>
      <c r="F48" s="94"/>
      <c r="G48" s="94"/>
      <c r="H48" s="94"/>
      <c r="I48" s="94"/>
      <c r="J48" s="95"/>
    </row>
    <row r="49" spans="1:15" s="1" customFormat="1" ht="3.95" customHeight="1" x14ac:dyDescent="0.2"/>
    <row r="50" spans="1:15" ht="15" customHeight="1" x14ac:dyDescent="0.2">
      <c r="A50" s="114"/>
      <c r="B50" s="117" t="s">
        <v>93</v>
      </c>
      <c r="C50" s="115"/>
      <c r="D50" s="115"/>
      <c r="E50" s="115"/>
      <c r="F50" s="115"/>
      <c r="G50" s="115"/>
      <c r="H50" s="115"/>
      <c r="I50" s="115"/>
      <c r="J50" s="116"/>
    </row>
    <row r="51" spans="1:15" s="1" customFormat="1" ht="3.95" customHeight="1" x14ac:dyDescent="0.2">
      <c r="A51" s="118"/>
      <c r="B51" s="5"/>
      <c r="C51" s="5"/>
      <c r="D51" s="5"/>
      <c r="E51" s="5"/>
      <c r="F51" s="5"/>
      <c r="G51" s="5"/>
      <c r="H51" s="5"/>
      <c r="I51" s="5"/>
      <c r="J51" s="15"/>
      <c r="L51" s="4"/>
    </row>
    <row r="52" spans="1:15" s="1" customFormat="1" ht="18" customHeight="1" x14ac:dyDescent="0.2">
      <c r="A52" s="121"/>
      <c r="B52" s="12" t="str">
        <f>IF(D45="","aus Landesmitteln in €",CONCATENATE("aus Landesmitteln für ",IF(YEAR(D45)=YEAR(D47),YEAR(D45),"____")," in €"))</f>
        <v>aus Landesmitteln in €</v>
      </c>
      <c r="C52" s="12"/>
      <c r="D52" s="395">
        <f>'Seite 3'!$F$29</f>
        <v>0</v>
      </c>
      <c r="E52" s="396"/>
      <c r="F52" s="3"/>
      <c r="G52" s="3"/>
      <c r="H52" s="3"/>
      <c r="I52" s="3"/>
      <c r="J52" s="15"/>
      <c r="L52" s="4"/>
    </row>
    <row r="53" spans="1:15" s="1" customFormat="1" ht="3.95" customHeight="1" x14ac:dyDescent="0.2">
      <c r="A53" s="93"/>
      <c r="B53" s="94"/>
      <c r="C53" s="94"/>
      <c r="D53" s="94"/>
      <c r="E53" s="94"/>
      <c r="F53" s="94"/>
      <c r="G53" s="94"/>
      <c r="H53" s="94"/>
      <c r="I53" s="94"/>
      <c r="J53" s="95"/>
    </row>
    <row r="54" spans="1:15" s="1" customFormat="1" ht="3.95" customHeight="1" x14ac:dyDescent="0.2"/>
    <row r="55" spans="1:15" ht="15" customHeight="1" x14ac:dyDescent="0.2">
      <c r="A55" s="114"/>
      <c r="B55" s="117" t="s">
        <v>69</v>
      </c>
      <c r="C55" s="115"/>
      <c r="D55" s="115"/>
      <c r="E55" s="115"/>
      <c r="F55" s="115"/>
      <c r="G55" s="115"/>
      <c r="H55" s="115"/>
      <c r="I55" s="115"/>
      <c r="J55" s="116"/>
    </row>
    <row r="56" spans="1:15" s="1" customFormat="1" ht="3.95" customHeight="1" x14ac:dyDescent="0.2">
      <c r="A56" s="118"/>
      <c r="B56" s="5"/>
      <c r="C56" s="5"/>
      <c r="D56" s="5"/>
      <c r="E56" s="5"/>
      <c r="F56" s="5"/>
      <c r="G56" s="5"/>
      <c r="H56" s="5"/>
      <c r="I56" s="5"/>
      <c r="J56" s="15"/>
    </row>
    <row r="57" spans="1:15" s="1" customFormat="1" ht="18" customHeight="1" x14ac:dyDescent="0.2">
      <c r="A57" s="121"/>
      <c r="B57" s="20" t="s">
        <v>229</v>
      </c>
      <c r="C57" s="393"/>
      <c r="D57" s="394"/>
      <c r="E57" s="392"/>
      <c r="F57" s="128" t="s">
        <v>231</v>
      </c>
      <c r="G57" s="390"/>
      <c r="H57" s="391"/>
      <c r="I57" s="392"/>
      <c r="J57" s="15"/>
    </row>
    <row r="58" spans="1:15" s="1" customFormat="1" ht="3.95" customHeight="1" x14ac:dyDescent="0.2">
      <c r="A58" s="121"/>
      <c r="B58" s="3"/>
      <c r="C58" s="40"/>
      <c r="D58" s="40"/>
      <c r="E58" s="3"/>
      <c r="F58" s="3"/>
      <c r="G58" s="12"/>
      <c r="H58" s="40"/>
      <c r="I58" s="40"/>
      <c r="J58" s="15"/>
    </row>
    <row r="59" spans="1:15" s="1" customFormat="1" ht="18" customHeight="1" x14ac:dyDescent="0.2">
      <c r="A59" s="121"/>
      <c r="B59" s="20" t="s">
        <v>230</v>
      </c>
      <c r="C59" s="390"/>
      <c r="D59" s="394"/>
      <c r="E59" s="392"/>
      <c r="F59" s="128" t="s">
        <v>232</v>
      </c>
      <c r="G59" s="390"/>
      <c r="H59" s="391"/>
      <c r="I59" s="392"/>
      <c r="J59" s="15"/>
    </row>
    <row r="60" spans="1:15" s="1" customFormat="1" ht="3.95" customHeight="1" x14ac:dyDescent="0.2">
      <c r="A60" s="93"/>
      <c r="B60" s="37"/>
      <c r="C60" s="37"/>
      <c r="D60" s="129"/>
      <c r="E60" s="129"/>
      <c r="F60" s="94"/>
      <c r="G60" s="94"/>
      <c r="H60" s="94"/>
      <c r="I60" s="94"/>
      <c r="J60" s="95"/>
    </row>
    <row r="61" spans="1:15" s="1" customFormat="1" ht="12" customHeight="1" x14ac:dyDescent="0.2">
      <c r="A61" s="94"/>
      <c r="B61" s="37"/>
      <c r="C61" s="127"/>
      <c r="D61" s="40"/>
      <c r="E61" s="40"/>
      <c r="F61" s="3"/>
      <c r="G61" s="3"/>
      <c r="H61" s="3"/>
      <c r="I61" s="3"/>
    </row>
    <row r="62" spans="1:15" s="1" customFormat="1" ht="3.95" customHeight="1" x14ac:dyDescent="0.2">
      <c r="A62" s="3"/>
      <c r="B62" s="12"/>
      <c r="C62" s="12"/>
      <c r="D62" s="40"/>
      <c r="E62" s="40"/>
      <c r="F62" s="3"/>
      <c r="G62" s="3"/>
      <c r="H62" s="3"/>
      <c r="I62" s="3"/>
    </row>
    <row r="63" spans="1:15" s="1" customFormat="1" ht="12" customHeight="1" x14ac:dyDescent="0.2">
      <c r="A63" s="46">
        <v>1</v>
      </c>
      <c r="B63" s="39" t="s">
        <v>185</v>
      </c>
      <c r="C63" s="39"/>
      <c r="D63" s="39"/>
      <c r="E63" s="39"/>
      <c r="F63" s="39"/>
      <c r="G63" s="39"/>
      <c r="H63" s="39"/>
      <c r="I63" s="39"/>
      <c r="J63" s="39"/>
      <c r="K63" s="39"/>
      <c r="L63" s="39"/>
      <c r="M63" s="39"/>
      <c r="N63" s="39"/>
      <c r="O63" s="39"/>
    </row>
    <row r="64" spans="1:15" s="1" customFormat="1" ht="12" customHeight="1" x14ac:dyDescent="0.2">
      <c r="A64" s="46"/>
      <c r="B64" s="39" t="s">
        <v>186</v>
      </c>
      <c r="C64" s="39"/>
      <c r="D64" s="39"/>
      <c r="E64" s="39"/>
      <c r="F64" s="39"/>
      <c r="G64" s="39"/>
      <c r="H64" s="39"/>
      <c r="I64" s="39"/>
      <c r="J64" s="39"/>
      <c r="K64" s="39"/>
      <c r="L64" s="39"/>
      <c r="M64" s="39"/>
      <c r="N64" s="39"/>
      <c r="O64" s="39"/>
    </row>
    <row r="65" spans="1:15" s="1" customFormat="1" ht="12" customHeight="1" x14ac:dyDescent="0.2">
      <c r="A65" s="46"/>
      <c r="B65" s="39" t="s">
        <v>187</v>
      </c>
      <c r="C65" s="39"/>
      <c r="D65" s="39"/>
      <c r="E65" s="39"/>
      <c r="F65" s="39"/>
      <c r="G65" s="39"/>
      <c r="H65" s="39"/>
      <c r="I65" s="39"/>
      <c r="J65" s="39"/>
      <c r="K65" s="39"/>
      <c r="L65" s="39"/>
      <c r="M65" s="39"/>
      <c r="N65" s="39"/>
      <c r="O65" s="39"/>
    </row>
    <row r="66" spans="1:15" s="1" customFormat="1" ht="3.95" customHeight="1" x14ac:dyDescent="0.2">
      <c r="A66" s="3"/>
      <c r="B66" s="12"/>
      <c r="C66" s="12"/>
      <c r="D66" s="40"/>
      <c r="E66" s="40"/>
      <c r="F66" s="3"/>
      <c r="G66" s="3"/>
      <c r="H66" s="3"/>
      <c r="I66" s="3"/>
    </row>
    <row r="67" spans="1:15" s="1" customFormat="1" ht="12" customHeight="1" x14ac:dyDescent="0.2">
      <c r="A67" s="53" t="str">
        <f>Änderungsdoku!$D$2</f>
        <v>Antrag zur Förderung von Betreuungsvereinen</v>
      </c>
    </row>
    <row r="68" spans="1:15" s="1" customFormat="1" ht="12" customHeight="1" x14ac:dyDescent="0.2">
      <c r="A68" s="54" t="str">
        <f>CONCATENATE("Formularversion: ",LOOKUP(2,1/(Änderungsdoku!$A$1:$A$942&lt;&gt;""),Änderungsdoku!A:A)," vom ",TEXT(VLOOKUP(LOOKUP(2,1/(Änderungsdoku!$A$1:$A$942&lt;&gt;""),Änderungsdoku!A:A),Änderungsdoku!$A$1:$B$942,2,FALSE),"TT.MM.JJ"),Änderungsdoku!$A$4)</f>
        <v>Formularversion: V 2.1 vom 12.10.23 - öffentlich -</v>
      </c>
    </row>
    <row r="69" spans="1:15" x14ac:dyDescent="0.2">
      <c r="A69" s="4" t="s">
        <v>95</v>
      </c>
    </row>
  </sheetData>
  <sheetProtection password="EDE9" sheet="1" objects="1" scenarios="1" selectLockedCells="1"/>
  <mergeCells count="29">
    <mergeCell ref="B26:C28"/>
    <mergeCell ref="F13:J13"/>
    <mergeCell ref="D30:I30"/>
    <mergeCell ref="D27:H27"/>
    <mergeCell ref="D24:I24"/>
    <mergeCell ref="D20:H20"/>
    <mergeCell ref="D21:H21"/>
    <mergeCell ref="D28:H28"/>
    <mergeCell ref="D22:H22"/>
    <mergeCell ref="D26:H26"/>
    <mergeCell ref="G59:I59"/>
    <mergeCell ref="C57:E57"/>
    <mergeCell ref="C59:E59"/>
    <mergeCell ref="G57:I57"/>
    <mergeCell ref="D52:E52"/>
    <mergeCell ref="D47:E47"/>
    <mergeCell ref="D45:E45"/>
    <mergeCell ref="D34:F34"/>
    <mergeCell ref="D32:F32"/>
    <mergeCell ref="H34:I34"/>
    <mergeCell ref="D36:I36"/>
    <mergeCell ref="H32:I32"/>
    <mergeCell ref="D38:I38"/>
    <mergeCell ref="D43:I43"/>
    <mergeCell ref="F9:J12"/>
    <mergeCell ref="F14:J14"/>
    <mergeCell ref="H15:J15"/>
    <mergeCell ref="H16:J16"/>
    <mergeCell ref="A5:E7"/>
  </mergeCells>
  <phoneticPr fontId="5" type="noConversion"/>
  <pageMargins left="0.59055118110236227"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locked="0" defaultSize="0" autoFill="0" autoLine="0" autoPict="0">
                <anchor moveWithCells="1">
                  <from>
                    <xdr:col>5</xdr:col>
                    <xdr:colOff>19050</xdr:colOff>
                    <xdr:row>12</xdr:row>
                    <xdr:rowOff>9525</xdr:rowOff>
                  </from>
                  <to>
                    <xdr:col>5</xdr:col>
                    <xdr:colOff>323850</xdr:colOff>
                    <xdr:row>13</xdr:row>
                    <xdr:rowOff>0</xdr:rowOff>
                  </to>
                </anchor>
              </controlPr>
            </control>
          </mc:Choice>
        </mc:AlternateContent>
        <mc:AlternateContent xmlns:mc="http://schemas.openxmlformats.org/markup-compatibility/2006">
          <mc:Choice Requires="x14">
            <control shapeId="1049" r:id="rId5" name="Check Box 25">
              <controlPr locked="0" defaultSize="0" autoFill="0" autoLine="0" autoPict="0">
                <anchor moveWithCells="1">
                  <from>
                    <xdr:col>5</xdr:col>
                    <xdr:colOff>19050</xdr:colOff>
                    <xdr:row>13</xdr:row>
                    <xdr:rowOff>9525</xdr:rowOff>
                  </from>
                  <to>
                    <xdr:col>5</xdr:col>
                    <xdr:colOff>323850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59"/>
  <sheetViews>
    <sheetView showGridLines="0" zoomScaleNormal="100" zoomScaleSheetLayoutView="100" workbookViewId="0">
      <selection activeCell="D5" sqref="D5:I5"/>
    </sheetView>
  </sheetViews>
  <sheetFormatPr baseColWidth="10" defaultColWidth="11.42578125" defaultRowHeight="12" x14ac:dyDescent="0.2"/>
  <cols>
    <col min="1" max="1" width="1.5703125" style="19" customWidth="1"/>
    <col min="2" max="2" width="6.5703125" style="19" customWidth="1"/>
    <col min="3" max="3" width="20.5703125" style="19" customWidth="1"/>
    <col min="4" max="5" width="10.5703125" style="19" customWidth="1"/>
    <col min="6" max="6" width="10.5703125" style="21" customWidth="1"/>
    <col min="7" max="9" width="10.5703125" style="19" customWidth="1"/>
    <col min="10" max="10" width="1.5703125" style="19" customWidth="1"/>
    <col min="11" max="16384" width="11.42578125" style="19"/>
  </cols>
  <sheetData>
    <row r="1" spans="1:10" ht="15" customHeight="1" x14ac:dyDescent="0.2">
      <c r="A1" s="18"/>
      <c r="C1" s="20"/>
      <c r="D1" s="20"/>
      <c r="E1" s="20"/>
      <c r="G1" s="22" t="s">
        <v>228</v>
      </c>
      <c r="H1" s="405" t="str">
        <f>'Seite 1'!$H$16</f>
        <v>F-BV</v>
      </c>
      <c r="I1" s="406"/>
      <c r="J1" s="407"/>
    </row>
    <row r="2" spans="1:10" ht="12" customHeight="1" x14ac:dyDescent="0.2">
      <c r="A2" s="18"/>
      <c r="C2" s="23"/>
      <c r="D2" s="23"/>
      <c r="E2" s="23"/>
    </row>
    <row r="3" spans="1:10" s="4" customFormat="1" ht="15" customHeight="1" x14ac:dyDescent="0.2">
      <c r="A3" s="114"/>
      <c r="B3" s="117" t="s">
        <v>290</v>
      </c>
      <c r="C3" s="115"/>
      <c r="D3" s="115"/>
      <c r="E3" s="115"/>
      <c r="F3" s="115"/>
      <c r="G3" s="115"/>
      <c r="H3" s="115"/>
      <c r="I3" s="115"/>
      <c r="J3" s="116"/>
    </row>
    <row r="4" spans="1:10" s="1" customFormat="1" ht="12" customHeight="1" x14ac:dyDescent="0.2">
      <c r="A4" s="121"/>
      <c r="B4" s="3"/>
      <c r="C4" s="3"/>
      <c r="D4" s="3"/>
      <c r="E4" s="3"/>
      <c r="F4" s="3"/>
      <c r="G4" s="3"/>
      <c r="H4" s="3"/>
      <c r="I4" s="3"/>
      <c r="J4" s="15"/>
    </row>
    <row r="5" spans="1:10" s="1" customFormat="1" ht="18" customHeight="1" x14ac:dyDescent="0.2">
      <c r="A5" s="121"/>
      <c r="B5" s="397" t="s">
        <v>167</v>
      </c>
      <c r="C5" s="397"/>
      <c r="D5" s="414"/>
      <c r="E5" s="415"/>
      <c r="F5" s="415"/>
      <c r="G5" s="415"/>
      <c r="H5" s="415"/>
      <c r="I5" s="416"/>
      <c r="J5" s="15"/>
    </row>
    <row r="6" spans="1:10" s="1" customFormat="1" ht="18" customHeight="1" x14ac:dyDescent="0.2">
      <c r="A6" s="149"/>
      <c r="B6" s="397"/>
      <c r="C6" s="397"/>
      <c r="D6" s="382"/>
      <c r="E6" s="385"/>
      <c r="F6" s="385"/>
      <c r="G6" s="385"/>
      <c r="H6" s="385"/>
      <c r="I6" s="386"/>
      <c r="J6" s="15"/>
    </row>
    <row r="7" spans="1:10" s="1" customFormat="1" ht="12" customHeight="1" x14ac:dyDescent="0.2">
      <c r="A7" s="93"/>
      <c r="B7" s="94"/>
      <c r="C7" s="94" t="s">
        <v>95</v>
      </c>
      <c r="D7" s="150"/>
      <c r="E7" s="151"/>
      <c r="F7" s="151"/>
      <c r="G7" s="151"/>
      <c r="H7" s="151"/>
      <c r="I7" s="151"/>
      <c r="J7" s="95"/>
    </row>
    <row r="8" spans="1:10" ht="12" customHeight="1" x14ac:dyDescent="0.2">
      <c r="A8" s="18"/>
      <c r="C8" s="23"/>
      <c r="D8" s="23"/>
      <c r="E8" s="23"/>
    </row>
    <row r="9" spans="1:10" s="159" customFormat="1" ht="15" customHeight="1" x14ac:dyDescent="0.2">
      <c r="A9" s="156"/>
      <c r="B9" s="184" t="s">
        <v>304</v>
      </c>
      <c r="C9" s="157"/>
      <c r="D9" s="157"/>
      <c r="E9" s="157"/>
      <c r="F9" s="157"/>
      <c r="G9" s="157"/>
      <c r="H9" s="157"/>
      <c r="I9" s="157"/>
      <c r="J9" s="158"/>
    </row>
    <row r="10" spans="1:10" s="1" customFormat="1" ht="12" customHeight="1" x14ac:dyDescent="0.2">
      <c r="A10" s="71"/>
      <c r="B10" s="3"/>
      <c r="C10" s="3"/>
      <c r="D10" s="3"/>
      <c r="E10" s="3"/>
      <c r="F10" s="3"/>
      <c r="G10" s="10"/>
      <c r="H10" s="14"/>
      <c r="I10" s="3"/>
      <c r="J10" s="15"/>
    </row>
    <row r="11" spans="1:10" s="1" customFormat="1" ht="18" customHeight="1" x14ac:dyDescent="0.2">
      <c r="A11" s="71"/>
      <c r="B11" s="271" t="s">
        <v>294</v>
      </c>
      <c r="C11" s="272"/>
      <c r="D11" s="286" t="s">
        <v>303</v>
      </c>
      <c r="E11" s="287"/>
      <c r="F11" s="287"/>
      <c r="G11" s="288"/>
      <c r="H11" s="289"/>
      <c r="I11" s="290"/>
      <c r="J11" s="15"/>
    </row>
    <row r="12" spans="1:10" s="1" customFormat="1" ht="15" customHeight="1" x14ac:dyDescent="0.2">
      <c r="A12" s="71"/>
      <c r="B12" s="278"/>
      <c r="C12" s="275"/>
      <c r="D12" s="291" t="s">
        <v>90</v>
      </c>
      <c r="E12" s="238" t="s">
        <v>91</v>
      </c>
      <c r="F12" s="292" t="s">
        <v>90</v>
      </c>
      <c r="G12" s="291" t="s">
        <v>91</v>
      </c>
      <c r="H12" s="411" t="s">
        <v>300</v>
      </c>
      <c r="I12" s="412"/>
      <c r="J12" s="15"/>
    </row>
    <row r="13" spans="1:10" s="1" customFormat="1" ht="15" customHeight="1" x14ac:dyDescent="0.2">
      <c r="A13" s="71"/>
      <c r="B13" s="273"/>
      <c r="C13" s="279"/>
      <c r="D13" s="281" t="s">
        <v>302</v>
      </c>
      <c r="E13" s="276" t="s">
        <v>302</v>
      </c>
      <c r="F13" s="282" t="s">
        <v>302</v>
      </c>
      <c r="G13" s="281" t="s">
        <v>302</v>
      </c>
      <c r="H13" s="280"/>
      <c r="I13" s="277"/>
      <c r="J13" s="15"/>
    </row>
    <row r="14" spans="1:10" s="1" customFormat="1" ht="3.95" customHeight="1" x14ac:dyDescent="0.2">
      <c r="A14" s="71"/>
      <c r="B14" s="3"/>
      <c r="C14" s="3"/>
      <c r="D14" s="3"/>
      <c r="E14" s="3"/>
      <c r="F14" s="3"/>
      <c r="G14" s="10"/>
      <c r="H14" s="14"/>
      <c r="I14" s="3"/>
      <c r="J14" s="15"/>
    </row>
    <row r="15" spans="1:10" s="1" customFormat="1" ht="18" customHeight="1" x14ac:dyDescent="0.2">
      <c r="A15" s="71"/>
      <c r="B15" s="268" t="s">
        <v>295</v>
      </c>
      <c r="C15" s="269"/>
      <c r="D15" s="283"/>
      <c r="E15" s="284"/>
      <c r="F15" s="285"/>
      <c r="G15" s="283"/>
      <c r="H15" s="413">
        <f>IF(OR(E15="",D15=""),0,E15-D15)+
IF(OR(G15="",F15=""),0,G15-F15)</f>
        <v>0</v>
      </c>
      <c r="I15" s="413"/>
      <c r="J15" s="15"/>
    </row>
    <row r="16" spans="1:10" s="1" customFormat="1" ht="3.95" customHeight="1" x14ac:dyDescent="0.2">
      <c r="A16" s="71"/>
      <c r="B16" s="3"/>
      <c r="C16" s="3"/>
      <c r="D16" s="3"/>
      <c r="E16" s="3"/>
      <c r="F16" s="3"/>
      <c r="G16" s="10"/>
      <c r="H16" s="14"/>
      <c r="I16" s="3"/>
      <c r="J16" s="15"/>
    </row>
    <row r="17" spans="1:10" s="1" customFormat="1" ht="18" customHeight="1" x14ac:dyDescent="0.2">
      <c r="A17" s="71"/>
      <c r="B17" s="268" t="s">
        <v>296</v>
      </c>
      <c r="C17" s="269"/>
      <c r="D17" s="283"/>
      <c r="E17" s="284"/>
      <c r="F17" s="285"/>
      <c r="G17" s="283"/>
      <c r="H17" s="413">
        <f>IF(OR(E17="",D17=""),0,E17-D17)+
IF(OR(G17="",F17=""),0,G17-F17)</f>
        <v>0</v>
      </c>
      <c r="I17" s="413"/>
      <c r="J17" s="15"/>
    </row>
    <row r="18" spans="1:10" s="1" customFormat="1" ht="3.95" customHeight="1" x14ac:dyDescent="0.2">
      <c r="A18" s="71"/>
      <c r="B18" s="3"/>
      <c r="C18" s="3"/>
      <c r="D18" s="3"/>
      <c r="E18" s="3"/>
      <c r="F18" s="3"/>
      <c r="G18" s="10"/>
      <c r="H18" s="14"/>
      <c r="I18" s="3"/>
      <c r="J18" s="15"/>
    </row>
    <row r="19" spans="1:10" s="1" customFormat="1" ht="18" customHeight="1" x14ac:dyDescent="0.2">
      <c r="A19" s="71"/>
      <c r="B19" s="268" t="s">
        <v>297</v>
      </c>
      <c r="C19" s="269"/>
      <c r="D19" s="283"/>
      <c r="E19" s="284"/>
      <c r="F19" s="285"/>
      <c r="G19" s="283"/>
      <c r="H19" s="413">
        <f>IF(OR(E19="",D19=""),0,E19-D19)+
IF(OR(G19="",F19=""),0,G19-F19)</f>
        <v>0</v>
      </c>
      <c r="I19" s="413"/>
      <c r="J19" s="15"/>
    </row>
    <row r="20" spans="1:10" s="1" customFormat="1" ht="3.95" customHeight="1" x14ac:dyDescent="0.2">
      <c r="A20" s="71"/>
      <c r="B20" s="3"/>
      <c r="C20" s="3"/>
      <c r="D20" s="3"/>
      <c r="E20" s="3"/>
      <c r="F20" s="3"/>
      <c r="G20" s="10"/>
      <c r="H20" s="14"/>
      <c r="I20" s="3"/>
      <c r="J20" s="15"/>
    </row>
    <row r="21" spans="1:10" s="1" customFormat="1" ht="18" customHeight="1" x14ac:dyDescent="0.2">
      <c r="A21" s="71"/>
      <c r="B21" s="268" t="s">
        <v>298</v>
      </c>
      <c r="C21" s="269"/>
      <c r="D21" s="283"/>
      <c r="E21" s="284"/>
      <c r="F21" s="285"/>
      <c r="G21" s="283"/>
      <c r="H21" s="413">
        <f>IF(OR(E21="",D21=""),0,E21-D21)+
IF(OR(G21="",F21=""),0,G21-F21)</f>
        <v>0</v>
      </c>
      <c r="I21" s="413"/>
      <c r="J21" s="15"/>
    </row>
    <row r="22" spans="1:10" s="1" customFormat="1" ht="3.95" customHeight="1" x14ac:dyDescent="0.2">
      <c r="A22" s="71"/>
      <c r="B22" s="3"/>
      <c r="C22" s="3"/>
      <c r="D22" s="3"/>
      <c r="E22" s="3"/>
      <c r="F22" s="3"/>
      <c r="G22" s="10"/>
      <c r="H22" s="14"/>
      <c r="I22" s="3"/>
      <c r="J22" s="15"/>
    </row>
    <row r="23" spans="1:10" s="1" customFormat="1" ht="18" customHeight="1" x14ac:dyDescent="0.2">
      <c r="A23" s="71"/>
      <c r="B23" s="268" t="s">
        <v>299</v>
      </c>
      <c r="C23" s="269"/>
      <c r="D23" s="283"/>
      <c r="E23" s="284"/>
      <c r="F23" s="285"/>
      <c r="G23" s="283"/>
      <c r="H23" s="413">
        <f>IF(OR(E23="",D23=""),0,E23-D23)+
IF(OR(G23="",F23=""),0,G23-F23)</f>
        <v>0</v>
      </c>
      <c r="I23" s="413"/>
      <c r="J23" s="15"/>
    </row>
    <row r="24" spans="1:10" s="1" customFormat="1" ht="3.95" customHeight="1" x14ac:dyDescent="0.2">
      <c r="A24" s="71"/>
      <c r="B24" s="3"/>
      <c r="C24" s="3"/>
      <c r="D24" s="3"/>
      <c r="E24" s="3"/>
      <c r="F24" s="3"/>
      <c r="G24" s="10"/>
      <c r="H24" s="14"/>
      <c r="I24" s="3"/>
      <c r="J24" s="15"/>
    </row>
    <row r="25" spans="1:10" s="1" customFormat="1" ht="18" customHeight="1" x14ac:dyDescent="0.2">
      <c r="A25" s="71"/>
      <c r="B25" s="300" t="s">
        <v>301</v>
      </c>
      <c r="C25" s="270"/>
      <c r="D25" s="270"/>
      <c r="E25" s="270"/>
      <c r="F25" s="270"/>
      <c r="G25" s="274"/>
      <c r="H25" s="419">
        <f>SUM(H15:I23)</f>
        <v>0</v>
      </c>
      <c r="I25" s="419"/>
      <c r="J25" s="15"/>
    </row>
    <row r="26" spans="1:10" s="1" customFormat="1" ht="12" customHeight="1" x14ac:dyDescent="0.2">
      <c r="A26" s="72"/>
      <c r="B26" s="243"/>
      <c r="C26" s="243"/>
      <c r="D26" s="243"/>
      <c r="E26" s="243"/>
      <c r="F26" s="243"/>
      <c r="G26" s="266"/>
      <c r="H26" s="267"/>
      <c r="I26" s="243"/>
      <c r="J26" s="244"/>
    </row>
    <row r="27" spans="1:10" s="1" customFormat="1" ht="12" customHeight="1" x14ac:dyDescent="0.2">
      <c r="A27" s="33"/>
      <c r="B27" s="3"/>
      <c r="C27" s="3"/>
      <c r="D27" s="3"/>
      <c r="G27" s="7"/>
      <c r="H27" s="14"/>
      <c r="I27" s="3"/>
    </row>
    <row r="28" spans="1:10" s="4" customFormat="1" ht="15" customHeight="1" x14ac:dyDescent="0.2">
      <c r="A28" s="114"/>
      <c r="B28" s="117" t="s">
        <v>291</v>
      </c>
      <c r="C28" s="115"/>
      <c r="D28" s="115"/>
      <c r="E28" s="115"/>
      <c r="F28" s="115"/>
      <c r="G28" s="115"/>
      <c r="H28" s="115"/>
      <c r="I28" s="115"/>
      <c r="J28" s="116"/>
    </row>
    <row r="29" spans="1:10" ht="3.95" customHeight="1" x14ac:dyDescent="0.2">
      <c r="A29" s="141"/>
      <c r="B29" s="142"/>
      <c r="C29" s="142"/>
      <c r="D29" s="142"/>
      <c r="E29" s="142"/>
      <c r="F29" s="142"/>
      <c r="G29" s="142"/>
      <c r="H29" s="142"/>
      <c r="I29" s="142"/>
      <c r="J29" s="143"/>
    </row>
    <row r="30" spans="1:10" ht="15" customHeight="1" x14ac:dyDescent="0.2">
      <c r="A30" s="144"/>
      <c r="B30" s="92" t="s">
        <v>97</v>
      </c>
      <c r="C30" s="92"/>
      <c r="D30" s="92"/>
      <c r="E30" s="92"/>
      <c r="F30" s="92"/>
      <c r="G30" s="92"/>
      <c r="H30" s="92"/>
      <c r="I30" s="92"/>
      <c r="J30" s="145"/>
    </row>
    <row r="31" spans="1:10" ht="3.95" customHeight="1" x14ac:dyDescent="0.2">
      <c r="A31" s="144"/>
      <c r="B31" s="92"/>
      <c r="C31" s="92"/>
      <c r="D31" s="92"/>
      <c r="E31" s="92"/>
      <c r="F31" s="92"/>
      <c r="G31" s="92"/>
      <c r="H31" s="92"/>
      <c r="I31" s="92"/>
      <c r="J31" s="145"/>
    </row>
    <row r="32" spans="1:10" ht="30" customHeight="1" x14ac:dyDescent="0.2">
      <c r="A32" s="144"/>
      <c r="B32" s="133" t="s">
        <v>98</v>
      </c>
      <c r="C32" s="135" t="s">
        <v>99</v>
      </c>
      <c r="D32" s="134"/>
      <c r="E32" s="134"/>
      <c r="F32" s="134"/>
      <c r="G32" s="134"/>
      <c r="H32" s="417" t="s">
        <v>100</v>
      </c>
      <c r="I32" s="418"/>
      <c r="J32" s="145"/>
    </row>
    <row r="33" spans="1:10" ht="30" customHeight="1" x14ac:dyDescent="0.2">
      <c r="A33" s="144"/>
      <c r="B33" s="296" t="s">
        <v>0</v>
      </c>
      <c r="C33" s="408" t="s">
        <v>321</v>
      </c>
      <c r="D33" s="409"/>
      <c r="E33" s="409"/>
      <c r="F33" s="409"/>
      <c r="G33" s="410"/>
      <c r="H33" s="401"/>
      <c r="I33" s="402"/>
      <c r="J33" s="145"/>
    </row>
    <row r="34" spans="1:10" ht="18" customHeight="1" x14ac:dyDescent="0.2">
      <c r="A34" s="144"/>
      <c r="B34" s="297" t="s">
        <v>101</v>
      </c>
      <c r="C34" s="136" t="s">
        <v>72</v>
      </c>
      <c r="D34" s="137"/>
      <c r="E34" s="137"/>
      <c r="F34" s="137"/>
      <c r="G34" s="138"/>
      <c r="H34" s="401"/>
      <c r="I34" s="402"/>
      <c r="J34" s="145"/>
    </row>
    <row r="35" spans="1:10" ht="18" customHeight="1" x14ac:dyDescent="0.2">
      <c r="A35" s="144"/>
      <c r="B35" s="297" t="s">
        <v>102</v>
      </c>
      <c r="C35" s="136" t="s">
        <v>73</v>
      </c>
      <c r="D35" s="137"/>
      <c r="E35" s="137"/>
      <c r="F35" s="137"/>
      <c r="G35" s="138"/>
      <c r="H35" s="401"/>
      <c r="I35" s="402"/>
      <c r="J35" s="145"/>
    </row>
    <row r="36" spans="1:10" ht="18" customHeight="1" x14ac:dyDescent="0.2">
      <c r="A36" s="144"/>
      <c r="B36" s="297" t="s">
        <v>103</v>
      </c>
      <c r="C36" s="136" t="s">
        <v>66</v>
      </c>
      <c r="D36" s="137"/>
      <c r="E36" s="137"/>
      <c r="F36" s="137"/>
      <c r="G36" s="138"/>
      <c r="H36" s="401"/>
      <c r="I36" s="402"/>
      <c r="J36" s="145"/>
    </row>
    <row r="37" spans="1:10" ht="18" customHeight="1" x14ac:dyDescent="0.2">
      <c r="A37" s="144"/>
      <c r="B37" s="297" t="s">
        <v>104</v>
      </c>
      <c r="C37" s="136" t="s">
        <v>241</v>
      </c>
      <c r="D37" s="137"/>
      <c r="E37" s="137"/>
      <c r="F37" s="137"/>
      <c r="G37" s="138"/>
      <c r="H37" s="401"/>
      <c r="I37" s="402"/>
      <c r="J37" s="145"/>
    </row>
    <row r="38" spans="1:10" ht="18" customHeight="1" x14ac:dyDescent="0.2">
      <c r="A38" s="144"/>
      <c r="B38" s="297" t="s">
        <v>305</v>
      </c>
      <c r="C38" s="136" t="s">
        <v>322</v>
      </c>
      <c r="D38" s="137"/>
      <c r="E38" s="137"/>
      <c r="F38" s="137"/>
      <c r="G38" s="138"/>
      <c r="H38" s="401"/>
      <c r="I38" s="402"/>
      <c r="J38" s="145"/>
    </row>
    <row r="39" spans="1:10" ht="18" customHeight="1" x14ac:dyDescent="0.2">
      <c r="A39" s="144"/>
      <c r="B39" s="297" t="s">
        <v>306</v>
      </c>
      <c r="C39" s="136" t="s">
        <v>323</v>
      </c>
      <c r="D39" s="137"/>
      <c r="E39" s="137"/>
      <c r="F39" s="137"/>
      <c r="G39" s="138"/>
      <c r="H39" s="401"/>
      <c r="I39" s="402"/>
      <c r="J39" s="145"/>
    </row>
    <row r="40" spans="1:10" ht="18" customHeight="1" x14ac:dyDescent="0.2">
      <c r="A40" s="144"/>
      <c r="B40" s="297" t="s">
        <v>96</v>
      </c>
      <c r="C40" s="136" t="s">
        <v>75</v>
      </c>
      <c r="D40" s="137"/>
      <c r="E40" s="137"/>
      <c r="F40" s="137"/>
      <c r="G40" s="138"/>
      <c r="H40" s="401"/>
      <c r="I40" s="402"/>
      <c r="J40" s="145"/>
    </row>
    <row r="41" spans="1:10" ht="18" customHeight="1" x14ac:dyDescent="0.2">
      <c r="A41" s="144"/>
      <c r="B41" s="297" t="s">
        <v>74</v>
      </c>
      <c r="C41" s="136" t="s">
        <v>77</v>
      </c>
      <c r="D41" s="137"/>
      <c r="E41" s="137"/>
      <c r="F41" s="137"/>
      <c r="G41" s="138"/>
      <c r="H41" s="401"/>
      <c r="I41" s="402"/>
      <c r="J41" s="145"/>
    </row>
    <row r="42" spans="1:10" ht="18" customHeight="1" x14ac:dyDescent="0.2">
      <c r="A42" s="144"/>
      <c r="B42" s="297" t="s">
        <v>76</v>
      </c>
      <c r="C42" s="136" t="s">
        <v>78</v>
      </c>
      <c r="D42" s="137"/>
      <c r="E42" s="137"/>
      <c r="F42" s="137"/>
      <c r="G42" s="138"/>
      <c r="H42" s="401"/>
      <c r="I42" s="402"/>
      <c r="J42" s="145"/>
    </row>
    <row r="43" spans="1:10" ht="30" customHeight="1" x14ac:dyDescent="0.2">
      <c r="A43" s="144"/>
      <c r="B43" s="298" t="s">
        <v>121</v>
      </c>
      <c r="C43" s="408" t="s">
        <v>71</v>
      </c>
      <c r="D43" s="409"/>
      <c r="E43" s="409"/>
      <c r="F43" s="409"/>
      <c r="G43" s="410"/>
      <c r="H43" s="401"/>
      <c r="I43" s="402"/>
      <c r="J43" s="145"/>
    </row>
    <row r="44" spans="1:10" ht="18" customHeight="1" x14ac:dyDescent="0.2">
      <c r="A44" s="144"/>
      <c r="B44" s="136" t="s">
        <v>162</v>
      </c>
      <c r="C44" s="139"/>
      <c r="D44" s="139"/>
      <c r="E44" s="139"/>
      <c r="F44" s="139"/>
      <c r="G44" s="140"/>
      <c r="H44" s="403" t="s">
        <v>106</v>
      </c>
      <c r="I44" s="404"/>
      <c r="J44" s="145"/>
    </row>
    <row r="45" spans="1:10" ht="30" customHeight="1" x14ac:dyDescent="0.2">
      <c r="A45" s="144"/>
      <c r="B45" s="408" t="s">
        <v>324</v>
      </c>
      <c r="C45" s="409"/>
      <c r="D45" s="409"/>
      <c r="E45" s="409"/>
      <c r="F45" s="409"/>
      <c r="G45" s="410"/>
      <c r="H45" s="403" t="s">
        <v>163</v>
      </c>
      <c r="I45" s="404"/>
      <c r="J45" s="145"/>
    </row>
    <row r="46" spans="1:10" ht="12" customHeight="1" x14ac:dyDescent="0.2">
      <c r="A46" s="146"/>
      <c r="B46" s="27"/>
      <c r="C46" s="27"/>
      <c r="D46" s="27"/>
      <c r="E46" s="27"/>
      <c r="F46" s="147"/>
      <c r="G46" s="27"/>
      <c r="H46" s="27"/>
      <c r="I46" s="27"/>
      <c r="J46" s="148"/>
    </row>
    <row r="47" spans="1:10" ht="12" customHeight="1" x14ac:dyDescent="0.2">
      <c r="A47" s="28"/>
      <c r="B47" s="24"/>
      <c r="C47" s="24"/>
      <c r="D47" s="24"/>
      <c r="E47" s="24"/>
      <c r="F47" s="29"/>
      <c r="G47" s="24"/>
      <c r="H47" s="24"/>
      <c r="I47" s="24"/>
    </row>
    <row r="48" spans="1:10" s="1" customFormat="1" ht="12" customHeight="1" x14ac:dyDescent="0.2">
      <c r="D48" s="59"/>
      <c r="E48" s="58"/>
      <c r="F48" s="58"/>
      <c r="G48" s="58"/>
      <c r="H48" s="58"/>
      <c r="I48" s="58"/>
    </row>
    <row r="49" spans="1:9" s="1" customFormat="1" ht="12" customHeight="1" x14ac:dyDescent="0.2">
      <c r="D49" s="59"/>
      <c r="E49" s="58"/>
      <c r="F49" s="58"/>
      <c r="G49" s="58"/>
      <c r="H49" s="58"/>
      <c r="I49" s="58"/>
    </row>
    <row r="50" spans="1:9" s="1" customFormat="1" ht="12" customHeight="1" x14ac:dyDescent="0.2">
      <c r="D50" s="59"/>
      <c r="E50" s="58"/>
      <c r="F50" s="58"/>
      <c r="G50" s="58"/>
      <c r="H50" s="58"/>
      <c r="I50" s="58"/>
    </row>
    <row r="51" spans="1:9" s="1" customFormat="1" ht="12" customHeight="1" x14ac:dyDescent="0.2">
      <c r="D51" s="59"/>
      <c r="E51" s="58"/>
      <c r="F51" s="58"/>
      <c r="G51" s="58"/>
      <c r="H51" s="58"/>
      <c r="I51" s="58"/>
    </row>
    <row r="52" spans="1:9" ht="12" customHeight="1" x14ac:dyDescent="0.2">
      <c r="A52" s="57"/>
      <c r="B52" s="27"/>
      <c r="C52" s="27"/>
      <c r="D52" s="24"/>
      <c r="E52" s="24"/>
      <c r="F52" s="29"/>
      <c r="G52" s="24"/>
      <c r="H52" s="24"/>
      <c r="I52" s="24"/>
    </row>
    <row r="53" spans="1:9" ht="3.95" customHeight="1" x14ac:dyDescent="0.2">
      <c r="A53" s="44"/>
      <c r="B53" s="45"/>
      <c r="C53" s="25"/>
      <c r="D53" s="25"/>
      <c r="E53" s="25"/>
      <c r="F53" s="26"/>
      <c r="G53" s="25"/>
      <c r="H53" s="25"/>
      <c r="I53" s="25"/>
    </row>
    <row r="54" spans="1:9" ht="12" customHeight="1" x14ac:dyDescent="0.2">
      <c r="A54" s="43">
        <v>1</v>
      </c>
      <c r="B54" s="39" t="s">
        <v>70</v>
      </c>
      <c r="C54" s="25"/>
      <c r="D54" s="25"/>
      <c r="E54" s="25"/>
      <c r="F54" s="26"/>
      <c r="G54" s="25"/>
      <c r="H54" s="25"/>
      <c r="I54" s="25"/>
    </row>
    <row r="55" spans="1:9" ht="3.95" customHeight="1" x14ac:dyDescent="0.2">
      <c r="A55" s="31"/>
      <c r="B55" s="25"/>
      <c r="C55" s="25"/>
      <c r="D55" s="25"/>
      <c r="E55" s="25"/>
      <c r="F55" s="26"/>
      <c r="G55" s="25"/>
      <c r="H55" s="25"/>
      <c r="I55" s="25"/>
    </row>
    <row r="56" spans="1:9" ht="12" customHeight="1" x14ac:dyDescent="0.2">
      <c r="A56" s="55" t="str">
        <f>'Seite 1'!$A$67</f>
        <v>Antrag zur Förderung von Betreuungsvereinen</v>
      </c>
      <c r="B56" s="32"/>
      <c r="C56" s="32"/>
      <c r="D56" s="32"/>
      <c r="E56" s="32"/>
      <c r="F56" s="32"/>
      <c r="G56" s="32"/>
      <c r="H56" s="32"/>
      <c r="I56" s="32"/>
    </row>
    <row r="57" spans="1:9" ht="12" customHeight="1" x14ac:dyDescent="0.2">
      <c r="A57" s="55" t="str">
        <f>'Seite 1'!$A$68</f>
        <v>Formularversion: V 2.1 vom 12.10.23 - öffentlich -</v>
      </c>
      <c r="I57" s="30"/>
    </row>
    <row r="58" spans="1:9" ht="12" customHeight="1" x14ac:dyDescent="0.2"/>
    <row r="59" spans="1:9" ht="12" customHeight="1" x14ac:dyDescent="0.2"/>
  </sheetData>
  <sheetProtection password="EDE9" sheet="1" objects="1" scenarios="1" selectLockedCells="1"/>
  <mergeCells count="28">
    <mergeCell ref="B45:G45"/>
    <mergeCell ref="C43:G43"/>
    <mergeCell ref="B5:C6"/>
    <mergeCell ref="H40:I40"/>
    <mergeCell ref="H35:I35"/>
    <mergeCell ref="H34:I34"/>
    <mergeCell ref="H32:I32"/>
    <mergeCell ref="H25:I25"/>
    <mergeCell ref="H39:I39"/>
    <mergeCell ref="D6:I6"/>
    <mergeCell ref="H41:I41"/>
    <mergeCell ref="H36:I36"/>
    <mergeCell ref="H38:I38"/>
    <mergeCell ref="H42:I42"/>
    <mergeCell ref="H37:I37"/>
    <mergeCell ref="H45:I45"/>
    <mergeCell ref="H43:I43"/>
    <mergeCell ref="H44:I44"/>
    <mergeCell ref="H1:J1"/>
    <mergeCell ref="C33:G33"/>
    <mergeCell ref="H33:I33"/>
    <mergeCell ref="H12:I12"/>
    <mergeCell ref="H15:I15"/>
    <mergeCell ref="H17:I17"/>
    <mergeCell ref="H19:I19"/>
    <mergeCell ref="H21:I21"/>
    <mergeCell ref="H23:I23"/>
    <mergeCell ref="D5:I5"/>
  </mergeCells>
  <phoneticPr fontId="5" type="noConversion"/>
  <conditionalFormatting sqref="H1">
    <cfRule type="cellIs" dxfId="8" priority="2"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zoomScaleNormal="100" zoomScaleSheetLayoutView="100" workbookViewId="0">
      <selection activeCell="H1" sqref="H1:J1"/>
    </sheetView>
  </sheetViews>
  <sheetFormatPr baseColWidth="10" defaultColWidth="10.42578125" defaultRowHeight="12" x14ac:dyDescent="0.2"/>
  <cols>
    <col min="1" max="1" width="1.5703125" style="153" customWidth="1"/>
    <col min="2" max="2" width="5.5703125" style="153" customWidth="1"/>
    <col min="3" max="3" width="40.7109375" style="153" customWidth="1"/>
    <col min="4" max="4" width="5.7109375" style="153" customWidth="1"/>
    <col min="5" max="5" width="1.5703125" style="153" customWidth="1"/>
    <col min="6" max="6" width="18.7109375" style="153" customWidth="1"/>
    <col min="7" max="7" width="1.5703125" style="153" customWidth="1"/>
    <col min="8" max="8" width="18.7109375" style="153" customWidth="1"/>
    <col min="9" max="10" width="1.5703125" style="153" customWidth="1"/>
    <col min="11" max="16384" width="10.42578125" style="153"/>
  </cols>
  <sheetData>
    <row r="1" spans="1:10" ht="15" customHeight="1" x14ac:dyDescent="0.2">
      <c r="A1" s="152"/>
      <c r="G1" s="22" t="s">
        <v>228</v>
      </c>
      <c r="H1" s="405" t="str">
        <f>'Seite 1'!$H$16</f>
        <v>F-BV</v>
      </c>
      <c r="I1" s="406"/>
      <c r="J1" s="407"/>
    </row>
    <row r="2" spans="1:10" ht="12" customHeight="1" x14ac:dyDescent="0.2">
      <c r="A2" s="155"/>
      <c r="B2" s="154"/>
      <c r="C2" s="154"/>
      <c r="D2" s="154"/>
      <c r="E2" s="154"/>
      <c r="F2" s="154"/>
    </row>
    <row r="3" spans="1:10" s="159" customFormat="1" ht="15" customHeight="1" x14ac:dyDescent="0.2">
      <c r="A3" s="156"/>
      <c r="B3" s="184" t="s">
        <v>292</v>
      </c>
      <c r="C3" s="157"/>
      <c r="D3" s="157"/>
      <c r="E3" s="157"/>
      <c r="F3" s="157"/>
      <c r="G3" s="157"/>
      <c r="H3" s="157"/>
      <c r="I3" s="157"/>
      <c r="J3" s="158"/>
    </row>
    <row r="4" spans="1:10" s="162" customFormat="1" ht="12" customHeight="1" x14ac:dyDescent="0.2">
      <c r="A4" s="247"/>
      <c r="B4" s="160"/>
      <c r="C4" s="160"/>
      <c r="D4" s="160"/>
      <c r="E4" s="160"/>
      <c r="F4" s="160"/>
      <c r="G4" s="161"/>
      <c r="H4" s="160"/>
      <c r="J4" s="164"/>
    </row>
    <row r="5" spans="1:10" s="159" customFormat="1" ht="15" customHeight="1" x14ac:dyDescent="0.2">
      <c r="A5" s="163"/>
      <c r="B5" s="185" t="s">
        <v>285</v>
      </c>
      <c r="C5" s="186"/>
      <c r="D5" s="186"/>
      <c r="E5" s="186"/>
      <c r="F5" s="186"/>
      <c r="G5" s="186"/>
      <c r="H5" s="236"/>
      <c r="I5" s="237"/>
      <c r="J5" s="164"/>
    </row>
    <row r="6" spans="1:10" s="162" customFormat="1" ht="12" customHeight="1" x14ac:dyDescent="0.2">
      <c r="A6" s="163"/>
      <c r="B6" s="163"/>
      <c r="I6" s="164"/>
      <c r="J6" s="164"/>
    </row>
    <row r="7" spans="1:10" s="162" customFormat="1" ht="15" customHeight="1" x14ac:dyDescent="0.2">
      <c r="A7" s="163"/>
      <c r="B7" s="163"/>
      <c r="F7" s="253" t="s">
        <v>281</v>
      </c>
      <c r="H7" s="253" t="s">
        <v>255</v>
      </c>
      <c r="I7" s="164"/>
      <c r="J7" s="164"/>
    </row>
    <row r="8" spans="1:10" s="162" customFormat="1" ht="15" customHeight="1" x14ac:dyDescent="0.2">
      <c r="A8" s="163"/>
      <c r="B8" s="163"/>
      <c r="F8" s="254" t="s">
        <v>282</v>
      </c>
      <c r="H8" s="254" t="s">
        <v>283</v>
      </c>
      <c r="I8" s="164"/>
      <c r="J8" s="164"/>
    </row>
    <row r="9" spans="1:10" s="162" customFormat="1" ht="15" customHeight="1" x14ac:dyDescent="0.2">
      <c r="A9" s="163"/>
      <c r="B9" s="163"/>
      <c r="F9" s="255" t="s">
        <v>266</v>
      </c>
      <c r="H9" s="255" t="s">
        <v>266</v>
      </c>
      <c r="I9" s="164"/>
      <c r="J9" s="164"/>
    </row>
    <row r="10" spans="1:10" s="162" customFormat="1" ht="3.95" customHeight="1" x14ac:dyDescent="0.2">
      <c r="A10" s="163"/>
      <c r="B10" s="163"/>
      <c r="I10" s="164"/>
      <c r="J10" s="164"/>
    </row>
    <row r="11" spans="1:10" s="170" customFormat="1" ht="18" customHeight="1" x14ac:dyDescent="0.2">
      <c r="A11" s="248"/>
      <c r="B11" s="165" t="s">
        <v>107</v>
      </c>
      <c r="C11" s="166" t="s">
        <v>233</v>
      </c>
      <c r="D11" s="166"/>
      <c r="E11" s="166"/>
      <c r="F11" s="245">
        <f>'Anlage 4 | Fachkräfte'!L24</f>
        <v>0</v>
      </c>
      <c r="G11" s="167"/>
      <c r="H11" s="245">
        <f>'Anlage 4 | Fachkräfte'!M24</f>
        <v>0</v>
      </c>
      <c r="I11" s="169"/>
      <c r="J11" s="169"/>
    </row>
    <row r="12" spans="1:10" s="170" customFormat="1" ht="18" customHeight="1" x14ac:dyDescent="0.2">
      <c r="A12" s="248"/>
      <c r="B12" s="171"/>
      <c r="C12" s="256" t="str">
        <f>CONCATENATE("(pauschal ",TEXT(
IF(AND(YEAR('Seite 1'!D45)=YEAR('Seite 1'!D47),YEAR('Seite 1'!D45)='Anlage 4 | Fachkräfte'!N1),'Anlage 4 | Fachkräfte'!N8,
IF(AND(YEAR('Seite 1'!D45)=YEAR('Seite 1'!D47),YEAR('Seite 1'!D45)='Anlage 4 | Fachkräfte'!O1),'Anlage 4 | Fachkräfte'!O8,"__.___,__")),"#.##0,00")," € pro VbE)")</f>
        <v>(pauschal __.___,__ € pro VbE)</v>
      </c>
      <c r="D12" s="256"/>
      <c r="E12" s="172"/>
      <c r="F12" s="172"/>
      <c r="G12" s="167"/>
      <c r="H12" s="167"/>
      <c r="I12" s="169"/>
      <c r="J12" s="169"/>
    </row>
    <row r="13" spans="1:10" s="170" customFormat="1" ht="3.95" customHeight="1" x14ac:dyDescent="0.2">
      <c r="A13" s="165"/>
      <c r="B13" s="165"/>
      <c r="C13" s="173"/>
      <c r="D13" s="173"/>
      <c r="E13" s="173"/>
      <c r="F13" s="167"/>
      <c r="G13" s="167"/>
      <c r="H13" s="168"/>
      <c r="I13" s="169"/>
      <c r="J13" s="169"/>
    </row>
    <row r="14" spans="1:10" s="170" customFormat="1" ht="18" customHeight="1" x14ac:dyDescent="0.2">
      <c r="A14" s="248"/>
      <c r="B14" s="165" t="s">
        <v>108</v>
      </c>
      <c r="C14" s="166" t="s">
        <v>280</v>
      </c>
      <c r="D14" s="166"/>
      <c r="E14" s="166"/>
      <c r="F14" s="245">
        <f>'Anlage 4 | Fachkräfte'!L41</f>
        <v>0</v>
      </c>
      <c r="G14" s="167"/>
      <c r="H14" s="245">
        <f>'Anlage 4 | Fachkräfte'!M41</f>
        <v>0</v>
      </c>
      <c r="I14" s="169"/>
      <c r="J14" s="169"/>
    </row>
    <row r="15" spans="1:10" s="170" customFormat="1" ht="15" customHeight="1" x14ac:dyDescent="0.2">
      <c r="A15" s="248"/>
      <c r="B15" s="171"/>
      <c r="C15" s="256" t="str">
        <f>CONCATENATE("(pauschal ",TEXT(
IF(AND(YEAR('Seite 1'!D45)=YEAR('Seite 1'!D47),YEAR('Seite 1'!D45)='Anlage 4 | Fachkräfte'!N1),'Anlage 4 | Fachkräfte'!N26,
IF(AND(YEAR('Seite 1'!D45)=YEAR('Seite 1'!D47),YEAR('Seite 1'!D45)='Anlage 4 | Fachkräfte'!O1),'Anlage 4 | Fachkräfte'!O26,"__.___,__")),"#.##0,00")," € pro VbE)")</f>
        <v>(pauschal __.___,__ € pro VbE)</v>
      </c>
      <c r="D15" s="256"/>
      <c r="E15" s="172"/>
      <c r="F15" s="172"/>
      <c r="G15" s="167"/>
      <c r="H15" s="167"/>
      <c r="I15" s="169"/>
      <c r="J15" s="169"/>
    </row>
    <row r="16" spans="1:10" s="170" customFormat="1" ht="3.95" customHeight="1" x14ac:dyDescent="0.2">
      <c r="A16" s="248"/>
      <c r="B16" s="165"/>
      <c r="C16" s="173"/>
      <c r="D16" s="173"/>
      <c r="E16" s="173"/>
      <c r="F16" s="167"/>
      <c r="G16" s="167"/>
      <c r="H16" s="168"/>
      <c r="I16" s="169"/>
      <c r="J16" s="169"/>
    </row>
    <row r="17" spans="1:10" s="170" customFormat="1" ht="18" customHeight="1" x14ac:dyDescent="0.2">
      <c r="A17" s="248"/>
      <c r="B17" s="165" t="s">
        <v>284</v>
      </c>
      <c r="C17" s="173"/>
      <c r="D17" s="173"/>
      <c r="E17" s="173"/>
      <c r="F17" s="246">
        <f>F11+F14</f>
        <v>0</v>
      </c>
      <c r="G17" s="167"/>
      <c r="H17" s="246">
        <f>H11+H14</f>
        <v>0</v>
      </c>
      <c r="I17" s="169"/>
      <c r="J17" s="169"/>
    </row>
    <row r="18" spans="1:10" s="159" customFormat="1" ht="12" customHeight="1" x14ac:dyDescent="0.2">
      <c r="A18" s="248"/>
      <c r="B18" s="174"/>
      <c r="C18" s="175"/>
      <c r="D18" s="175"/>
      <c r="E18" s="175"/>
      <c r="F18" s="175"/>
      <c r="G18" s="175"/>
      <c r="H18" s="175"/>
      <c r="I18" s="176"/>
      <c r="J18" s="164"/>
    </row>
    <row r="19" spans="1:10" s="162" customFormat="1" ht="12" customHeight="1" x14ac:dyDescent="0.2">
      <c r="A19" s="248"/>
      <c r="J19" s="164"/>
    </row>
    <row r="20" spans="1:10" s="159" customFormat="1" ht="15" customHeight="1" x14ac:dyDescent="0.2">
      <c r="A20" s="163"/>
      <c r="B20" s="185" t="s">
        <v>286</v>
      </c>
      <c r="C20" s="186"/>
      <c r="D20" s="186"/>
      <c r="E20" s="186"/>
      <c r="F20" s="186"/>
      <c r="G20" s="186"/>
      <c r="H20" s="236"/>
      <c r="I20" s="237"/>
      <c r="J20" s="164"/>
    </row>
    <row r="21" spans="1:10" s="159" customFormat="1" ht="12" customHeight="1" x14ac:dyDescent="0.2">
      <c r="A21" s="163"/>
      <c r="B21" s="177"/>
      <c r="C21" s="162"/>
      <c r="D21" s="162"/>
      <c r="E21" s="162"/>
      <c r="F21" s="162"/>
      <c r="G21" s="162"/>
      <c r="H21" s="162"/>
      <c r="I21" s="164"/>
      <c r="J21" s="164"/>
    </row>
    <row r="22" spans="1:10" s="159" customFormat="1" ht="15" customHeight="1" x14ac:dyDescent="0.2">
      <c r="A22" s="163"/>
      <c r="B22" s="177"/>
      <c r="C22" s="162"/>
      <c r="D22" s="162"/>
      <c r="E22" s="162"/>
      <c r="F22" s="253" t="s">
        <v>281</v>
      </c>
      <c r="G22" s="162"/>
      <c r="H22" s="162"/>
      <c r="I22" s="164"/>
      <c r="J22" s="164"/>
    </row>
    <row r="23" spans="1:10" s="159" customFormat="1" ht="15" customHeight="1" x14ac:dyDescent="0.2">
      <c r="A23" s="163"/>
      <c r="B23" s="177"/>
      <c r="C23" s="162"/>
      <c r="D23" s="162"/>
      <c r="E23" s="162"/>
      <c r="F23" s="255" t="s">
        <v>266</v>
      </c>
      <c r="G23" s="162"/>
      <c r="H23" s="162"/>
      <c r="I23" s="164"/>
      <c r="J23" s="164"/>
    </row>
    <row r="24" spans="1:10" s="159" customFormat="1" ht="3.95" customHeight="1" x14ac:dyDescent="0.2">
      <c r="A24" s="163"/>
      <c r="B24" s="177"/>
      <c r="C24" s="162"/>
      <c r="D24" s="162"/>
      <c r="E24" s="162"/>
      <c r="F24" s="162"/>
      <c r="G24" s="162"/>
      <c r="H24" s="162"/>
      <c r="I24" s="164"/>
      <c r="J24" s="164"/>
    </row>
    <row r="25" spans="1:10" s="159" customFormat="1" ht="18" customHeight="1" x14ac:dyDescent="0.2">
      <c r="A25" s="163"/>
      <c r="B25" s="179" t="s">
        <v>118</v>
      </c>
      <c r="C25" s="180" t="s">
        <v>287</v>
      </c>
      <c r="D25" s="180"/>
      <c r="E25" s="162"/>
      <c r="F25" s="245">
        <f>ROUND(F17-H17,2)</f>
        <v>0</v>
      </c>
      <c r="G25" s="162"/>
      <c r="I25" s="164"/>
      <c r="J25" s="164"/>
    </row>
    <row r="26" spans="1:10" s="159" customFormat="1" ht="3.95" customHeight="1" x14ac:dyDescent="0.2">
      <c r="A26" s="163"/>
      <c r="B26" s="177"/>
      <c r="C26" s="162"/>
      <c r="D26" s="162"/>
      <c r="E26" s="162"/>
      <c r="F26" s="162"/>
      <c r="G26" s="162"/>
      <c r="I26" s="164"/>
      <c r="J26" s="164"/>
    </row>
    <row r="27" spans="1:10" s="159" customFormat="1" ht="18" customHeight="1" x14ac:dyDescent="0.2">
      <c r="A27" s="163"/>
      <c r="B27" s="179" t="s">
        <v>119</v>
      </c>
      <c r="C27" s="180" t="s">
        <v>325</v>
      </c>
      <c r="D27" s="257">
        <v>0.2</v>
      </c>
      <c r="E27" s="162"/>
      <c r="F27" s="245">
        <f>ROUND(H17*D27,2)</f>
        <v>0</v>
      </c>
      <c r="G27" s="162"/>
      <c r="I27" s="164"/>
      <c r="J27" s="164"/>
    </row>
    <row r="28" spans="1:10" s="159" customFormat="1" ht="3.95" customHeight="1" x14ac:dyDescent="0.2">
      <c r="A28" s="163"/>
      <c r="B28" s="163"/>
      <c r="C28" s="162"/>
      <c r="D28" s="162"/>
      <c r="E28" s="162"/>
      <c r="F28" s="162"/>
      <c r="G28" s="162"/>
      <c r="I28" s="164"/>
      <c r="J28" s="164"/>
    </row>
    <row r="29" spans="1:10" s="159" customFormat="1" ht="18" customHeight="1" x14ac:dyDescent="0.2">
      <c r="A29" s="163"/>
      <c r="B29" s="179" t="s">
        <v>234</v>
      </c>
      <c r="C29" s="180" t="s">
        <v>288</v>
      </c>
      <c r="D29" s="257">
        <v>0.8</v>
      </c>
      <c r="E29" s="162"/>
      <c r="F29" s="245">
        <f>ROUND(H17*D29,2)</f>
        <v>0</v>
      </c>
      <c r="G29" s="162"/>
      <c r="I29" s="164"/>
      <c r="J29" s="164"/>
    </row>
    <row r="30" spans="1:10" s="159" customFormat="1" ht="3.95" customHeight="1" x14ac:dyDescent="0.2">
      <c r="A30" s="163"/>
      <c r="B30" s="163"/>
      <c r="C30" s="162"/>
      <c r="D30" s="162"/>
      <c r="E30" s="162"/>
      <c r="F30" s="162"/>
      <c r="G30" s="162"/>
      <c r="I30" s="164"/>
      <c r="J30" s="164"/>
    </row>
    <row r="31" spans="1:10" s="159" customFormat="1" ht="18" customHeight="1" x14ac:dyDescent="0.2">
      <c r="A31" s="163"/>
      <c r="B31" s="179" t="s">
        <v>235</v>
      </c>
      <c r="C31" s="181"/>
      <c r="D31" s="181"/>
      <c r="E31" s="181"/>
      <c r="F31" s="246">
        <f>SUM(F25:F29)</f>
        <v>0</v>
      </c>
      <c r="G31" s="181"/>
      <c r="I31" s="164"/>
      <c r="J31" s="164"/>
    </row>
    <row r="32" spans="1:10" s="159" customFormat="1" ht="12" customHeight="1" x14ac:dyDescent="0.2">
      <c r="A32" s="163"/>
      <c r="B32" s="174"/>
      <c r="C32" s="175"/>
      <c r="D32" s="175"/>
      <c r="E32" s="175"/>
      <c r="F32" s="175"/>
      <c r="G32" s="175"/>
      <c r="H32" s="175"/>
      <c r="I32" s="176"/>
      <c r="J32" s="164"/>
    </row>
    <row r="33" spans="1:10" s="159" customFormat="1" ht="12" customHeight="1" x14ac:dyDescent="0.2">
      <c r="A33" s="163"/>
      <c r="B33" s="162"/>
      <c r="C33" s="162"/>
      <c r="D33" s="162"/>
      <c r="E33" s="162"/>
      <c r="F33" s="162"/>
      <c r="G33" s="162"/>
      <c r="H33" s="162"/>
      <c r="I33" s="162"/>
      <c r="J33" s="164"/>
    </row>
    <row r="34" spans="1:10" s="159" customFormat="1" ht="15" customHeight="1" x14ac:dyDescent="0.2">
      <c r="A34" s="163"/>
      <c r="B34" s="185" t="s">
        <v>236</v>
      </c>
      <c r="C34" s="186"/>
      <c r="D34" s="186"/>
      <c r="E34" s="186"/>
      <c r="F34" s="186"/>
      <c r="G34" s="186"/>
      <c r="H34" s="236"/>
      <c r="I34" s="237"/>
      <c r="J34" s="164"/>
    </row>
    <row r="35" spans="1:10" s="159" customFormat="1" ht="12" customHeight="1" x14ac:dyDescent="0.2">
      <c r="A35" s="163"/>
      <c r="B35" s="182"/>
      <c r="C35" s="178"/>
      <c r="D35" s="178"/>
      <c r="E35" s="178"/>
      <c r="F35" s="178"/>
      <c r="G35" s="178"/>
      <c r="H35" s="178"/>
      <c r="I35" s="183"/>
      <c r="J35" s="164"/>
    </row>
    <row r="36" spans="1:10" s="159" customFormat="1" ht="18" customHeight="1" x14ac:dyDescent="0.2">
      <c r="A36" s="163"/>
      <c r="B36" s="163"/>
      <c r="C36" s="162"/>
      <c r="D36" s="162"/>
      <c r="E36" s="162"/>
      <c r="F36" s="258">
        <f>ROUND(F17-F31,2)</f>
        <v>0</v>
      </c>
      <c r="G36" s="162"/>
      <c r="I36" s="164"/>
      <c r="J36" s="164"/>
    </row>
    <row r="37" spans="1:10" s="159" customFormat="1" ht="12" customHeight="1" x14ac:dyDescent="0.2">
      <c r="A37" s="163"/>
      <c r="B37" s="174"/>
      <c r="C37" s="175"/>
      <c r="D37" s="175"/>
      <c r="E37" s="175"/>
      <c r="F37" s="175"/>
      <c r="G37" s="175"/>
      <c r="H37" s="175"/>
      <c r="I37" s="176"/>
      <c r="J37" s="164"/>
    </row>
    <row r="38" spans="1:10" ht="12" customHeight="1" x14ac:dyDescent="0.2">
      <c r="A38" s="249"/>
      <c r="B38" s="250"/>
      <c r="C38" s="250"/>
      <c r="D38" s="250"/>
      <c r="E38" s="250"/>
      <c r="F38" s="250"/>
      <c r="G38" s="250"/>
      <c r="H38" s="250"/>
      <c r="I38" s="250"/>
      <c r="J38" s="251"/>
    </row>
    <row r="39" spans="1:10" ht="12" customHeight="1" x14ac:dyDescent="0.2"/>
    <row r="40" spans="1:10" ht="12" customHeight="1" x14ac:dyDescent="0.2"/>
    <row r="41" spans="1:10" ht="12" customHeight="1" x14ac:dyDescent="0.2"/>
    <row r="42" spans="1:10" ht="12" customHeight="1" x14ac:dyDescent="0.2"/>
    <row r="43" spans="1:10" ht="12" customHeight="1" x14ac:dyDescent="0.2"/>
    <row r="44" spans="1:10" ht="12" customHeight="1" x14ac:dyDescent="0.2"/>
    <row r="45" spans="1:10" ht="12" customHeight="1" x14ac:dyDescent="0.2"/>
    <row r="46" spans="1:10" ht="12" customHeight="1" x14ac:dyDescent="0.2"/>
    <row r="47" spans="1:10" ht="12" customHeight="1" x14ac:dyDescent="0.2"/>
    <row r="48" spans="1:10"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row r="63" spans="1:1" ht="12" customHeight="1" x14ac:dyDescent="0.2"/>
    <row r="64" spans="1:1" ht="12" customHeight="1" x14ac:dyDescent="0.2">
      <c r="A64" s="55" t="str">
        <f>'Seite 1'!$A$67</f>
        <v>Antrag zur Förderung von Betreuungsvereinen</v>
      </c>
    </row>
    <row r="65" spans="1:1" ht="12" customHeight="1" x14ac:dyDescent="0.2">
      <c r="A65" s="55" t="str">
        <f>'Seite 1'!$A$68</f>
        <v>Formularversion: V 2.1 vom 12.10.23 - öffentlich -</v>
      </c>
    </row>
  </sheetData>
  <sheetProtection password="EDE9" sheet="1" objects="1" scenarios="1"/>
  <mergeCells count="1">
    <mergeCell ref="H1:J1"/>
  </mergeCells>
  <conditionalFormatting sqref="H1">
    <cfRule type="cellIs" dxfId="7" priority="1"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67"/>
  <sheetViews>
    <sheetView showGridLines="0" workbookViewId="0">
      <selection activeCell="A50" sqref="A50:D50"/>
    </sheetView>
  </sheetViews>
  <sheetFormatPr baseColWidth="10" defaultColWidth="11.42578125" defaultRowHeight="12" x14ac:dyDescent="0.2"/>
  <cols>
    <col min="1" max="1" width="1.5703125" style="35" customWidth="1"/>
    <col min="2" max="9" width="10.7109375" style="1" customWidth="1"/>
    <col min="10" max="16384" width="11.42578125" style="1"/>
  </cols>
  <sheetData>
    <row r="1" spans="1:9" ht="15" customHeight="1" x14ac:dyDescent="0.2">
      <c r="A1" s="33"/>
      <c r="B1" s="3"/>
      <c r="C1" s="3"/>
      <c r="D1" s="17"/>
      <c r="E1" s="13"/>
      <c r="F1" s="13"/>
      <c r="G1" s="13" t="s">
        <v>94</v>
      </c>
      <c r="H1" s="420" t="str">
        <f>'Seite 1'!H16</f>
        <v>F-BV</v>
      </c>
      <c r="I1" s="421"/>
    </row>
    <row r="3" spans="1:9" s="159" customFormat="1" ht="15" customHeight="1" x14ac:dyDescent="0.2">
      <c r="A3" s="156"/>
      <c r="B3" s="184" t="s">
        <v>293</v>
      </c>
      <c r="C3" s="157"/>
      <c r="D3" s="157"/>
      <c r="E3" s="157"/>
      <c r="F3" s="157"/>
      <c r="G3" s="157"/>
      <c r="H3" s="157"/>
      <c r="I3" s="158"/>
    </row>
    <row r="4" spans="1:9" ht="12" customHeight="1" x14ac:dyDescent="0.2">
      <c r="A4" s="69"/>
      <c r="B4" s="61"/>
      <c r="C4" s="61"/>
      <c r="D4" s="61"/>
      <c r="E4" s="61"/>
      <c r="F4" s="61"/>
      <c r="G4" s="61"/>
      <c r="H4" s="61"/>
      <c r="I4" s="70"/>
    </row>
    <row r="5" spans="1:9" ht="15" customHeight="1" x14ac:dyDescent="0.2">
      <c r="A5" s="71"/>
      <c r="B5" s="259" t="s">
        <v>87</v>
      </c>
      <c r="C5" s="3"/>
      <c r="D5" s="3"/>
      <c r="E5" s="3"/>
      <c r="F5" s="3"/>
      <c r="G5" s="3"/>
      <c r="H5" s="3"/>
      <c r="I5" s="15"/>
    </row>
    <row r="6" spans="1:9" ht="12" customHeight="1" x14ac:dyDescent="0.2">
      <c r="A6" s="71"/>
      <c r="B6" s="3"/>
      <c r="C6" s="3"/>
      <c r="D6" s="3"/>
      <c r="E6" s="3"/>
      <c r="F6" s="3"/>
      <c r="G6" s="3"/>
      <c r="H6" s="3"/>
      <c r="I6" s="15"/>
    </row>
    <row r="7" spans="1:9" ht="12" customHeight="1" x14ac:dyDescent="0.2">
      <c r="A7" s="71"/>
      <c r="B7" s="422" t="s">
        <v>88</v>
      </c>
      <c r="C7" s="422"/>
      <c r="D7" s="422"/>
      <c r="E7" s="422"/>
      <c r="F7" s="422"/>
      <c r="G7" s="422"/>
      <c r="H7" s="422"/>
      <c r="I7" s="423"/>
    </row>
    <row r="8" spans="1:9" ht="12" customHeight="1" x14ac:dyDescent="0.2">
      <c r="A8" s="71"/>
      <c r="B8" s="422"/>
      <c r="C8" s="422"/>
      <c r="D8" s="422"/>
      <c r="E8" s="422"/>
      <c r="F8" s="422"/>
      <c r="G8" s="422"/>
      <c r="H8" s="422"/>
      <c r="I8" s="423"/>
    </row>
    <row r="9" spans="1:9" ht="12" customHeight="1" x14ac:dyDescent="0.2">
      <c r="A9" s="71"/>
      <c r="B9" s="422" t="s">
        <v>170</v>
      </c>
      <c r="C9" s="422"/>
      <c r="D9" s="422"/>
      <c r="E9" s="422"/>
      <c r="F9" s="422"/>
      <c r="G9" s="422"/>
      <c r="H9" s="422"/>
      <c r="I9" s="423"/>
    </row>
    <row r="10" spans="1:9" ht="12" customHeight="1" x14ac:dyDescent="0.2">
      <c r="A10" s="71"/>
      <c r="B10" s="422"/>
      <c r="C10" s="422"/>
      <c r="D10" s="422"/>
      <c r="E10" s="422"/>
      <c r="F10" s="422"/>
      <c r="G10" s="422"/>
      <c r="H10" s="422"/>
      <c r="I10" s="423"/>
    </row>
    <row r="11" spans="1:9" ht="12" customHeight="1" x14ac:dyDescent="0.2">
      <c r="A11" s="71"/>
      <c r="B11" s="422"/>
      <c r="C11" s="422"/>
      <c r="D11" s="422"/>
      <c r="E11" s="422"/>
      <c r="F11" s="422"/>
      <c r="G11" s="422"/>
      <c r="H11" s="422"/>
      <c r="I11" s="423"/>
    </row>
    <row r="12" spans="1:9" ht="12" customHeight="1" x14ac:dyDescent="0.2">
      <c r="A12" s="71"/>
      <c r="B12" s="422"/>
      <c r="C12" s="422"/>
      <c r="D12" s="422"/>
      <c r="E12" s="422"/>
      <c r="F12" s="422"/>
      <c r="G12" s="422"/>
      <c r="H12" s="422"/>
      <c r="I12" s="423"/>
    </row>
    <row r="13" spans="1:9" ht="12" customHeight="1" x14ac:dyDescent="0.2">
      <c r="A13" s="71"/>
      <c r="B13" s="422"/>
      <c r="C13" s="422"/>
      <c r="D13" s="422"/>
      <c r="E13" s="422"/>
      <c r="F13" s="422"/>
      <c r="G13" s="422"/>
      <c r="H13" s="422"/>
      <c r="I13" s="423"/>
    </row>
    <row r="14" spans="1:9" ht="12" customHeight="1" x14ac:dyDescent="0.2">
      <c r="A14" s="71"/>
      <c r="B14" s="422" t="s">
        <v>326</v>
      </c>
      <c r="C14" s="422"/>
      <c r="D14" s="422"/>
      <c r="E14" s="422"/>
      <c r="F14" s="422"/>
      <c r="G14" s="422"/>
      <c r="H14" s="422"/>
      <c r="I14" s="423"/>
    </row>
    <row r="15" spans="1:9" ht="12" customHeight="1" x14ac:dyDescent="0.2">
      <c r="A15" s="71"/>
      <c r="B15" s="422"/>
      <c r="C15" s="422"/>
      <c r="D15" s="422"/>
      <c r="E15" s="422"/>
      <c r="F15" s="422"/>
      <c r="G15" s="422"/>
      <c r="H15" s="422"/>
      <c r="I15" s="423"/>
    </row>
    <row r="16" spans="1:9" s="19" customFormat="1" ht="12" customHeight="1" x14ac:dyDescent="0.2">
      <c r="A16" s="344"/>
      <c r="B16" s="424" t="s">
        <v>332</v>
      </c>
      <c r="C16" s="424"/>
      <c r="D16" s="424"/>
      <c r="E16" s="424"/>
      <c r="F16" s="424"/>
      <c r="G16" s="424"/>
      <c r="H16" s="424"/>
      <c r="I16" s="425"/>
    </row>
    <row r="17" spans="1:9" s="19" customFormat="1" ht="12" customHeight="1" x14ac:dyDescent="0.2">
      <c r="A17" s="344"/>
      <c r="B17" s="424"/>
      <c r="C17" s="424"/>
      <c r="D17" s="424"/>
      <c r="E17" s="424"/>
      <c r="F17" s="424"/>
      <c r="G17" s="424"/>
      <c r="H17" s="424"/>
      <c r="I17" s="425"/>
    </row>
    <row r="18" spans="1:9" s="19" customFormat="1" ht="12" customHeight="1" x14ac:dyDescent="0.2">
      <c r="A18" s="344"/>
      <c r="B18" s="424"/>
      <c r="C18" s="424"/>
      <c r="D18" s="424"/>
      <c r="E18" s="424"/>
      <c r="F18" s="424"/>
      <c r="G18" s="424"/>
      <c r="H18" s="424"/>
      <c r="I18" s="425"/>
    </row>
    <row r="19" spans="1:9" s="19" customFormat="1" ht="12" customHeight="1" x14ac:dyDescent="0.2">
      <c r="A19" s="344"/>
      <c r="B19" s="424"/>
      <c r="C19" s="424"/>
      <c r="D19" s="424"/>
      <c r="E19" s="424"/>
      <c r="F19" s="424"/>
      <c r="G19" s="424"/>
      <c r="H19" s="424"/>
      <c r="I19" s="425"/>
    </row>
    <row r="20" spans="1:9" s="19" customFormat="1" ht="12" customHeight="1" x14ac:dyDescent="0.2">
      <c r="A20" s="344"/>
      <c r="B20" s="424"/>
      <c r="C20" s="424"/>
      <c r="D20" s="424"/>
      <c r="E20" s="424"/>
      <c r="F20" s="424"/>
      <c r="G20" s="424"/>
      <c r="H20" s="424"/>
      <c r="I20" s="425"/>
    </row>
    <row r="21" spans="1:9" s="19" customFormat="1" ht="12" customHeight="1" x14ac:dyDescent="0.2">
      <c r="A21" s="344"/>
      <c r="B21" s="424" t="s">
        <v>333</v>
      </c>
      <c r="C21" s="424"/>
      <c r="D21" s="424"/>
      <c r="E21" s="424"/>
      <c r="F21" s="424"/>
      <c r="G21" s="424"/>
      <c r="H21" s="424"/>
      <c r="I21" s="425"/>
    </row>
    <row r="22" spans="1:9" ht="12" customHeight="1" x14ac:dyDescent="0.2">
      <c r="A22" s="71"/>
      <c r="B22" s="424"/>
      <c r="C22" s="424"/>
      <c r="D22" s="424"/>
      <c r="E22" s="424"/>
      <c r="F22" s="424"/>
      <c r="G22" s="424"/>
      <c r="H22" s="424"/>
      <c r="I22" s="425"/>
    </row>
    <row r="23" spans="1:9" ht="12" customHeight="1" x14ac:dyDescent="0.2">
      <c r="A23" s="71"/>
      <c r="B23" s="422" t="s">
        <v>327</v>
      </c>
      <c r="C23" s="422"/>
      <c r="D23" s="422"/>
      <c r="E23" s="422"/>
      <c r="F23" s="422"/>
      <c r="G23" s="422"/>
      <c r="H23" s="422"/>
      <c r="I23" s="423"/>
    </row>
    <row r="24" spans="1:9" ht="12" customHeight="1" x14ac:dyDescent="0.2">
      <c r="A24" s="71"/>
      <c r="B24" s="422"/>
      <c r="C24" s="422"/>
      <c r="D24" s="422"/>
      <c r="E24" s="422"/>
      <c r="F24" s="422"/>
      <c r="G24" s="422"/>
      <c r="H24" s="422"/>
      <c r="I24" s="423"/>
    </row>
    <row r="25" spans="1:9" ht="12" customHeight="1" x14ac:dyDescent="0.2">
      <c r="A25" s="71"/>
      <c r="B25" s="422"/>
      <c r="C25" s="422"/>
      <c r="D25" s="422"/>
      <c r="E25" s="422"/>
      <c r="F25" s="422"/>
      <c r="G25" s="422"/>
      <c r="H25" s="422"/>
      <c r="I25" s="423"/>
    </row>
    <row r="26" spans="1:9" ht="12" customHeight="1" x14ac:dyDescent="0.2">
      <c r="A26" s="71"/>
      <c r="B26" s="422"/>
      <c r="C26" s="422"/>
      <c r="D26" s="422"/>
      <c r="E26" s="422"/>
      <c r="F26" s="422"/>
      <c r="G26" s="422"/>
      <c r="H26" s="422"/>
      <c r="I26" s="423"/>
    </row>
    <row r="27" spans="1:9" ht="12" customHeight="1" x14ac:dyDescent="0.2">
      <c r="A27" s="71"/>
      <c r="B27" s="422"/>
      <c r="C27" s="422"/>
      <c r="D27" s="422"/>
      <c r="E27" s="422"/>
      <c r="F27" s="422"/>
      <c r="G27" s="422"/>
      <c r="H27" s="422"/>
      <c r="I27" s="423"/>
    </row>
    <row r="28" spans="1:9" ht="12" customHeight="1" x14ac:dyDescent="0.2">
      <c r="A28" s="71"/>
      <c r="B28" s="422"/>
      <c r="C28" s="422"/>
      <c r="D28" s="422"/>
      <c r="E28" s="422"/>
      <c r="F28" s="422"/>
      <c r="G28" s="422"/>
      <c r="H28" s="422"/>
      <c r="I28" s="423"/>
    </row>
    <row r="29" spans="1:9" ht="12" customHeight="1" x14ac:dyDescent="0.2">
      <c r="A29" s="71"/>
      <c r="B29" s="422"/>
      <c r="C29" s="422"/>
      <c r="D29" s="422"/>
      <c r="E29" s="422"/>
      <c r="F29" s="422"/>
      <c r="G29" s="422"/>
      <c r="H29" s="422"/>
      <c r="I29" s="423"/>
    </row>
    <row r="30" spans="1:9" ht="12" customHeight="1" x14ac:dyDescent="0.2">
      <c r="A30" s="71"/>
      <c r="B30" s="422"/>
      <c r="C30" s="422"/>
      <c r="D30" s="422"/>
      <c r="E30" s="422"/>
      <c r="F30" s="422"/>
      <c r="G30" s="422"/>
      <c r="H30" s="422"/>
      <c r="I30" s="423"/>
    </row>
    <row r="31" spans="1:9" ht="12" customHeight="1" x14ac:dyDescent="0.2">
      <c r="A31" s="71"/>
      <c r="B31" s="422" t="s">
        <v>171</v>
      </c>
      <c r="C31" s="422"/>
      <c r="D31" s="422"/>
      <c r="E31" s="422"/>
      <c r="F31" s="422"/>
      <c r="G31" s="422"/>
      <c r="H31" s="422"/>
      <c r="I31" s="423"/>
    </row>
    <row r="32" spans="1:9" ht="12" customHeight="1" x14ac:dyDescent="0.2">
      <c r="A32" s="71"/>
      <c r="B32" s="422"/>
      <c r="C32" s="422"/>
      <c r="D32" s="422"/>
      <c r="E32" s="422"/>
      <c r="F32" s="422"/>
      <c r="G32" s="422"/>
      <c r="H32" s="422"/>
      <c r="I32" s="423"/>
    </row>
    <row r="33" spans="1:9" ht="12" customHeight="1" x14ac:dyDescent="0.2">
      <c r="A33" s="71"/>
      <c r="B33" s="422"/>
      <c r="C33" s="422"/>
      <c r="D33" s="422"/>
      <c r="E33" s="422"/>
      <c r="F33" s="422"/>
      <c r="G33" s="422"/>
      <c r="H33" s="422"/>
      <c r="I33" s="423"/>
    </row>
    <row r="34" spans="1:9" ht="12" customHeight="1" x14ac:dyDescent="0.2">
      <c r="A34" s="71"/>
      <c r="B34" s="422"/>
      <c r="C34" s="422"/>
      <c r="D34" s="422"/>
      <c r="E34" s="422"/>
      <c r="F34" s="422"/>
      <c r="G34" s="422"/>
      <c r="H34" s="422"/>
      <c r="I34" s="423"/>
    </row>
    <row r="35" spans="1:9" ht="12" customHeight="1" x14ac:dyDescent="0.2">
      <c r="A35" s="71"/>
      <c r="B35" s="422"/>
      <c r="C35" s="422"/>
      <c r="D35" s="422"/>
      <c r="E35" s="422"/>
      <c r="F35" s="422"/>
      <c r="G35" s="422"/>
      <c r="H35" s="422"/>
      <c r="I35" s="423"/>
    </row>
    <row r="36" spans="1:9" ht="12" customHeight="1" x14ac:dyDescent="0.2">
      <c r="A36" s="71"/>
      <c r="B36" s="422"/>
      <c r="C36" s="422"/>
      <c r="D36" s="422"/>
      <c r="E36" s="422"/>
      <c r="F36" s="422"/>
      <c r="G36" s="422"/>
      <c r="H36" s="422"/>
      <c r="I36" s="423"/>
    </row>
    <row r="37" spans="1:9" ht="12" customHeight="1" x14ac:dyDescent="0.2">
      <c r="A37" s="71"/>
      <c r="B37" s="422"/>
      <c r="C37" s="422"/>
      <c r="D37" s="422"/>
      <c r="E37" s="422"/>
      <c r="F37" s="422"/>
      <c r="G37" s="422"/>
      <c r="H37" s="422"/>
      <c r="I37" s="423"/>
    </row>
    <row r="38" spans="1:9" ht="12" customHeight="1" x14ac:dyDescent="0.2">
      <c r="A38" s="71"/>
      <c r="B38" s="422" t="s">
        <v>169</v>
      </c>
      <c r="C38" s="422"/>
      <c r="D38" s="422"/>
      <c r="E38" s="422"/>
      <c r="F38" s="422"/>
      <c r="G38" s="422"/>
      <c r="H38" s="422"/>
      <c r="I38" s="423"/>
    </row>
    <row r="39" spans="1:9" ht="12" customHeight="1" x14ac:dyDescent="0.2">
      <c r="A39" s="71"/>
      <c r="B39" s="422"/>
      <c r="C39" s="422"/>
      <c r="D39" s="422"/>
      <c r="E39" s="422"/>
      <c r="F39" s="422"/>
      <c r="G39" s="422"/>
      <c r="H39" s="422"/>
      <c r="I39" s="423"/>
    </row>
    <row r="40" spans="1:9" ht="12" customHeight="1" x14ac:dyDescent="0.2">
      <c r="A40" s="71"/>
      <c r="B40" s="422"/>
      <c r="C40" s="422"/>
      <c r="D40" s="422"/>
      <c r="E40" s="422"/>
      <c r="F40" s="422"/>
      <c r="G40" s="422"/>
      <c r="H40" s="422"/>
      <c r="I40" s="423"/>
    </row>
    <row r="41" spans="1:9" ht="12" customHeight="1" x14ac:dyDescent="0.2">
      <c r="A41" s="71"/>
      <c r="B41" s="422" t="s">
        <v>89</v>
      </c>
      <c r="C41" s="422"/>
      <c r="D41" s="422"/>
      <c r="E41" s="422"/>
      <c r="F41" s="422"/>
      <c r="G41" s="422"/>
      <c r="H41" s="422"/>
      <c r="I41" s="423"/>
    </row>
    <row r="42" spans="1:9" ht="12" customHeight="1" x14ac:dyDescent="0.2">
      <c r="A42" s="71"/>
      <c r="B42" s="422"/>
      <c r="C42" s="422"/>
      <c r="D42" s="422"/>
      <c r="E42" s="422"/>
      <c r="F42" s="422"/>
      <c r="G42" s="422"/>
      <c r="H42" s="422"/>
      <c r="I42" s="423"/>
    </row>
    <row r="43" spans="1:9" ht="12" customHeight="1" x14ac:dyDescent="0.2">
      <c r="A43" s="72"/>
      <c r="B43" s="73"/>
      <c r="C43" s="73"/>
      <c r="D43" s="73"/>
      <c r="E43" s="73"/>
      <c r="F43" s="73"/>
      <c r="G43" s="73"/>
      <c r="H43" s="73"/>
      <c r="I43" s="74"/>
    </row>
    <row r="44" spans="1:9" ht="12" customHeight="1" x14ac:dyDescent="0.2"/>
    <row r="45" spans="1:9" ht="18" customHeight="1" x14ac:dyDescent="0.2">
      <c r="A45" s="431" t="s">
        <v>176</v>
      </c>
      <c r="B45" s="431"/>
      <c r="C45" s="431"/>
      <c r="D45" s="431"/>
      <c r="E45" s="431"/>
      <c r="F45" s="431"/>
      <c r="G45" s="431"/>
      <c r="H45" s="431"/>
      <c r="I45" s="431"/>
    </row>
    <row r="46" spans="1:9" ht="12" customHeight="1" x14ac:dyDescent="0.2"/>
    <row r="47" spans="1:9" ht="12" customHeight="1" x14ac:dyDescent="0.2"/>
    <row r="48" spans="1:9" ht="12" customHeight="1" x14ac:dyDescent="0.2"/>
    <row r="49" spans="1:9" ht="12" customHeight="1" x14ac:dyDescent="0.2"/>
    <row r="50" spans="1:9" ht="12" customHeight="1" x14ac:dyDescent="0.2">
      <c r="A50" s="429"/>
      <c r="B50" s="429"/>
      <c r="C50" s="429"/>
      <c r="D50" s="429"/>
      <c r="F50" s="432"/>
      <c r="G50" s="432"/>
      <c r="H50" s="432"/>
      <c r="I50" s="432"/>
    </row>
    <row r="51" spans="1:9" ht="12" customHeight="1" x14ac:dyDescent="0.2">
      <c r="A51" s="430"/>
      <c r="B51" s="430"/>
      <c r="C51" s="430"/>
      <c r="D51" s="60">
        <f ca="1">IF('Seite 1'!$H$15="","",'Seite 1'!$H$15)</f>
        <v>45211</v>
      </c>
      <c r="F51" s="433"/>
      <c r="G51" s="433"/>
      <c r="H51" s="433"/>
      <c r="I51" s="433"/>
    </row>
    <row r="52" spans="1:9" ht="12" customHeight="1" x14ac:dyDescent="0.2">
      <c r="A52" s="38" t="s">
        <v>105</v>
      </c>
      <c r="F52" s="426" t="s">
        <v>177</v>
      </c>
      <c r="G52" s="427"/>
      <c r="H52" s="427"/>
      <c r="I52" s="427"/>
    </row>
    <row r="53" spans="1:9" ht="12" customHeight="1" x14ac:dyDescent="0.2">
      <c r="A53" s="38"/>
      <c r="F53" s="428"/>
      <c r="G53" s="428"/>
      <c r="H53" s="428"/>
      <c r="I53" s="428"/>
    </row>
    <row r="54" spans="1:9" ht="12" customHeight="1" x14ac:dyDescent="0.2">
      <c r="A54" s="38"/>
      <c r="F54" s="16"/>
    </row>
    <row r="55" spans="1:9" ht="12" customHeight="1" x14ac:dyDescent="0.2">
      <c r="A55" s="38"/>
      <c r="F55" s="16"/>
    </row>
    <row r="56" spans="1:9" ht="12" customHeight="1" x14ac:dyDescent="0.2">
      <c r="A56" s="38"/>
      <c r="F56" s="16"/>
    </row>
    <row r="57" spans="1:9" ht="12" customHeight="1" x14ac:dyDescent="0.2">
      <c r="A57" s="38"/>
      <c r="F57" s="16"/>
    </row>
    <row r="58" spans="1:9" ht="12" customHeight="1" x14ac:dyDescent="0.2">
      <c r="A58" s="38"/>
      <c r="F58" s="16"/>
    </row>
    <row r="59" spans="1:9" ht="12" customHeight="1" x14ac:dyDescent="0.2">
      <c r="A59" s="38"/>
      <c r="F59" s="16"/>
    </row>
    <row r="60" spans="1:9" ht="12" customHeight="1" x14ac:dyDescent="0.2">
      <c r="A60" s="38"/>
      <c r="F60" s="16"/>
    </row>
    <row r="61" spans="1:9" ht="12" customHeight="1" x14ac:dyDescent="0.2">
      <c r="A61" s="38"/>
      <c r="F61" s="16"/>
    </row>
    <row r="62" spans="1:9" ht="12" customHeight="1" x14ac:dyDescent="0.2">
      <c r="A62" s="38"/>
      <c r="F62" s="16"/>
    </row>
    <row r="63" spans="1:9" ht="12" customHeight="1" x14ac:dyDescent="0.2">
      <c r="A63" s="38"/>
      <c r="F63" s="16"/>
    </row>
    <row r="64" spans="1:9" ht="12" customHeight="1" x14ac:dyDescent="0.2">
      <c r="A64" s="38"/>
      <c r="F64" s="16"/>
    </row>
    <row r="65" spans="1:1" ht="12" customHeight="1" x14ac:dyDescent="0.2"/>
    <row r="66" spans="1:1" ht="12" customHeight="1" x14ac:dyDescent="0.2">
      <c r="A66" s="56" t="str">
        <f>'Seite 1'!A67</f>
        <v>Antrag zur Förderung von Betreuungsvereinen</v>
      </c>
    </row>
    <row r="67" spans="1:1" ht="12" customHeight="1" x14ac:dyDescent="0.2">
      <c r="A67" s="56" t="str">
        <f>'Seite 1'!A68</f>
        <v>Formularversion: V 2.1 vom 12.10.23 - öffentlich -</v>
      </c>
    </row>
  </sheetData>
  <sheetProtection password="EDE9" sheet="1" objects="1" scenarios="1" selectLockedCells="1"/>
  <mergeCells count="16">
    <mergeCell ref="F52:I53"/>
    <mergeCell ref="B31:I37"/>
    <mergeCell ref="B38:I40"/>
    <mergeCell ref="B41:I42"/>
    <mergeCell ref="A50:D50"/>
    <mergeCell ref="A51:C51"/>
    <mergeCell ref="A45:I45"/>
    <mergeCell ref="F50:I50"/>
    <mergeCell ref="F51:I51"/>
    <mergeCell ref="H1:I1"/>
    <mergeCell ref="B23:I30"/>
    <mergeCell ref="B7:I8"/>
    <mergeCell ref="B9:I13"/>
    <mergeCell ref="B14:I15"/>
    <mergeCell ref="B16:I20"/>
    <mergeCell ref="B21:I22"/>
  </mergeCells>
  <phoneticPr fontId="5" type="noConversion"/>
  <conditionalFormatting sqref="H1">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3" r:id="rId4" name="Check Box 13">
              <controlPr defaultSize="0" autoFill="0" autoLine="0" autoPict="0">
                <anchor moveWithCells="1">
                  <from>
                    <xdr:col>1</xdr:col>
                    <xdr:colOff>9525</xdr:colOff>
                    <xdr:row>6</xdr:row>
                    <xdr:rowOff>0</xdr:rowOff>
                  </from>
                  <to>
                    <xdr:col>1</xdr:col>
                    <xdr:colOff>314325</xdr:colOff>
                    <xdr:row>7</xdr:row>
                    <xdr:rowOff>66675</xdr:rowOff>
                  </to>
                </anchor>
              </controlPr>
            </control>
          </mc:Choice>
        </mc:AlternateContent>
        <mc:AlternateContent xmlns:mc="http://schemas.openxmlformats.org/markup-compatibility/2006">
          <mc:Choice Requires="x14">
            <control shapeId="10299" r:id="rId5" name="Check Box 59">
              <controlPr defaultSize="0" autoFill="0" autoLine="0" autoPict="0">
                <anchor moveWithCells="1">
                  <from>
                    <xdr:col>1</xdr:col>
                    <xdr:colOff>9525</xdr:colOff>
                    <xdr:row>8</xdr:row>
                    <xdr:rowOff>0</xdr:rowOff>
                  </from>
                  <to>
                    <xdr:col>1</xdr:col>
                    <xdr:colOff>314325</xdr:colOff>
                    <xdr:row>9</xdr:row>
                    <xdr:rowOff>66675</xdr:rowOff>
                  </to>
                </anchor>
              </controlPr>
            </control>
          </mc:Choice>
        </mc:AlternateContent>
        <mc:AlternateContent xmlns:mc="http://schemas.openxmlformats.org/markup-compatibility/2006">
          <mc:Choice Requires="x14">
            <control shapeId="10300" r:id="rId6" name="Check Box 60">
              <controlPr defaultSize="0" autoFill="0" autoLine="0" autoPict="0">
                <anchor moveWithCells="1">
                  <from>
                    <xdr:col>1</xdr:col>
                    <xdr:colOff>9525</xdr:colOff>
                    <xdr:row>13</xdr:row>
                    <xdr:rowOff>0</xdr:rowOff>
                  </from>
                  <to>
                    <xdr:col>1</xdr:col>
                    <xdr:colOff>314325</xdr:colOff>
                    <xdr:row>14</xdr:row>
                    <xdr:rowOff>66675</xdr:rowOff>
                  </to>
                </anchor>
              </controlPr>
            </control>
          </mc:Choice>
        </mc:AlternateContent>
        <mc:AlternateContent xmlns:mc="http://schemas.openxmlformats.org/markup-compatibility/2006">
          <mc:Choice Requires="x14">
            <control shapeId="10305" r:id="rId7" name="Check Box 65">
              <controlPr defaultSize="0" autoFill="0" autoLine="0" autoPict="0">
                <anchor moveWithCells="1">
                  <from>
                    <xdr:col>1</xdr:col>
                    <xdr:colOff>9525</xdr:colOff>
                    <xdr:row>22</xdr:row>
                    <xdr:rowOff>0</xdr:rowOff>
                  </from>
                  <to>
                    <xdr:col>1</xdr:col>
                    <xdr:colOff>314325</xdr:colOff>
                    <xdr:row>23</xdr:row>
                    <xdr:rowOff>66675</xdr:rowOff>
                  </to>
                </anchor>
              </controlPr>
            </control>
          </mc:Choice>
        </mc:AlternateContent>
        <mc:AlternateContent xmlns:mc="http://schemas.openxmlformats.org/markup-compatibility/2006">
          <mc:Choice Requires="x14">
            <control shapeId="10306" r:id="rId8" name="Check Box 66">
              <controlPr defaultSize="0" autoFill="0" autoLine="0" autoPict="0">
                <anchor moveWithCells="1">
                  <from>
                    <xdr:col>1</xdr:col>
                    <xdr:colOff>9525</xdr:colOff>
                    <xdr:row>30</xdr:row>
                    <xdr:rowOff>0</xdr:rowOff>
                  </from>
                  <to>
                    <xdr:col>1</xdr:col>
                    <xdr:colOff>314325</xdr:colOff>
                    <xdr:row>31</xdr:row>
                    <xdr:rowOff>66675</xdr:rowOff>
                  </to>
                </anchor>
              </controlPr>
            </control>
          </mc:Choice>
        </mc:AlternateContent>
        <mc:AlternateContent xmlns:mc="http://schemas.openxmlformats.org/markup-compatibility/2006">
          <mc:Choice Requires="x14">
            <control shapeId="10307" r:id="rId9" name="Check Box 67">
              <controlPr defaultSize="0" autoFill="0" autoLine="0" autoPict="0">
                <anchor moveWithCells="1">
                  <from>
                    <xdr:col>1</xdr:col>
                    <xdr:colOff>9525</xdr:colOff>
                    <xdr:row>37</xdr:row>
                    <xdr:rowOff>0</xdr:rowOff>
                  </from>
                  <to>
                    <xdr:col>1</xdr:col>
                    <xdr:colOff>314325</xdr:colOff>
                    <xdr:row>38</xdr:row>
                    <xdr:rowOff>66675</xdr:rowOff>
                  </to>
                </anchor>
              </controlPr>
            </control>
          </mc:Choice>
        </mc:AlternateContent>
        <mc:AlternateContent xmlns:mc="http://schemas.openxmlformats.org/markup-compatibility/2006">
          <mc:Choice Requires="x14">
            <control shapeId="10308" r:id="rId10" name="Check Box 68">
              <controlPr defaultSize="0" autoFill="0" autoLine="0" autoPict="0">
                <anchor moveWithCells="1">
                  <from>
                    <xdr:col>1</xdr:col>
                    <xdr:colOff>9525</xdr:colOff>
                    <xdr:row>40</xdr:row>
                    <xdr:rowOff>0</xdr:rowOff>
                  </from>
                  <to>
                    <xdr:col>1</xdr:col>
                    <xdr:colOff>314325</xdr:colOff>
                    <xdr:row>41</xdr:row>
                    <xdr:rowOff>66675</xdr:rowOff>
                  </to>
                </anchor>
              </controlPr>
            </control>
          </mc:Choice>
        </mc:AlternateContent>
        <mc:AlternateContent xmlns:mc="http://schemas.openxmlformats.org/markup-compatibility/2006">
          <mc:Choice Requires="x14">
            <control shapeId="10309" r:id="rId11" name="Check Box 69">
              <controlPr defaultSize="0" autoFill="0" autoLine="0" autoPict="0">
                <anchor moveWithCells="1">
                  <from>
                    <xdr:col>1</xdr:col>
                    <xdr:colOff>9525</xdr:colOff>
                    <xdr:row>15</xdr:row>
                    <xdr:rowOff>0</xdr:rowOff>
                  </from>
                  <to>
                    <xdr:col>1</xdr:col>
                    <xdr:colOff>314325</xdr:colOff>
                    <xdr:row>16</xdr:row>
                    <xdr:rowOff>66675</xdr:rowOff>
                  </to>
                </anchor>
              </controlPr>
            </control>
          </mc:Choice>
        </mc:AlternateContent>
        <mc:AlternateContent xmlns:mc="http://schemas.openxmlformats.org/markup-compatibility/2006">
          <mc:Choice Requires="x14">
            <control shapeId="10310" r:id="rId12" name="Check Box 70">
              <controlPr defaultSize="0" autoFill="0" autoLine="0" autoPict="0">
                <anchor moveWithCells="1">
                  <from>
                    <xdr:col>1</xdr:col>
                    <xdr:colOff>495300</xdr:colOff>
                    <xdr:row>18</xdr:row>
                    <xdr:rowOff>0</xdr:rowOff>
                  </from>
                  <to>
                    <xdr:col>3</xdr:col>
                    <xdr:colOff>466725</xdr:colOff>
                    <xdr:row>19</xdr:row>
                    <xdr:rowOff>66675</xdr:rowOff>
                  </to>
                </anchor>
              </controlPr>
            </control>
          </mc:Choice>
        </mc:AlternateContent>
        <mc:AlternateContent xmlns:mc="http://schemas.openxmlformats.org/markup-compatibility/2006">
          <mc:Choice Requires="x14">
            <control shapeId="10311" r:id="rId13" name="Check Box 71">
              <controlPr defaultSize="0" autoFill="0" autoLine="0" autoPict="0">
                <anchor moveWithCells="1">
                  <from>
                    <xdr:col>1</xdr:col>
                    <xdr:colOff>495300</xdr:colOff>
                    <xdr:row>16</xdr:row>
                    <xdr:rowOff>47625</xdr:rowOff>
                  </from>
                  <to>
                    <xdr:col>3</xdr:col>
                    <xdr:colOff>466725</xdr:colOff>
                    <xdr:row>17</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O41"/>
  <sheetViews>
    <sheetView showGridLines="0" workbookViewId="0">
      <selection activeCell="F5" sqref="F5"/>
    </sheetView>
  </sheetViews>
  <sheetFormatPr baseColWidth="10" defaultColWidth="11.42578125" defaultRowHeight="12" x14ac:dyDescent="0.2"/>
  <cols>
    <col min="1" max="1" width="5.5703125" style="4" customWidth="1"/>
    <col min="2" max="2" width="30.5703125" style="36" customWidth="1"/>
    <col min="3" max="3" width="25.5703125" style="4" customWidth="1"/>
    <col min="4" max="10" width="12.5703125" style="4" customWidth="1"/>
    <col min="11" max="13" width="15.5703125" style="4" customWidth="1"/>
    <col min="14" max="15" width="15.7109375" style="4" hidden="1" customWidth="1"/>
    <col min="16" max="16384" width="11.42578125" style="4"/>
  </cols>
  <sheetData>
    <row r="1" spans="1:15" ht="15" customHeight="1" x14ac:dyDescent="0.2">
      <c r="A1" s="20" t="str">
        <f>CONCATENATE("Anlage ",'Seite 2'!B36,": ",'Seite 2'!C36, " (Kalkulation der Personal- und Sachausgaben)")</f>
        <v>Anlage 4: Übersicht zu den Fachkräften für Querschnittsarbeit (Kalkulation der Personal- und Sachausgaben)</v>
      </c>
      <c r="C1" s="3"/>
      <c r="D1" s="3"/>
      <c r="E1" s="13"/>
      <c r="F1" s="13"/>
      <c r="G1" s="13"/>
      <c r="I1" s="13"/>
      <c r="J1" s="13"/>
      <c r="L1" s="23" t="s">
        <v>228</v>
      </c>
      <c r="M1" s="187" t="str">
        <f>'Seite 1'!$H$16</f>
        <v>F-BV</v>
      </c>
      <c r="N1" s="307">
        <v>2023</v>
      </c>
      <c r="O1" s="307">
        <v>2024</v>
      </c>
    </row>
    <row r="2" spans="1:15" s="1" customFormat="1" ht="15" customHeight="1" x14ac:dyDescent="0.2">
      <c r="B2" s="34"/>
      <c r="C2" s="3"/>
      <c r="D2" s="3"/>
      <c r="L2" s="49"/>
      <c r="M2" s="49" t="str">
        <f>'Seite 1'!$A$67</f>
        <v>Antrag zur Förderung von Betreuungsvereinen</v>
      </c>
      <c r="N2" s="302"/>
      <c r="O2" s="302"/>
    </row>
    <row r="3" spans="1:15" s="1" customFormat="1" ht="15" customHeight="1" x14ac:dyDescent="0.2">
      <c r="B3" s="34"/>
      <c r="C3" s="3"/>
      <c r="D3" s="3"/>
      <c r="L3" s="50"/>
      <c r="M3" s="50" t="str">
        <f>'Seite 1'!$A$68</f>
        <v>Formularversion: V 2.1 vom 12.10.23 - öffentlich -</v>
      </c>
      <c r="N3" s="302"/>
      <c r="O3" s="302"/>
    </row>
    <row r="4" spans="1:15" s="1" customFormat="1" ht="3.95" customHeight="1" x14ac:dyDescent="0.2">
      <c r="A4" s="314"/>
      <c r="B4" s="315"/>
      <c r="C4" s="316"/>
      <c r="D4" s="316"/>
      <c r="E4" s="316"/>
      <c r="F4" s="316"/>
      <c r="G4" s="316"/>
      <c r="H4" s="316"/>
      <c r="I4" s="316"/>
      <c r="J4" s="316"/>
      <c r="K4" s="316"/>
      <c r="L4" s="317"/>
      <c r="M4" s="318"/>
      <c r="N4" s="302"/>
      <c r="O4" s="302"/>
    </row>
    <row r="5" spans="1:15" s="1" customFormat="1" ht="18" customHeight="1" x14ac:dyDescent="0.2">
      <c r="A5" s="328" t="s">
        <v>316</v>
      </c>
      <c r="B5" s="330"/>
      <c r="C5" s="330"/>
      <c r="D5" s="275"/>
      <c r="E5" s="329" t="s">
        <v>328</v>
      </c>
      <c r="F5" s="252"/>
      <c r="G5" s="319"/>
      <c r="H5" s="275"/>
      <c r="I5" s="329" t="s">
        <v>279</v>
      </c>
      <c r="J5" s="334">
        <f>ROUND(F5/100000,2)</f>
        <v>0</v>
      </c>
      <c r="K5" s="275"/>
      <c r="L5" s="320"/>
      <c r="M5" s="321"/>
      <c r="N5" s="358" t="str">
        <f>IF('Seite 1'!D45="","",'Seite 1'!D45)</f>
        <v/>
      </c>
      <c r="O5" s="358" t="str">
        <f>IF('Seite 1'!D47="","",'Seite 1'!D47)</f>
        <v/>
      </c>
    </row>
    <row r="6" spans="1:15" s="1" customFormat="1" ht="3.95" customHeight="1" x14ac:dyDescent="0.2">
      <c r="A6" s="322"/>
      <c r="B6" s="323"/>
      <c r="C6" s="324"/>
      <c r="D6" s="279"/>
      <c r="E6" s="279"/>
      <c r="F6" s="279"/>
      <c r="G6" s="279"/>
      <c r="H6" s="324"/>
      <c r="I6" s="325"/>
      <c r="J6" s="279"/>
      <c r="K6" s="279"/>
      <c r="L6" s="326"/>
      <c r="M6" s="327"/>
      <c r="N6" s="302"/>
      <c r="O6" s="302"/>
    </row>
    <row r="7" spans="1:15" s="3" customFormat="1" ht="12" customHeight="1" x14ac:dyDescent="0.2">
      <c r="B7" s="160"/>
      <c r="L7" s="312"/>
      <c r="M7" s="312"/>
      <c r="N7" s="313"/>
      <c r="O7" s="313"/>
    </row>
    <row r="8" spans="1:15" s="1" customFormat="1" ht="12" customHeight="1" x14ac:dyDescent="0.2">
      <c r="A8" s="438" t="s">
        <v>1</v>
      </c>
      <c r="B8" s="440" t="s">
        <v>86</v>
      </c>
      <c r="C8" s="441" t="s">
        <v>237</v>
      </c>
      <c r="D8" s="434" t="s">
        <v>239</v>
      </c>
      <c r="E8" s="445" t="s">
        <v>238</v>
      </c>
      <c r="F8" s="446"/>
      <c r="G8" s="434" t="s">
        <v>319</v>
      </c>
      <c r="H8" s="434" t="s">
        <v>318</v>
      </c>
      <c r="I8" s="434" t="s">
        <v>340</v>
      </c>
      <c r="J8" s="448" t="s">
        <v>341</v>
      </c>
      <c r="K8" s="452" t="s">
        <v>338</v>
      </c>
      <c r="L8" s="434" t="s">
        <v>240</v>
      </c>
      <c r="M8" s="434" t="s">
        <v>308</v>
      </c>
      <c r="N8" s="308">
        <v>64800</v>
      </c>
      <c r="O8" s="308">
        <v>66900</v>
      </c>
    </row>
    <row r="9" spans="1:15" s="1" customFormat="1" ht="12" customHeight="1" x14ac:dyDescent="0.2">
      <c r="A9" s="439"/>
      <c r="B9" s="440"/>
      <c r="C9" s="442"/>
      <c r="D9" s="434"/>
      <c r="E9" s="447"/>
      <c r="F9" s="412"/>
      <c r="G9" s="435"/>
      <c r="H9" s="435"/>
      <c r="I9" s="435"/>
      <c r="J9" s="449"/>
      <c r="K9" s="453"/>
      <c r="L9" s="435"/>
      <c r="M9" s="435"/>
      <c r="N9" s="357" t="s">
        <v>309</v>
      </c>
      <c r="O9" s="357" t="s">
        <v>309</v>
      </c>
    </row>
    <row r="10" spans="1:15" s="1" customFormat="1" ht="12" customHeight="1" x14ac:dyDescent="0.2">
      <c r="A10" s="439"/>
      <c r="B10" s="440"/>
      <c r="C10" s="442"/>
      <c r="D10" s="434"/>
      <c r="E10" s="443" t="s">
        <v>90</v>
      </c>
      <c r="F10" s="443" t="s">
        <v>91</v>
      </c>
      <c r="G10" s="435"/>
      <c r="H10" s="435"/>
      <c r="I10" s="435"/>
      <c r="J10" s="449"/>
      <c r="K10" s="453"/>
      <c r="L10" s="435"/>
      <c r="M10" s="435"/>
      <c r="N10" s="357" t="s">
        <v>310</v>
      </c>
      <c r="O10" s="357" t="s">
        <v>310</v>
      </c>
    </row>
    <row r="11" spans="1:15" s="1" customFormat="1" ht="12" customHeight="1" x14ac:dyDescent="0.2">
      <c r="A11" s="439"/>
      <c r="B11" s="440"/>
      <c r="C11" s="442"/>
      <c r="D11" s="434"/>
      <c r="E11" s="443"/>
      <c r="F11" s="443"/>
      <c r="G11" s="435"/>
      <c r="H11" s="435"/>
      <c r="I11" s="435"/>
      <c r="J11" s="449"/>
      <c r="K11" s="453"/>
      <c r="L11" s="435"/>
      <c r="M11" s="435"/>
      <c r="N11" s="357" t="s">
        <v>337</v>
      </c>
      <c r="O11" s="357" t="s">
        <v>337</v>
      </c>
    </row>
    <row r="12" spans="1:15" s="1" customFormat="1" ht="12" customHeight="1" x14ac:dyDescent="0.2">
      <c r="A12" s="439"/>
      <c r="B12" s="440"/>
      <c r="C12" s="442"/>
      <c r="D12" s="434"/>
      <c r="E12" s="443"/>
      <c r="F12" s="443"/>
      <c r="G12" s="435"/>
      <c r="H12" s="435"/>
      <c r="I12" s="435"/>
      <c r="J12" s="449"/>
      <c r="K12" s="453"/>
      <c r="L12" s="435"/>
      <c r="M12" s="435"/>
      <c r="N12" s="304"/>
      <c r="O12" s="304"/>
    </row>
    <row r="13" spans="1:15" s="1" customFormat="1" ht="12" customHeight="1" x14ac:dyDescent="0.2">
      <c r="A13" s="439"/>
      <c r="B13" s="440"/>
      <c r="C13" s="442"/>
      <c r="D13" s="434"/>
      <c r="E13" s="444"/>
      <c r="F13" s="444"/>
      <c r="G13" s="435"/>
      <c r="H13" s="435"/>
      <c r="I13" s="435"/>
      <c r="J13" s="450"/>
      <c r="K13" s="453"/>
      <c r="L13" s="435"/>
      <c r="M13" s="435"/>
      <c r="N13" s="304"/>
      <c r="O13" s="304"/>
    </row>
    <row r="14" spans="1:15" s="1" customFormat="1" ht="18" customHeight="1" x14ac:dyDescent="0.2">
      <c r="A14" s="191">
        <f t="shared" ref="A14:A23" si="0">IF(COUNTA(B14:L14)&gt;0,ROW()-ROW($A$13),"")</f>
        <v>1</v>
      </c>
      <c r="B14" s="189"/>
      <c r="C14" s="190"/>
      <c r="D14" s="189"/>
      <c r="E14" s="188"/>
      <c r="F14" s="188"/>
      <c r="G14" s="306"/>
      <c r="H14" s="306"/>
      <c r="I14" s="335">
        <f>ROUND(ROUND(H14,2)/40,2)</f>
        <v>0</v>
      </c>
      <c r="J14" s="336">
        <f>IF(OR(E14="",F14="",H14=""),0,ROUND(ROUND(DAYS360(E14,F14+1,TRUE)/30,1)*I14/12,2))</f>
        <v>0</v>
      </c>
      <c r="K14" s="332"/>
      <c r="L14" s="301">
        <f t="shared" ref="L14:L23" si="1">IFERROR(ROUND(ROUND(K14,2)*J14,2),0)</f>
        <v>0</v>
      </c>
      <c r="M14" s="301">
        <f t="shared" ref="M14:M23" si="2">MIN(IF(AND(YEAR(E14)=YEAR(F14),YEAR(E14)=$N$1),N14,IF(AND(YEAR(E14)=YEAR(F14),YEAR(E14)=$O$1),O14,0)),L14)</f>
        <v>0</v>
      </c>
      <c r="N14" s="303">
        <f t="shared" ref="N14:N23" si="3">$N$8*J14</f>
        <v>0</v>
      </c>
      <c r="O14" s="303">
        <f>$O$8*J14</f>
        <v>0</v>
      </c>
    </row>
    <row r="15" spans="1:15" s="1" customFormat="1" ht="18" customHeight="1" x14ac:dyDescent="0.2">
      <c r="A15" s="191">
        <f t="shared" si="0"/>
        <v>2</v>
      </c>
      <c r="B15" s="189"/>
      <c r="C15" s="190"/>
      <c r="D15" s="189"/>
      <c r="E15" s="188"/>
      <c r="F15" s="188"/>
      <c r="G15" s="306"/>
      <c r="H15" s="306"/>
      <c r="I15" s="335">
        <f t="shared" ref="I15:I23" si="4">ROUND(ROUND(H15,2)/40,2)</f>
        <v>0</v>
      </c>
      <c r="J15" s="336">
        <f t="shared" ref="J15:J23" si="5">IF(OR(E15="",F15="",H15=""),0,ROUND(ROUND(DAYS360(E15,F15+1,TRUE)/30,1)*I15/12,2))</f>
        <v>0</v>
      </c>
      <c r="K15" s="332"/>
      <c r="L15" s="301">
        <f t="shared" si="1"/>
        <v>0</v>
      </c>
      <c r="M15" s="301">
        <f t="shared" si="2"/>
        <v>0</v>
      </c>
      <c r="N15" s="303">
        <f t="shared" si="3"/>
        <v>0</v>
      </c>
      <c r="O15" s="303">
        <f t="shared" ref="O15:O23" si="6">$O$8*J15</f>
        <v>0</v>
      </c>
    </row>
    <row r="16" spans="1:15" s="1" customFormat="1" ht="18" customHeight="1" x14ac:dyDescent="0.2">
      <c r="A16" s="191">
        <f t="shared" si="0"/>
        <v>3</v>
      </c>
      <c r="B16" s="189"/>
      <c r="C16" s="190"/>
      <c r="D16" s="189"/>
      <c r="E16" s="188"/>
      <c r="F16" s="188"/>
      <c r="G16" s="306"/>
      <c r="H16" s="306"/>
      <c r="I16" s="335">
        <f t="shared" si="4"/>
        <v>0</v>
      </c>
      <c r="J16" s="336">
        <f t="shared" si="5"/>
        <v>0</v>
      </c>
      <c r="K16" s="332"/>
      <c r="L16" s="301">
        <f t="shared" si="1"/>
        <v>0</v>
      </c>
      <c r="M16" s="301">
        <f t="shared" si="2"/>
        <v>0</v>
      </c>
      <c r="N16" s="303">
        <f t="shared" si="3"/>
        <v>0</v>
      </c>
      <c r="O16" s="303">
        <f t="shared" si="6"/>
        <v>0</v>
      </c>
    </row>
    <row r="17" spans="1:15" s="1" customFormat="1" ht="18" customHeight="1" x14ac:dyDescent="0.2">
      <c r="A17" s="191">
        <f t="shared" si="0"/>
        <v>4</v>
      </c>
      <c r="B17" s="189"/>
      <c r="C17" s="190"/>
      <c r="D17" s="189"/>
      <c r="E17" s="188"/>
      <c r="F17" s="188"/>
      <c r="G17" s="306"/>
      <c r="H17" s="306"/>
      <c r="I17" s="335">
        <f t="shared" si="4"/>
        <v>0</v>
      </c>
      <c r="J17" s="336">
        <f t="shared" si="5"/>
        <v>0</v>
      </c>
      <c r="K17" s="332"/>
      <c r="L17" s="301">
        <f t="shared" si="1"/>
        <v>0</v>
      </c>
      <c r="M17" s="301">
        <f t="shared" si="2"/>
        <v>0</v>
      </c>
      <c r="N17" s="303">
        <f t="shared" si="3"/>
        <v>0</v>
      </c>
      <c r="O17" s="303">
        <f t="shared" si="6"/>
        <v>0</v>
      </c>
    </row>
    <row r="18" spans="1:15" s="1" customFormat="1" ht="18" customHeight="1" x14ac:dyDescent="0.2">
      <c r="A18" s="191">
        <f t="shared" si="0"/>
        <v>5</v>
      </c>
      <c r="B18" s="189"/>
      <c r="C18" s="190"/>
      <c r="D18" s="189"/>
      <c r="E18" s="188"/>
      <c r="F18" s="188"/>
      <c r="G18" s="306"/>
      <c r="H18" s="306"/>
      <c r="I18" s="335">
        <f t="shared" si="4"/>
        <v>0</v>
      </c>
      <c r="J18" s="336">
        <f t="shared" si="5"/>
        <v>0</v>
      </c>
      <c r="K18" s="332"/>
      <c r="L18" s="301">
        <f t="shared" si="1"/>
        <v>0</v>
      </c>
      <c r="M18" s="301">
        <f t="shared" si="2"/>
        <v>0</v>
      </c>
      <c r="N18" s="303">
        <f t="shared" si="3"/>
        <v>0</v>
      </c>
      <c r="O18" s="303">
        <f t="shared" si="6"/>
        <v>0</v>
      </c>
    </row>
    <row r="19" spans="1:15" s="1" customFormat="1" ht="18" customHeight="1" x14ac:dyDescent="0.2">
      <c r="A19" s="191">
        <f t="shared" si="0"/>
        <v>6</v>
      </c>
      <c r="B19" s="189"/>
      <c r="C19" s="190"/>
      <c r="D19" s="189"/>
      <c r="E19" s="188"/>
      <c r="F19" s="188"/>
      <c r="G19" s="306"/>
      <c r="H19" s="306"/>
      <c r="I19" s="335">
        <f t="shared" si="4"/>
        <v>0</v>
      </c>
      <c r="J19" s="336">
        <f t="shared" si="5"/>
        <v>0</v>
      </c>
      <c r="K19" s="332"/>
      <c r="L19" s="301">
        <f t="shared" si="1"/>
        <v>0</v>
      </c>
      <c r="M19" s="301">
        <f t="shared" si="2"/>
        <v>0</v>
      </c>
      <c r="N19" s="303">
        <f t="shared" si="3"/>
        <v>0</v>
      </c>
      <c r="O19" s="303">
        <f t="shared" si="6"/>
        <v>0</v>
      </c>
    </row>
    <row r="20" spans="1:15" s="1" customFormat="1" ht="18" customHeight="1" x14ac:dyDescent="0.2">
      <c r="A20" s="191">
        <f t="shared" si="0"/>
        <v>7</v>
      </c>
      <c r="B20" s="189"/>
      <c r="C20" s="190"/>
      <c r="D20" s="189"/>
      <c r="E20" s="188"/>
      <c r="F20" s="188"/>
      <c r="G20" s="306"/>
      <c r="H20" s="306"/>
      <c r="I20" s="335">
        <f t="shared" si="4"/>
        <v>0</v>
      </c>
      <c r="J20" s="336">
        <f t="shared" si="5"/>
        <v>0</v>
      </c>
      <c r="K20" s="332"/>
      <c r="L20" s="301">
        <f t="shared" si="1"/>
        <v>0</v>
      </c>
      <c r="M20" s="301">
        <f t="shared" si="2"/>
        <v>0</v>
      </c>
      <c r="N20" s="303">
        <f t="shared" si="3"/>
        <v>0</v>
      </c>
      <c r="O20" s="303">
        <f t="shared" si="6"/>
        <v>0</v>
      </c>
    </row>
    <row r="21" spans="1:15" s="1" customFormat="1" ht="18" customHeight="1" x14ac:dyDescent="0.2">
      <c r="A21" s="191">
        <f t="shared" si="0"/>
        <v>8</v>
      </c>
      <c r="B21" s="189"/>
      <c r="C21" s="190"/>
      <c r="D21" s="189"/>
      <c r="E21" s="188"/>
      <c r="F21" s="188"/>
      <c r="G21" s="306"/>
      <c r="H21" s="306"/>
      <c r="I21" s="335">
        <f t="shared" si="4"/>
        <v>0</v>
      </c>
      <c r="J21" s="336">
        <f t="shared" si="5"/>
        <v>0</v>
      </c>
      <c r="K21" s="332"/>
      <c r="L21" s="301">
        <f t="shared" si="1"/>
        <v>0</v>
      </c>
      <c r="M21" s="301">
        <f t="shared" si="2"/>
        <v>0</v>
      </c>
      <c r="N21" s="303">
        <f t="shared" si="3"/>
        <v>0</v>
      </c>
      <c r="O21" s="303">
        <f t="shared" si="6"/>
        <v>0</v>
      </c>
    </row>
    <row r="22" spans="1:15" s="1" customFormat="1" ht="18" customHeight="1" x14ac:dyDescent="0.2">
      <c r="A22" s="191">
        <f t="shared" si="0"/>
        <v>9</v>
      </c>
      <c r="B22" s="189"/>
      <c r="C22" s="190"/>
      <c r="D22" s="189"/>
      <c r="E22" s="188"/>
      <c r="F22" s="188"/>
      <c r="G22" s="306"/>
      <c r="H22" s="306"/>
      <c r="I22" s="335">
        <f t="shared" si="4"/>
        <v>0</v>
      </c>
      <c r="J22" s="336">
        <f t="shared" si="5"/>
        <v>0</v>
      </c>
      <c r="K22" s="332"/>
      <c r="L22" s="301">
        <f t="shared" si="1"/>
        <v>0</v>
      </c>
      <c r="M22" s="301">
        <f t="shared" si="2"/>
        <v>0</v>
      </c>
      <c r="N22" s="303">
        <f t="shared" si="3"/>
        <v>0</v>
      </c>
      <c r="O22" s="303">
        <f t="shared" si="6"/>
        <v>0</v>
      </c>
    </row>
    <row r="23" spans="1:15" s="1" customFormat="1" ht="18" customHeight="1" x14ac:dyDescent="0.2">
      <c r="A23" s="191">
        <f t="shared" si="0"/>
        <v>10</v>
      </c>
      <c r="B23" s="189"/>
      <c r="C23" s="190"/>
      <c r="D23" s="189"/>
      <c r="E23" s="188"/>
      <c r="F23" s="188"/>
      <c r="G23" s="306"/>
      <c r="H23" s="306"/>
      <c r="I23" s="335">
        <f t="shared" si="4"/>
        <v>0</v>
      </c>
      <c r="J23" s="336">
        <f t="shared" si="5"/>
        <v>0</v>
      </c>
      <c r="K23" s="332"/>
      <c r="L23" s="301">
        <f t="shared" si="1"/>
        <v>0</v>
      </c>
      <c r="M23" s="301">
        <f t="shared" si="2"/>
        <v>0</v>
      </c>
      <c r="N23" s="303">
        <f t="shared" si="3"/>
        <v>0</v>
      </c>
      <c r="O23" s="303">
        <f t="shared" si="6"/>
        <v>0</v>
      </c>
    </row>
    <row r="24" spans="1:15" ht="18" customHeight="1" x14ac:dyDescent="0.2">
      <c r="A24" s="193" t="s">
        <v>120</v>
      </c>
      <c r="B24" s="194"/>
      <c r="C24" s="194"/>
      <c r="D24" s="194"/>
      <c r="E24" s="194"/>
      <c r="F24" s="194"/>
      <c r="G24" s="194"/>
      <c r="H24" s="311"/>
      <c r="I24" s="194"/>
      <c r="J24" s="337">
        <f>SUM(J14:J23)</f>
        <v>0</v>
      </c>
      <c r="K24" s="333"/>
      <c r="L24" s="192">
        <f>SUMPRODUCT(ROUND(L14:L23,2))</f>
        <v>0</v>
      </c>
      <c r="M24" s="192">
        <f>SUMPRODUCT(ROUND(M14:M23,2))</f>
        <v>0</v>
      </c>
      <c r="N24" s="305"/>
      <c r="O24" s="305"/>
    </row>
    <row r="25" spans="1:15" ht="12" customHeight="1" x14ac:dyDescent="0.2">
      <c r="N25" s="302"/>
      <c r="O25" s="302"/>
    </row>
    <row r="26" spans="1:15" ht="12" customHeight="1" x14ac:dyDescent="0.2">
      <c r="A26" s="438" t="s">
        <v>1</v>
      </c>
      <c r="B26" s="454" t="str">
        <f>B8</f>
        <v>Name, Vorname</v>
      </c>
      <c r="C26" s="454" t="str">
        <f>C8</f>
        <v>Funktion im Projekt</v>
      </c>
      <c r="D26" s="438" t="str">
        <f>D8</f>
        <v>tarifliche
Eingruppierung</v>
      </c>
      <c r="E26" s="445" t="s">
        <v>238</v>
      </c>
      <c r="F26" s="446"/>
      <c r="G26" s="438" t="str">
        <f>G8</f>
        <v>wöchentliche
Arbeitszeit
lt. Arbeitsvertrag
in Stunden</v>
      </c>
      <c r="H26" s="438" t="str">
        <f>H8</f>
        <v>wöchentliche
Arbeitszeit
im Projekt
in Stunden</v>
      </c>
      <c r="I26" s="434" t="s">
        <v>313</v>
      </c>
      <c r="J26" s="448" t="s">
        <v>314</v>
      </c>
      <c r="K26" s="436" t="s">
        <v>320</v>
      </c>
      <c r="L26" s="434" t="s">
        <v>311</v>
      </c>
      <c r="M26" s="434" t="s">
        <v>312</v>
      </c>
      <c r="N26" s="308">
        <v>10000</v>
      </c>
      <c r="O26" s="308">
        <v>10000</v>
      </c>
    </row>
    <row r="27" spans="1:15" x14ac:dyDescent="0.2">
      <c r="A27" s="439"/>
      <c r="B27" s="455"/>
      <c r="C27" s="455"/>
      <c r="D27" s="451"/>
      <c r="E27" s="447"/>
      <c r="F27" s="412"/>
      <c r="G27" s="451"/>
      <c r="H27" s="451"/>
      <c r="I27" s="435"/>
      <c r="J27" s="449"/>
      <c r="K27" s="437"/>
      <c r="L27" s="435"/>
      <c r="M27" s="435"/>
      <c r="N27" s="357" t="s">
        <v>339</v>
      </c>
      <c r="O27" s="357" t="s">
        <v>339</v>
      </c>
    </row>
    <row r="28" spans="1:15" x14ac:dyDescent="0.2">
      <c r="A28" s="439"/>
      <c r="B28" s="455"/>
      <c r="C28" s="455"/>
      <c r="D28" s="451"/>
      <c r="E28" s="443" t="s">
        <v>90</v>
      </c>
      <c r="F28" s="443" t="s">
        <v>91</v>
      </c>
      <c r="G28" s="451"/>
      <c r="H28" s="451"/>
      <c r="I28" s="435"/>
      <c r="J28" s="449"/>
      <c r="K28" s="437"/>
      <c r="L28" s="435"/>
      <c r="M28" s="435"/>
      <c r="N28" s="357" t="s">
        <v>310</v>
      </c>
      <c r="O28" s="357" t="s">
        <v>310</v>
      </c>
    </row>
    <row r="29" spans="1:15" x14ac:dyDescent="0.2">
      <c r="A29" s="439"/>
      <c r="B29" s="455"/>
      <c r="C29" s="455"/>
      <c r="D29" s="451"/>
      <c r="E29" s="443"/>
      <c r="F29" s="443"/>
      <c r="G29" s="451"/>
      <c r="H29" s="451"/>
      <c r="I29" s="435"/>
      <c r="J29" s="449"/>
      <c r="K29" s="437"/>
      <c r="L29" s="435"/>
      <c r="M29" s="435"/>
      <c r="N29" s="357" t="s">
        <v>337</v>
      </c>
      <c r="O29" s="357" t="s">
        <v>337</v>
      </c>
    </row>
    <row r="30" spans="1:15" x14ac:dyDescent="0.2">
      <c r="A30" s="439"/>
      <c r="B30" s="455"/>
      <c r="C30" s="455"/>
      <c r="D30" s="451"/>
      <c r="E30" s="444"/>
      <c r="F30" s="444"/>
      <c r="G30" s="451"/>
      <c r="H30" s="451"/>
      <c r="I30" s="435"/>
      <c r="J30" s="450"/>
      <c r="K30" s="437"/>
      <c r="L30" s="435"/>
      <c r="M30" s="435"/>
      <c r="N30" s="302"/>
      <c r="O30" s="302"/>
    </row>
    <row r="31" spans="1:15" ht="18" customHeight="1" x14ac:dyDescent="0.2">
      <c r="A31" s="191">
        <f t="shared" ref="A31:F32" si="7">A14</f>
        <v>1</v>
      </c>
      <c r="B31" s="309">
        <f t="shared" si="7"/>
        <v>0</v>
      </c>
      <c r="C31" s="309">
        <f t="shared" si="7"/>
        <v>0</v>
      </c>
      <c r="D31" s="309">
        <f t="shared" si="7"/>
        <v>0</v>
      </c>
      <c r="E31" s="310">
        <f t="shared" si="7"/>
        <v>0</v>
      </c>
      <c r="F31" s="310">
        <f t="shared" si="7"/>
        <v>0</v>
      </c>
      <c r="G31" s="301">
        <f t="shared" ref="G31:H40" si="8">ROUND(G14,2)</f>
        <v>0</v>
      </c>
      <c r="H31" s="301">
        <f t="shared" si="8"/>
        <v>0</v>
      </c>
      <c r="I31" s="335">
        <f>I14</f>
        <v>0</v>
      </c>
      <c r="J31" s="336">
        <f>J14</f>
        <v>0</v>
      </c>
      <c r="K31" s="332"/>
      <c r="L31" s="301">
        <f t="shared" ref="L31:L40" si="9">IFERROR(ROUND(ROUND(K31,2)*J31,2),0)</f>
        <v>0</v>
      </c>
      <c r="M31" s="301">
        <f t="shared" ref="M31:M40" si="10">MIN(IF(AND(YEAR(E31)=YEAR(F31),YEAR(E31)=$N$1),N31,IF(AND(YEAR(E31)=YEAR(F31),YEAR(E31)=$O$1),O31,0)),L31)</f>
        <v>0</v>
      </c>
      <c r="N31" s="303">
        <f t="shared" ref="N31:N40" si="11">$N$26*J31</f>
        <v>0</v>
      </c>
      <c r="O31" s="303">
        <f>$O$26*J31</f>
        <v>0</v>
      </c>
    </row>
    <row r="32" spans="1:15" ht="18" customHeight="1" x14ac:dyDescent="0.2">
      <c r="A32" s="191">
        <f t="shared" si="7"/>
        <v>2</v>
      </c>
      <c r="B32" s="309">
        <f t="shared" si="7"/>
        <v>0</v>
      </c>
      <c r="C32" s="309">
        <f t="shared" si="7"/>
        <v>0</v>
      </c>
      <c r="D32" s="309">
        <f t="shared" si="7"/>
        <v>0</v>
      </c>
      <c r="E32" s="310">
        <f t="shared" si="7"/>
        <v>0</v>
      </c>
      <c r="F32" s="310">
        <f t="shared" si="7"/>
        <v>0</v>
      </c>
      <c r="G32" s="301">
        <f t="shared" si="8"/>
        <v>0</v>
      </c>
      <c r="H32" s="301">
        <f t="shared" si="8"/>
        <v>0</v>
      </c>
      <c r="I32" s="335">
        <f>I15</f>
        <v>0</v>
      </c>
      <c r="J32" s="336">
        <f>J15</f>
        <v>0</v>
      </c>
      <c r="K32" s="332"/>
      <c r="L32" s="301">
        <f t="shared" si="9"/>
        <v>0</v>
      </c>
      <c r="M32" s="301">
        <f t="shared" si="10"/>
        <v>0</v>
      </c>
      <c r="N32" s="303">
        <f t="shared" si="11"/>
        <v>0</v>
      </c>
      <c r="O32" s="303">
        <f t="shared" ref="O32:O40" si="12">$O$26*J32</f>
        <v>0</v>
      </c>
    </row>
    <row r="33" spans="1:15" ht="18" customHeight="1" x14ac:dyDescent="0.2">
      <c r="A33" s="191">
        <f t="shared" ref="A33:B40" si="13">A16</f>
        <v>3</v>
      </c>
      <c r="B33" s="309">
        <f t="shared" si="13"/>
        <v>0</v>
      </c>
      <c r="C33" s="309">
        <f t="shared" ref="C33:F33" si="14">C16</f>
        <v>0</v>
      </c>
      <c r="D33" s="309">
        <f t="shared" si="14"/>
        <v>0</v>
      </c>
      <c r="E33" s="310">
        <f t="shared" si="14"/>
        <v>0</v>
      </c>
      <c r="F33" s="310">
        <f t="shared" si="14"/>
        <v>0</v>
      </c>
      <c r="G33" s="301">
        <f t="shared" si="8"/>
        <v>0</v>
      </c>
      <c r="H33" s="301">
        <f t="shared" si="8"/>
        <v>0</v>
      </c>
      <c r="I33" s="335">
        <f t="shared" ref="I33:J33" si="15">I16</f>
        <v>0</v>
      </c>
      <c r="J33" s="336">
        <f t="shared" si="15"/>
        <v>0</v>
      </c>
      <c r="K33" s="332"/>
      <c r="L33" s="301">
        <f t="shared" si="9"/>
        <v>0</v>
      </c>
      <c r="M33" s="301">
        <f t="shared" si="10"/>
        <v>0</v>
      </c>
      <c r="N33" s="303">
        <f t="shared" si="11"/>
        <v>0</v>
      </c>
      <c r="O33" s="303">
        <f t="shared" si="12"/>
        <v>0</v>
      </c>
    </row>
    <row r="34" spans="1:15" ht="18" customHeight="1" x14ac:dyDescent="0.2">
      <c r="A34" s="191">
        <f t="shared" si="13"/>
        <v>4</v>
      </c>
      <c r="B34" s="309">
        <f t="shared" si="13"/>
        <v>0</v>
      </c>
      <c r="C34" s="309">
        <f t="shared" ref="C34:F34" si="16">C17</f>
        <v>0</v>
      </c>
      <c r="D34" s="309">
        <f t="shared" si="16"/>
        <v>0</v>
      </c>
      <c r="E34" s="310">
        <f t="shared" si="16"/>
        <v>0</v>
      </c>
      <c r="F34" s="310">
        <f t="shared" si="16"/>
        <v>0</v>
      </c>
      <c r="G34" s="301">
        <f t="shared" si="8"/>
        <v>0</v>
      </c>
      <c r="H34" s="301">
        <f t="shared" si="8"/>
        <v>0</v>
      </c>
      <c r="I34" s="335">
        <f t="shared" ref="I34:J34" si="17">I17</f>
        <v>0</v>
      </c>
      <c r="J34" s="336">
        <f t="shared" si="17"/>
        <v>0</v>
      </c>
      <c r="K34" s="332"/>
      <c r="L34" s="301">
        <f t="shared" si="9"/>
        <v>0</v>
      </c>
      <c r="M34" s="301">
        <f t="shared" si="10"/>
        <v>0</v>
      </c>
      <c r="N34" s="303">
        <f t="shared" si="11"/>
        <v>0</v>
      </c>
      <c r="O34" s="303">
        <f t="shared" si="12"/>
        <v>0</v>
      </c>
    </row>
    <row r="35" spans="1:15" ht="18" customHeight="1" x14ac:dyDescent="0.2">
      <c r="A35" s="191">
        <f t="shared" si="13"/>
        <v>5</v>
      </c>
      <c r="B35" s="309">
        <f t="shared" si="13"/>
        <v>0</v>
      </c>
      <c r="C35" s="309">
        <f t="shared" ref="C35:F35" si="18">C18</f>
        <v>0</v>
      </c>
      <c r="D35" s="309">
        <f t="shared" si="18"/>
        <v>0</v>
      </c>
      <c r="E35" s="310">
        <f t="shared" si="18"/>
        <v>0</v>
      </c>
      <c r="F35" s="310">
        <f t="shared" si="18"/>
        <v>0</v>
      </c>
      <c r="G35" s="301">
        <f t="shared" si="8"/>
        <v>0</v>
      </c>
      <c r="H35" s="301">
        <f t="shared" si="8"/>
        <v>0</v>
      </c>
      <c r="I35" s="335">
        <f t="shared" ref="I35:J35" si="19">I18</f>
        <v>0</v>
      </c>
      <c r="J35" s="336">
        <f t="shared" si="19"/>
        <v>0</v>
      </c>
      <c r="K35" s="332"/>
      <c r="L35" s="301">
        <f t="shared" si="9"/>
        <v>0</v>
      </c>
      <c r="M35" s="301">
        <f t="shared" si="10"/>
        <v>0</v>
      </c>
      <c r="N35" s="303">
        <f t="shared" si="11"/>
        <v>0</v>
      </c>
      <c r="O35" s="303">
        <f t="shared" si="12"/>
        <v>0</v>
      </c>
    </row>
    <row r="36" spans="1:15" ht="18" customHeight="1" x14ac:dyDescent="0.2">
      <c r="A36" s="191">
        <f t="shared" si="13"/>
        <v>6</v>
      </c>
      <c r="B36" s="309">
        <f t="shared" si="13"/>
        <v>0</v>
      </c>
      <c r="C36" s="309">
        <f t="shared" ref="C36:F36" si="20">C19</f>
        <v>0</v>
      </c>
      <c r="D36" s="309">
        <f t="shared" si="20"/>
        <v>0</v>
      </c>
      <c r="E36" s="310">
        <f t="shared" si="20"/>
        <v>0</v>
      </c>
      <c r="F36" s="310">
        <f t="shared" si="20"/>
        <v>0</v>
      </c>
      <c r="G36" s="301">
        <f t="shared" si="8"/>
        <v>0</v>
      </c>
      <c r="H36" s="301">
        <f t="shared" si="8"/>
        <v>0</v>
      </c>
      <c r="I36" s="335">
        <f t="shared" ref="I36:J36" si="21">I19</f>
        <v>0</v>
      </c>
      <c r="J36" s="336">
        <f t="shared" si="21"/>
        <v>0</v>
      </c>
      <c r="K36" s="332"/>
      <c r="L36" s="301">
        <f t="shared" si="9"/>
        <v>0</v>
      </c>
      <c r="M36" s="301">
        <f t="shared" si="10"/>
        <v>0</v>
      </c>
      <c r="N36" s="303">
        <f t="shared" si="11"/>
        <v>0</v>
      </c>
      <c r="O36" s="303">
        <f t="shared" si="12"/>
        <v>0</v>
      </c>
    </row>
    <row r="37" spans="1:15" ht="18" customHeight="1" x14ac:dyDescent="0.2">
      <c r="A37" s="191">
        <f t="shared" si="13"/>
        <v>7</v>
      </c>
      <c r="B37" s="309">
        <f t="shared" si="13"/>
        <v>0</v>
      </c>
      <c r="C37" s="309">
        <f t="shared" ref="C37:F37" si="22">C20</f>
        <v>0</v>
      </c>
      <c r="D37" s="309">
        <f t="shared" si="22"/>
        <v>0</v>
      </c>
      <c r="E37" s="310">
        <f t="shared" si="22"/>
        <v>0</v>
      </c>
      <c r="F37" s="310">
        <f t="shared" si="22"/>
        <v>0</v>
      </c>
      <c r="G37" s="301">
        <f t="shared" si="8"/>
        <v>0</v>
      </c>
      <c r="H37" s="301">
        <f t="shared" si="8"/>
        <v>0</v>
      </c>
      <c r="I37" s="335">
        <f t="shared" ref="I37:J37" si="23">I20</f>
        <v>0</v>
      </c>
      <c r="J37" s="336">
        <f t="shared" si="23"/>
        <v>0</v>
      </c>
      <c r="K37" s="332"/>
      <c r="L37" s="301">
        <f t="shared" si="9"/>
        <v>0</v>
      </c>
      <c r="M37" s="301">
        <f t="shared" si="10"/>
        <v>0</v>
      </c>
      <c r="N37" s="303">
        <f t="shared" si="11"/>
        <v>0</v>
      </c>
      <c r="O37" s="303">
        <f t="shared" si="12"/>
        <v>0</v>
      </c>
    </row>
    <row r="38" spans="1:15" ht="18" customHeight="1" x14ac:dyDescent="0.2">
      <c r="A38" s="191">
        <f t="shared" si="13"/>
        <v>8</v>
      </c>
      <c r="B38" s="309">
        <f t="shared" si="13"/>
        <v>0</v>
      </c>
      <c r="C38" s="309">
        <f t="shared" ref="C38:F38" si="24">C21</f>
        <v>0</v>
      </c>
      <c r="D38" s="309">
        <f t="shared" si="24"/>
        <v>0</v>
      </c>
      <c r="E38" s="310">
        <f t="shared" si="24"/>
        <v>0</v>
      </c>
      <c r="F38" s="310">
        <f t="shared" si="24"/>
        <v>0</v>
      </c>
      <c r="G38" s="301">
        <f t="shared" si="8"/>
        <v>0</v>
      </c>
      <c r="H38" s="301">
        <f t="shared" si="8"/>
        <v>0</v>
      </c>
      <c r="I38" s="335">
        <f t="shared" ref="I38:J38" si="25">I21</f>
        <v>0</v>
      </c>
      <c r="J38" s="336">
        <f t="shared" si="25"/>
        <v>0</v>
      </c>
      <c r="K38" s="332"/>
      <c r="L38" s="301">
        <f t="shared" si="9"/>
        <v>0</v>
      </c>
      <c r="M38" s="301">
        <f t="shared" si="10"/>
        <v>0</v>
      </c>
      <c r="N38" s="303">
        <f t="shared" si="11"/>
        <v>0</v>
      </c>
      <c r="O38" s="303">
        <f t="shared" si="12"/>
        <v>0</v>
      </c>
    </row>
    <row r="39" spans="1:15" ht="18" customHeight="1" x14ac:dyDescent="0.2">
      <c r="A39" s="191">
        <f t="shared" si="13"/>
        <v>9</v>
      </c>
      <c r="B39" s="309">
        <f t="shared" si="13"/>
        <v>0</v>
      </c>
      <c r="C39" s="309">
        <f t="shared" ref="C39:F39" si="26">C22</f>
        <v>0</v>
      </c>
      <c r="D39" s="309">
        <f t="shared" si="26"/>
        <v>0</v>
      </c>
      <c r="E39" s="310">
        <f t="shared" si="26"/>
        <v>0</v>
      </c>
      <c r="F39" s="310">
        <f t="shared" si="26"/>
        <v>0</v>
      </c>
      <c r="G39" s="301">
        <f t="shared" si="8"/>
        <v>0</v>
      </c>
      <c r="H39" s="301">
        <f t="shared" si="8"/>
        <v>0</v>
      </c>
      <c r="I39" s="335">
        <f t="shared" ref="I39:J39" si="27">I22</f>
        <v>0</v>
      </c>
      <c r="J39" s="336">
        <f t="shared" si="27"/>
        <v>0</v>
      </c>
      <c r="K39" s="332"/>
      <c r="L39" s="301">
        <f t="shared" si="9"/>
        <v>0</v>
      </c>
      <c r="M39" s="301">
        <f t="shared" si="10"/>
        <v>0</v>
      </c>
      <c r="N39" s="303">
        <f t="shared" si="11"/>
        <v>0</v>
      </c>
      <c r="O39" s="303">
        <f t="shared" si="12"/>
        <v>0</v>
      </c>
    </row>
    <row r="40" spans="1:15" ht="18" customHeight="1" x14ac:dyDescent="0.2">
      <c r="A40" s="191">
        <f t="shared" si="13"/>
        <v>10</v>
      </c>
      <c r="B40" s="309">
        <f t="shared" si="13"/>
        <v>0</v>
      </c>
      <c r="C40" s="309">
        <f t="shared" ref="C40:F40" si="28">C23</f>
        <v>0</v>
      </c>
      <c r="D40" s="309">
        <f t="shared" si="28"/>
        <v>0</v>
      </c>
      <c r="E40" s="310">
        <f t="shared" si="28"/>
        <v>0</v>
      </c>
      <c r="F40" s="310">
        <f t="shared" si="28"/>
        <v>0</v>
      </c>
      <c r="G40" s="301">
        <f t="shared" si="8"/>
        <v>0</v>
      </c>
      <c r="H40" s="301">
        <f t="shared" si="8"/>
        <v>0</v>
      </c>
      <c r="I40" s="335">
        <f t="shared" ref="I40:J40" si="29">I23</f>
        <v>0</v>
      </c>
      <c r="J40" s="336">
        <f t="shared" si="29"/>
        <v>0</v>
      </c>
      <c r="K40" s="332"/>
      <c r="L40" s="301">
        <f t="shared" si="9"/>
        <v>0</v>
      </c>
      <c r="M40" s="301">
        <f t="shared" si="10"/>
        <v>0</v>
      </c>
      <c r="N40" s="303">
        <f t="shared" si="11"/>
        <v>0</v>
      </c>
      <c r="O40" s="303">
        <f t="shared" si="12"/>
        <v>0</v>
      </c>
    </row>
    <row r="41" spans="1:15" ht="18" customHeight="1" x14ac:dyDescent="0.2">
      <c r="A41" s="193" t="s">
        <v>120</v>
      </c>
      <c r="B41" s="194"/>
      <c r="C41" s="194"/>
      <c r="D41" s="194"/>
      <c r="E41" s="194"/>
      <c r="F41" s="194"/>
      <c r="G41" s="194"/>
      <c r="H41" s="194"/>
      <c r="I41" s="194"/>
      <c r="J41" s="337">
        <f>SUM(J31:J40)</f>
        <v>0</v>
      </c>
      <c r="K41" s="333"/>
      <c r="L41" s="192">
        <f>SUMPRODUCT(ROUND(L31:L40,2))</f>
        <v>0</v>
      </c>
      <c r="M41" s="192">
        <f>SUMPRODUCT(ROUND(M31:M40,2))</f>
        <v>0</v>
      </c>
      <c r="N41" s="305"/>
      <c r="O41" s="305"/>
    </row>
  </sheetData>
  <sheetProtection password="EDE9" sheet="1" objects="1" scenarios="1" selectLockedCells="1"/>
  <mergeCells count="28">
    <mergeCell ref="K8:K13"/>
    <mergeCell ref="E28:E30"/>
    <mergeCell ref="F28:F30"/>
    <mergeCell ref="A26:A30"/>
    <mergeCell ref="B26:B30"/>
    <mergeCell ref="C26:C30"/>
    <mergeCell ref="E26:F27"/>
    <mergeCell ref="J26:J30"/>
    <mergeCell ref="H26:H30"/>
    <mergeCell ref="H8:H13"/>
    <mergeCell ref="G8:G13"/>
    <mergeCell ref="G26:G30"/>
    <mergeCell ref="M8:M13"/>
    <mergeCell ref="K26:K30"/>
    <mergeCell ref="M26:M30"/>
    <mergeCell ref="L26:L30"/>
    <mergeCell ref="A8:A13"/>
    <mergeCell ref="B8:B13"/>
    <mergeCell ref="C8:C13"/>
    <mergeCell ref="L8:L13"/>
    <mergeCell ref="F10:F13"/>
    <mergeCell ref="E8:F9"/>
    <mergeCell ref="E10:E13"/>
    <mergeCell ref="D8:D13"/>
    <mergeCell ref="I8:I13"/>
    <mergeCell ref="J8:J13"/>
    <mergeCell ref="D26:D30"/>
    <mergeCell ref="I26:I30"/>
  </mergeCells>
  <phoneticPr fontId="5" type="noConversion"/>
  <conditionalFormatting sqref="J24 J41">
    <cfRule type="cellIs" dxfId="5" priority="10" operator="greaterThan">
      <formula>$J$5</formula>
    </cfRule>
  </conditionalFormatting>
  <conditionalFormatting sqref="E14:F23 E31:F40">
    <cfRule type="cellIs" dxfId="4" priority="1" operator="notBetween">
      <formula>$N$5</formula>
      <formula>$O$5</formula>
    </cfRule>
  </conditionalFormatting>
  <printOptions horizontalCentered="1"/>
  <pageMargins left="0.19685039370078741" right="0.19685039370078741" top="0.59055118110236227" bottom="0.19685039370078741" header="0.19685039370078741" footer="0.19685039370078741"/>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7"/>
  <sheetViews>
    <sheetView showGridLines="0" workbookViewId="0">
      <selection activeCell="E7" sqref="E7:R7"/>
    </sheetView>
  </sheetViews>
  <sheetFormatPr baseColWidth="10" defaultColWidth="10.42578125" defaultRowHeight="12" x14ac:dyDescent="0.2"/>
  <cols>
    <col min="1" max="1" width="5.5703125" style="233" customWidth="1"/>
    <col min="2" max="18" width="5.5703125" style="195" customWidth="1"/>
    <col min="19" max="19" width="1.5703125" style="195" customWidth="1"/>
    <col min="20" max="21" width="11.5703125" style="195" hidden="1" customWidth="1"/>
    <col min="22" max="16384" width="10.42578125" style="195"/>
  </cols>
  <sheetData>
    <row r="1" spans="1:21" ht="15" customHeight="1" x14ac:dyDescent="0.2">
      <c r="A1" s="299" t="str">
        <f>CONCATENATE("Anlage ",'Seite 2'!B37,": ",'Seite 2'!C37)</f>
        <v>Anlage 5: Berechnung der Personalausgaben</v>
      </c>
      <c r="B1" s="196"/>
      <c r="C1" s="196"/>
      <c r="E1" s="197"/>
      <c r="F1" s="197"/>
      <c r="G1" s="198"/>
      <c r="H1" s="198"/>
      <c r="I1" s="198"/>
      <c r="J1" s="198"/>
      <c r="K1" s="198"/>
      <c r="L1" s="198"/>
      <c r="M1" s="198"/>
      <c r="N1" s="198" t="s">
        <v>242</v>
      </c>
      <c r="O1" s="483" t="str">
        <f>'Seite 1'!$H$16</f>
        <v>F-BV</v>
      </c>
      <c r="P1" s="484"/>
      <c r="Q1" s="484"/>
      <c r="R1" s="484"/>
      <c r="S1" s="485"/>
      <c r="T1" s="234"/>
      <c r="U1" s="345"/>
    </row>
    <row r="2" spans="1:21" ht="14.1" customHeight="1" x14ac:dyDescent="0.2">
      <c r="A2" s="201" t="s">
        <v>307</v>
      </c>
      <c r="B2" s="196"/>
      <c r="D2" s="196"/>
      <c r="E2" s="196"/>
      <c r="F2" s="196"/>
      <c r="N2" s="199"/>
      <c r="O2" s="200"/>
      <c r="P2" s="200"/>
      <c r="Q2" s="200"/>
      <c r="S2" s="49" t="str">
        <f>'Seite 1'!$A$67</f>
        <v>Antrag zur Förderung von Betreuungsvereinen</v>
      </c>
      <c r="T2" s="234"/>
      <c r="U2" s="345"/>
    </row>
    <row r="3" spans="1:21" ht="14.1" customHeight="1" x14ac:dyDescent="0.2">
      <c r="A3" s="201" t="s">
        <v>243</v>
      </c>
      <c r="B3" s="196"/>
      <c r="C3" s="196"/>
      <c r="D3" s="196"/>
      <c r="E3" s="196"/>
      <c r="F3" s="196"/>
      <c r="N3" s="199"/>
      <c r="O3" s="200"/>
      <c r="P3" s="200"/>
      <c r="Q3" s="200"/>
      <c r="S3" s="50" t="str">
        <f>'Seite 1'!$A$68</f>
        <v>Formularversion: V 2.1 vom 12.10.23 - öffentlich -</v>
      </c>
      <c r="T3" s="234"/>
      <c r="U3" s="345"/>
    </row>
    <row r="4" spans="1:21" ht="3.95" customHeight="1" x14ac:dyDescent="0.2">
      <c r="A4" s="203"/>
      <c r="B4" s="204"/>
      <c r="C4" s="204"/>
      <c r="D4" s="204"/>
      <c r="E4" s="204"/>
      <c r="F4" s="204"/>
      <c r="G4" s="204"/>
      <c r="H4" s="204"/>
      <c r="I4" s="204"/>
      <c r="J4" s="204"/>
      <c r="K4" s="204"/>
      <c r="L4" s="204"/>
      <c r="M4" s="204"/>
      <c r="N4" s="204"/>
      <c r="O4" s="204"/>
      <c r="P4" s="204"/>
      <c r="Q4" s="204"/>
      <c r="R4" s="204"/>
      <c r="S4" s="205"/>
      <c r="T4" s="234"/>
      <c r="U4" s="345"/>
    </row>
    <row r="5" spans="1:21" s="208" customFormat="1" ht="18" customHeight="1" x14ac:dyDescent="0.2">
      <c r="A5" s="206" t="s">
        <v>85</v>
      </c>
      <c r="B5" s="196"/>
      <c r="C5" s="196"/>
      <c r="D5" s="196"/>
      <c r="E5" s="486" t="str">
        <f>IF('Seite 1'!D20="","",'Seite 1'!D20)</f>
        <v/>
      </c>
      <c r="F5" s="487"/>
      <c r="G5" s="487"/>
      <c r="H5" s="487"/>
      <c r="I5" s="487"/>
      <c r="J5" s="487"/>
      <c r="K5" s="487"/>
      <c r="L5" s="487"/>
      <c r="M5" s="487"/>
      <c r="N5" s="487"/>
      <c r="O5" s="487"/>
      <c r="P5" s="487"/>
      <c r="Q5" s="487"/>
      <c r="R5" s="488"/>
      <c r="S5" s="207"/>
      <c r="T5" s="234"/>
      <c r="U5" s="345"/>
    </row>
    <row r="6" spans="1:21" ht="3.95" customHeight="1" x14ac:dyDescent="0.2">
      <c r="A6" s="209"/>
      <c r="B6" s="196"/>
      <c r="C6" s="196"/>
      <c r="D6" s="196"/>
      <c r="E6" s="196"/>
      <c r="F6" s="196"/>
      <c r="G6" s="196"/>
      <c r="H6" s="196"/>
      <c r="I6" s="196"/>
      <c r="J6" s="196"/>
      <c r="K6" s="196"/>
      <c r="L6" s="196"/>
      <c r="M6" s="196"/>
      <c r="N6" s="196"/>
      <c r="O6" s="196"/>
      <c r="P6" s="196"/>
      <c r="Q6" s="196"/>
      <c r="R6" s="196"/>
      <c r="S6" s="210"/>
      <c r="T6" s="234"/>
      <c r="U6" s="345"/>
    </row>
    <row r="7" spans="1:21" ht="18" customHeight="1" x14ac:dyDescent="0.2">
      <c r="A7" s="206" t="s">
        <v>244</v>
      </c>
      <c r="B7" s="196"/>
      <c r="C7" s="196"/>
      <c r="D7" s="196"/>
      <c r="E7" s="489"/>
      <c r="F7" s="490"/>
      <c r="G7" s="490"/>
      <c r="H7" s="490"/>
      <c r="I7" s="490"/>
      <c r="J7" s="490"/>
      <c r="K7" s="490"/>
      <c r="L7" s="490"/>
      <c r="M7" s="490"/>
      <c r="N7" s="490"/>
      <c r="O7" s="490"/>
      <c r="P7" s="490"/>
      <c r="Q7" s="490"/>
      <c r="R7" s="491"/>
      <c r="S7" s="210"/>
      <c r="T7" s="234"/>
      <c r="U7" s="345"/>
    </row>
    <row r="8" spans="1:21" ht="3.95" customHeight="1" x14ac:dyDescent="0.2">
      <c r="A8" s="209"/>
      <c r="B8" s="196"/>
      <c r="C8" s="196"/>
      <c r="D8" s="196"/>
      <c r="E8" s="196"/>
      <c r="F8" s="196"/>
      <c r="G8" s="196"/>
      <c r="H8" s="196"/>
      <c r="I8" s="196"/>
      <c r="J8" s="196"/>
      <c r="K8" s="196"/>
      <c r="L8" s="196"/>
      <c r="M8" s="196"/>
      <c r="N8" s="196"/>
      <c r="O8" s="196"/>
      <c r="P8" s="196"/>
      <c r="Q8" s="196"/>
      <c r="R8" s="196"/>
      <c r="S8" s="210"/>
      <c r="T8" s="234"/>
      <c r="U8" s="345"/>
    </row>
    <row r="9" spans="1:21" ht="18" customHeight="1" x14ac:dyDescent="0.2">
      <c r="A9" s="206" t="s">
        <v>245</v>
      </c>
      <c r="B9" s="196"/>
      <c r="C9" s="196"/>
      <c r="D9" s="196"/>
      <c r="E9" s="489"/>
      <c r="F9" s="490"/>
      <c r="G9" s="490"/>
      <c r="H9" s="490"/>
      <c r="I9" s="490"/>
      <c r="J9" s="490"/>
      <c r="K9" s="490"/>
      <c r="L9" s="490"/>
      <c r="M9" s="490"/>
      <c r="N9" s="490"/>
      <c r="O9" s="490"/>
      <c r="P9" s="490"/>
      <c r="Q9" s="490"/>
      <c r="R9" s="491"/>
      <c r="S9" s="210"/>
      <c r="T9" s="234"/>
      <c r="U9" s="345"/>
    </row>
    <row r="10" spans="1:21" ht="3.95" customHeight="1" x14ac:dyDescent="0.2">
      <c r="A10" s="211"/>
      <c r="B10" s="196"/>
      <c r="C10" s="196"/>
      <c r="D10" s="196"/>
      <c r="E10" s="196"/>
      <c r="F10" s="196"/>
      <c r="G10" s="196"/>
      <c r="H10" s="196"/>
      <c r="I10" s="196"/>
      <c r="J10" s="196"/>
      <c r="K10" s="196"/>
      <c r="L10" s="196"/>
      <c r="M10" s="196"/>
      <c r="N10" s="212"/>
      <c r="O10" s="212"/>
      <c r="P10" s="212"/>
      <c r="Q10" s="212"/>
      <c r="R10" s="212"/>
      <c r="S10" s="210"/>
      <c r="T10" s="234"/>
      <c r="U10" s="345"/>
    </row>
    <row r="11" spans="1:21" ht="18" customHeight="1" x14ac:dyDescent="0.2">
      <c r="A11" s="206" t="s">
        <v>246</v>
      </c>
      <c r="B11" s="196"/>
      <c r="C11" s="196"/>
      <c r="D11" s="212"/>
      <c r="E11" s="492"/>
      <c r="F11" s="493"/>
      <c r="G11" s="494"/>
      <c r="I11" s="196"/>
      <c r="J11" s="196"/>
      <c r="K11" s="196"/>
      <c r="L11" s="196"/>
      <c r="M11" s="196"/>
      <c r="N11" s="196"/>
      <c r="O11" s="213" t="s">
        <v>247</v>
      </c>
      <c r="P11" s="495"/>
      <c r="Q11" s="496"/>
      <c r="R11" s="497"/>
      <c r="S11" s="210"/>
      <c r="T11" s="234"/>
      <c r="U11" s="345"/>
    </row>
    <row r="12" spans="1:21" ht="3.95" customHeight="1" x14ac:dyDescent="0.2">
      <c r="A12" s="211"/>
      <c r="B12" s="196"/>
      <c r="C12" s="196"/>
      <c r="D12" s="212"/>
      <c r="E12" s="212"/>
      <c r="F12" s="212"/>
      <c r="G12" s="196"/>
      <c r="H12" s="196"/>
      <c r="I12" s="196"/>
      <c r="J12" s="196"/>
      <c r="K12" s="196"/>
      <c r="L12" s="196"/>
      <c r="M12" s="196"/>
      <c r="N12" s="196"/>
      <c r="O12" s="196"/>
      <c r="P12" s="196"/>
      <c r="Q12" s="196"/>
      <c r="R12" s="212"/>
      <c r="S12" s="210"/>
      <c r="T12" s="234"/>
      <c r="U12" s="345"/>
    </row>
    <row r="13" spans="1:21" ht="18" customHeight="1" x14ac:dyDescent="0.2">
      <c r="A13" s="471" t="s">
        <v>248</v>
      </c>
      <c r="B13" s="472"/>
      <c r="C13" s="472"/>
      <c r="D13" s="472"/>
      <c r="E13" s="472"/>
      <c r="F13" s="472"/>
      <c r="G13" s="472"/>
      <c r="H13" s="472"/>
      <c r="I13" s="472"/>
      <c r="J13" s="472"/>
      <c r="K13" s="472"/>
      <c r="L13" s="472"/>
      <c r="M13" s="472"/>
      <c r="N13" s="472"/>
      <c r="O13" s="472"/>
      <c r="P13" s="196"/>
      <c r="Q13" s="196"/>
      <c r="R13" s="196"/>
      <c r="S13" s="210"/>
      <c r="T13" s="234"/>
      <c r="U13" s="345"/>
    </row>
    <row r="14" spans="1:21" s="196" customFormat="1" ht="12" customHeight="1" x14ac:dyDescent="0.2">
      <c r="A14" s="471"/>
      <c r="B14" s="472"/>
      <c r="C14" s="472"/>
      <c r="D14" s="472"/>
      <c r="E14" s="472"/>
      <c r="F14" s="472"/>
      <c r="G14" s="472"/>
      <c r="H14" s="472"/>
      <c r="I14" s="472"/>
      <c r="J14" s="472"/>
      <c r="K14" s="472"/>
      <c r="L14" s="472"/>
      <c r="M14" s="472"/>
      <c r="N14" s="472"/>
      <c r="O14" s="472"/>
      <c r="R14" s="212"/>
      <c r="S14" s="210"/>
      <c r="T14" s="235"/>
      <c r="U14" s="346"/>
    </row>
    <row r="15" spans="1:21" s="196" customFormat="1" ht="12" customHeight="1" x14ac:dyDescent="0.2">
      <c r="A15" s="471"/>
      <c r="B15" s="472"/>
      <c r="C15" s="472"/>
      <c r="D15" s="472"/>
      <c r="E15" s="472"/>
      <c r="F15" s="472"/>
      <c r="G15" s="472"/>
      <c r="H15" s="472"/>
      <c r="I15" s="472"/>
      <c r="J15" s="472"/>
      <c r="K15" s="472"/>
      <c r="L15" s="472"/>
      <c r="M15" s="472"/>
      <c r="N15" s="472"/>
      <c r="O15" s="472"/>
      <c r="R15" s="212"/>
      <c r="S15" s="210"/>
      <c r="T15" s="235"/>
      <c r="U15" s="346"/>
    </row>
    <row r="16" spans="1:21" s="196" customFormat="1" ht="3.95" customHeight="1" x14ac:dyDescent="0.2">
      <c r="A16" s="211"/>
      <c r="D16" s="212"/>
      <c r="E16" s="212"/>
      <c r="F16" s="212"/>
      <c r="R16" s="212"/>
      <c r="S16" s="210"/>
      <c r="T16" s="235"/>
      <c r="U16" s="346"/>
    </row>
    <row r="17" spans="1:21" ht="18" customHeight="1" x14ac:dyDescent="0.2">
      <c r="A17" s="206" t="s">
        <v>249</v>
      </c>
      <c r="B17" s="196"/>
      <c r="C17" s="196"/>
      <c r="D17" s="212"/>
      <c r="E17" s="212"/>
      <c r="F17" s="212"/>
      <c r="G17" s="196"/>
      <c r="H17" s="196"/>
      <c r="I17" s="196"/>
      <c r="J17" s="196"/>
      <c r="K17" s="196"/>
      <c r="L17" s="196"/>
      <c r="M17" s="196"/>
      <c r="N17" s="196"/>
      <c r="O17" s="196"/>
      <c r="P17" s="196"/>
      <c r="Q17" s="196"/>
      <c r="R17" s="196"/>
      <c r="S17" s="210"/>
      <c r="T17" s="234"/>
      <c r="U17" s="345"/>
    </row>
    <row r="18" spans="1:21" s="196" customFormat="1" ht="3.95" customHeight="1" x14ac:dyDescent="0.2">
      <c r="A18" s="211"/>
      <c r="D18" s="212"/>
      <c r="E18" s="212"/>
      <c r="F18" s="212"/>
      <c r="R18" s="212"/>
      <c r="S18" s="210"/>
      <c r="T18" s="235"/>
      <c r="U18" s="346"/>
    </row>
    <row r="19" spans="1:21" s="196" customFormat="1" ht="18" customHeight="1" x14ac:dyDescent="0.2">
      <c r="A19" s="214" t="s">
        <v>250</v>
      </c>
      <c r="C19" s="196" t="s">
        <v>251</v>
      </c>
      <c r="E19" s="212"/>
      <c r="F19" s="212"/>
      <c r="R19" s="212"/>
      <c r="S19" s="210"/>
      <c r="T19" s="235"/>
      <c r="U19" s="346"/>
    </row>
    <row r="20" spans="1:21" s="196" customFormat="1" ht="3.95" customHeight="1" x14ac:dyDescent="0.2">
      <c r="A20" s="211"/>
      <c r="D20" s="212"/>
      <c r="E20" s="212"/>
      <c r="F20" s="212"/>
      <c r="R20" s="212"/>
      <c r="S20" s="210"/>
      <c r="T20" s="235"/>
      <c r="U20" s="346"/>
    </row>
    <row r="21" spans="1:21" s="196" customFormat="1" ht="18" customHeight="1" x14ac:dyDescent="0.2">
      <c r="A21" s="206"/>
      <c r="D21" s="215"/>
      <c r="E21" s="212"/>
      <c r="F21" s="212"/>
      <c r="R21" s="212"/>
      <c r="S21" s="210"/>
      <c r="T21" s="235"/>
      <c r="U21" s="346"/>
    </row>
    <row r="22" spans="1:21" s="196" customFormat="1" ht="3.95" customHeight="1" x14ac:dyDescent="0.2">
      <c r="A22" s="211"/>
      <c r="D22" s="212"/>
      <c r="E22" s="212"/>
      <c r="F22" s="212"/>
      <c r="R22" s="212"/>
      <c r="S22" s="210"/>
      <c r="T22" s="235"/>
      <c r="U22" s="346"/>
    </row>
    <row r="23" spans="1:21" ht="18" customHeight="1" x14ac:dyDescent="0.2">
      <c r="A23" s="211"/>
      <c r="B23" s="196"/>
      <c r="C23" s="475" t="s">
        <v>252</v>
      </c>
      <c r="D23" s="475"/>
      <c r="E23" s="475"/>
      <c r="F23" s="475"/>
      <c r="G23" s="475"/>
      <c r="H23" s="475"/>
      <c r="I23" s="475"/>
      <c r="J23" s="475"/>
      <c r="K23" s="475"/>
      <c r="L23" s="475"/>
      <c r="M23" s="475"/>
      <c r="N23" s="475"/>
      <c r="O23" s="475"/>
      <c r="P23" s="196"/>
      <c r="Q23" s="196"/>
      <c r="R23" s="196"/>
      <c r="S23" s="210"/>
      <c r="T23" s="234"/>
      <c r="U23" s="345"/>
    </row>
    <row r="24" spans="1:21" ht="12" customHeight="1" x14ac:dyDescent="0.2">
      <c r="A24" s="211"/>
      <c r="B24" s="196"/>
      <c r="C24" s="475"/>
      <c r="D24" s="475"/>
      <c r="E24" s="475"/>
      <c r="F24" s="475"/>
      <c r="G24" s="475"/>
      <c r="H24" s="475"/>
      <c r="I24" s="475"/>
      <c r="J24" s="475"/>
      <c r="K24" s="475"/>
      <c r="L24" s="475"/>
      <c r="M24" s="475"/>
      <c r="N24" s="475"/>
      <c r="O24" s="475"/>
      <c r="P24" s="196"/>
      <c r="Q24" s="196"/>
      <c r="R24" s="196"/>
      <c r="S24" s="210"/>
      <c r="T24" s="234"/>
      <c r="U24" s="345"/>
    </row>
    <row r="25" spans="1:21" ht="3.95" customHeight="1" x14ac:dyDescent="0.2">
      <c r="A25" s="211"/>
      <c r="B25" s="196"/>
      <c r="C25" s="216"/>
      <c r="D25" s="216"/>
      <c r="E25" s="216"/>
      <c r="F25" s="216"/>
      <c r="G25" s="216"/>
      <c r="H25" s="216"/>
      <c r="I25" s="216"/>
      <c r="J25" s="216"/>
      <c r="K25" s="216"/>
      <c r="L25" s="216"/>
      <c r="M25" s="216"/>
      <c r="N25" s="216"/>
      <c r="O25" s="196"/>
      <c r="P25" s="196"/>
      <c r="Q25" s="196"/>
      <c r="R25" s="196"/>
      <c r="S25" s="210"/>
      <c r="T25" s="234"/>
      <c r="U25" s="345"/>
    </row>
    <row r="26" spans="1:21" s="196" customFormat="1" ht="18" customHeight="1" x14ac:dyDescent="0.2">
      <c r="A26" s="211"/>
      <c r="C26" s="217" t="s">
        <v>250</v>
      </c>
      <c r="E26" s="218" t="s">
        <v>253</v>
      </c>
      <c r="F26" s="219"/>
      <c r="G26" s="476"/>
      <c r="H26" s="477"/>
      <c r="J26" s="218" t="s">
        <v>254</v>
      </c>
      <c r="K26" s="220"/>
      <c r="L26" s="220"/>
      <c r="M26" s="220"/>
      <c r="S26" s="210"/>
      <c r="T26" s="235"/>
      <c r="U26" s="346"/>
    </row>
    <row r="27" spans="1:21" s="196" customFormat="1" ht="3.95" customHeight="1" x14ac:dyDescent="0.2">
      <c r="A27" s="211"/>
      <c r="D27" s="212"/>
      <c r="E27" s="212"/>
      <c r="F27" s="212"/>
      <c r="R27" s="212"/>
      <c r="S27" s="210"/>
      <c r="T27" s="235"/>
      <c r="U27" s="346"/>
    </row>
    <row r="28" spans="1:21" s="196" customFormat="1" ht="18" customHeight="1" x14ac:dyDescent="0.2">
      <c r="A28" s="211"/>
      <c r="J28" s="218" t="s">
        <v>255</v>
      </c>
      <c r="M28" s="476"/>
      <c r="N28" s="477"/>
      <c r="O28" s="219" t="s">
        <v>91</v>
      </c>
      <c r="P28" s="478"/>
      <c r="Q28" s="479"/>
      <c r="R28" s="480"/>
      <c r="S28" s="210"/>
      <c r="T28" s="235"/>
      <c r="U28" s="346"/>
    </row>
    <row r="29" spans="1:21" s="196" customFormat="1" ht="3.95" customHeight="1" x14ac:dyDescent="0.2">
      <c r="A29" s="211"/>
      <c r="D29" s="212"/>
      <c r="E29" s="212"/>
      <c r="F29" s="212"/>
      <c r="R29" s="212"/>
      <c r="S29" s="210"/>
      <c r="T29" s="235"/>
      <c r="U29" s="346"/>
    </row>
    <row r="30" spans="1:21" s="196" customFormat="1" ht="18" customHeight="1" x14ac:dyDescent="0.2">
      <c r="A30" s="211"/>
      <c r="D30" s="215"/>
      <c r="E30" s="219"/>
      <c r="F30" s="219"/>
      <c r="G30" s="219"/>
      <c r="H30" s="219"/>
      <c r="I30" s="219"/>
      <c r="J30" s="219"/>
      <c r="K30" s="219"/>
      <c r="M30" s="476"/>
      <c r="N30" s="477"/>
      <c r="O30" s="219" t="s">
        <v>91</v>
      </c>
      <c r="P30" s="478"/>
      <c r="Q30" s="479"/>
      <c r="R30" s="480"/>
      <c r="S30" s="210"/>
      <c r="T30" s="235"/>
      <c r="U30" s="346" t="s">
        <v>334</v>
      </c>
    </row>
    <row r="31" spans="1:21" s="196" customFormat="1" ht="3.95" customHeight="1" x14ac:dyDescent="0.2">
      <c r="A31" s="211"/>
      <c r="D31" s="212"/>
      <c r="E31" s="212"/>
      <c r="F31" s="212"/>
      <c r="M31" s="221"/>
      <c r="N31" s="221"/>
      <c r="P31" s="221"/>
      <c r="Q31" s="221"/>
      <c r="R31" s="222"/>
      <c r="S31" s="210"/>
      <c r="T31" s="235"/>
      <c r="U31" s="346"/>
    </row>
    <row r="32" spans="1:21" ht="18" customHeight="1" x14ac:dyDescent="0.2">
      <c r="A32" s="206" t="s">
        <v>256</v>
      </c>
      <c r="B32" s="196"/>
      <c r="C32" s="196"/>
      <c r="D32" s="196"/>
      <c r="E32" s="196"/>
      <c r="F32" s="196"/>
      <c r="G32" s="196"/>
      <c r="H32" s="478"/>
      <c r="I32" s="479"/>
      <c r="J32" s="480"/>
      <c r="K32" s="213" t="s">
        <v>91</v>
      </c>
      <c r="L32" s="478"/>
      <c r="M32" s="479"/>
      <c r="N32" s="480"/>
      <c r="O32" s="196"/>
      <c r="P32" s="213" t="s">
        <v>257</v>
      </c>
      <c r="Q32" s="481">
        <f>IF(OR(H32=0,L32=0),0,DAYS360(H32,L32+1,TRUE))</f>
        <v>0</v>
      </c>
      <c r="R32" s="482"/>
      <c r="S32" s="210"/>
      <c r="T32" s="234">
        <f>ROUND(Q32/30,2)</f>
        <v>0</v>
      </c>
      <c r="U32" s="345">
        <v>12</v>
      </c>
    </row>
    <row r="33" spans="1:21" ht="3.95" customHeight="1" x14ac:dyDescent="0.2">
      <c r="A33" s="211"/>
      <c r="B33" s="196"/>
      <c r="C33" s="196"/>
      <c r="D33" s="212"/>
      <c r="E33" s="212"/>
      <c r="F33" s="212"/>
      <c r="G33" s="196"/>
      <c r="H33" s="196"/>
      <c r="I33" s="196"/>
      <c r="J33" s="196"/>
      <c r="K33" s="196"/>
      <c r="L33" s="196"/>
      <c r="M33" s="196"/>
      <c r="N33" s="196"/>
      <c r="O33" s="196"/>
      <c r="P33" s="196"/>
      <c r="Q33" s="196"/>
      <c r="R33" s="212"/>
      <c r="S33" s="210"/>
      <c r="T33" s="234"/>
      <c r="U33" s="345"/>
    </row>
    <row r="34" spans="1:21" ht="18" customHeight="1" x14ac:dyDescent="0.2">
      <c r="A34" s="206" t="s">
        <v>258</v>
      </c>
      <c r="B34" s="223"/>
      <c r="C34" s="223"/>
      <c r="D34" s="224"/>
      <c r="E34" s="225"/>
      <c r="F34" s="225"/>
      <c r="G34" s="196"/>
      <c r="H34" s="196"/>
      <c r="I34" s="196"/>
      <c r="J34" s="196"/>
      <c r="K34" s="196"/>
      <c r="L34" s="226" t="s">
        <v>259</v>
      </c>
      <c r="M34" s="476"/>
      <c r="N34" s="477"/>
      <c r="O34" s="196"/>
      <c r="P34" s="196"/>
      <c r="Q34" s="196"/>
      <c r="R34" s="196"/>
      <c r="S34" s="210"/>
      <c r="T34" s="234"/>
      <c r="U34" s="345"/>
    </row>
    <row r="35" spans="1:21" ht="3.95" customHeight="1" x14ac:dyDescent="0.2">
      <c r="A35" s="211"/>
      <c r="B35" s="196"/>
      <c r="C35" s="196"/>
      <c r="D35" s="212"/>
      <c r="E35" s="212"/>
      <c r="F35" s="212"/>
      <c r="G35" s="196"/>
      <c r="H35" s="196"/>
      <c r="I35" s="196"/>
      <c r="J35" s="196"/>
      <c r="K35" s="196"/>
      <c r="L35" s="196"/>
      <c r="M35" s="212"/>
      <c r="N35" s="196"/>
      <c r="O35" s="196"/>
      <c r="P35" s="196"/>
      <c r="Q35" s="196"/>
      <c r="R35" s="196"/>
      <c r="S35" s="210"/>
      <c r="T35" s="234"/>
      <c r="U35" s="345"/>
    </row>
    <row r="36" spans="1:21" ht="18" customHeight="1" x14ac:dyDescent="0.2">
      <c r="A36" s="211"/>
      <c r="B36" s="196" t="s">
        <v>260</v>
      </c>
      <c r="C36" s="196"/>
      <c r="D36" s="224"/>
      <c r="E36" s="225"/>
      <c r="F36" s="225"/>
      <c r="G36" s="196"/>
      <c r="H36" s="196"/>
      <c r="I36" s="196"/>
      <c r="J36" s="196"/>
      <c r="K36" s="196"/>
      <c r="L36" s="226" t="s">
        <v>259</v>
      </c>
      <c r="M36" s="476"/>
      <c r="N36" s="477"/>
      <c r="O36" s="196"/>
      <c r="P36" s="196"/>
      <c r="Q36" s="196"/>
      <c r="R36" s="196"/>
      <c r="S36" s="210"/>
      <c r="T36" s="234"/>
      <c r="U36" s="345"/>
    </row>
    <row r="37" spans="1:21" ht="3.95" customHeight="1" x14ac:dyDescent="0.2">
      <c r="A37" s="209"/>
      <c r="B37" s="196"/>
      <c r="C37" s="196"/>
      <c r="D37" s="196"/>
      <c r="E37" s="196"/>
      <c r="F37" s="196"/>
      <c r="G37" s="196"/>
      <c r="H37" s="196"/>
      <c r="I37" s="196"/>
      <c r="J37" s="196"/>
      <c r="K37" s="196"/>
      <c r="L37" s="196"/>
      <c r="M37" s="196"/>
      <c r="N37" s="196"/>
      <c r="O37" s="196"/>
      <c r="P37" s="196"/>
      <c r="Q37" s="196"/>
      <c r="R37" s="196"/>
      <c r="S37" s="210"/>
      <c r="T37" s="234"/>
      <c r="U37" s="345"/>
    </row>
    <row r="38" spans="1:21" ht="15" customHeight="1" x14ac:dyDescent="0.2">
      <c r="A38" s="227" t="s">
        <v>261</v>
      </c>
      <c r="B38" s="196"/>
      <c r="C38" s="196"/>
      <c r="D38" s="196"/>
      <c r="E38" s="196"/>
      <c r="F38" s="196"/>
      <c r="G38" s="196"/>
      <c r="H38" s="196"/>
      <c r="I38" s="196"/>
      <c r="J38" s="196"/>
      <c r="K38" s="196"/>
      <c r="L38" s="196"/>
      <c r="M38" s="196"/>
      <c r="N38" s="196"/>
      <c r="O38" s="196"/>
      <c r="P38" s="196"/>
      <c r="Q38" s="196"/>
      <c r="R38" s="196"/>
      <c r="S38" s="210"/>
      <c r="T38" s="234"/>
      <c r="U38" s="345"/>
    </row>
    <row r="39" spans="1:21" ht="3.95" customHeight="1" x14ac:dyDescent="0.2">
      <c r="A39" s="211"/>
      <c r="B39" s="196"/>
      <c r="C39" s="196"/>
      <c r="D39" s="196"/>
      <c r="E39" s="196"/>
      <c r="F39" s="196"/>
      <c r="G39" s="196"/>
      <c r="H39" s="196"/>
      <c r="I39" s="196"/>
      <c r="J39" s="196"/>
      <c r="K39" s="196"/>
      <c r="L39" s="196"/>
      <c r="M39" s="196"/>
      <c r="N39" s="196"/>
      <c r="O39" s="196"/>
      <c r="P39" s="196"/>
      <c r="Q39" s="196"/>
      <c r="R39" s="196"/>
      <c r="S39" s="210"/>
      <c r="T39" s="234"/>
      <c r="U39" s="345"/>
    </row>
    <row r="40" spans="1:21" ht="18" customHeight="1" x14ac:dyDescent="0.2">
      <c r="A40" s="211"/>
      <c r="B40" s="196"/>
      <c r="C40" s="196"/>
      <c r="D40" s="196"/>
      <c r="E40" s="196"/>
      <c r="F40" s="196"/>
      <c r="G40" s="196"/>
      <c r="H40" s="196"/>
      <c r="I40" s="196"/>
      <c r="J40" s="196"/>
      <c r="K40" s="196"/>
      <c r="L40" s="196"/>
      <c r="M40" s="196"/>
      <c r="N40" s="196"/>
      <c r="O40" s="196"/>
      <c r="P40" s="196"/>
      <c r="Q40" s="196"/>
      <c r="R40" s="196"/>
      <c r="S40" s="210"/>
      <c r="T40" s="234"/>
      <c r="U40" s="345"/>
    </row>
    <row r="41" spans="1:21" ht="3.95" customHeight="1" x14ac:dyDescent="0.2">
      <c r="A41" s="211"/>
      <c r="B41" s="196"/>
      <c r="C41" s="196"/>
      <c r="D41" s="196"/>
      <c r="E41" s="196"/>
      <c r="F41" s="196"/>
      <c r="G41" s="196"/>
      <c r="H41" s="196"/>
      <c r="I41" s="196"/>
      <c r="J41" s="196"/>
      <c r="K41" s="196"/>
      <c r="L41" s="196"/>
      <c r="M41" s="196"/>
      <c r="N41" s="196"/>
      <c r="O41" s="196"/>
      <c r="P41" s="196"/>
      <c r="Q41" s="196"/>
      <c r="R41" s="196"/>
      <c r="S41" s="210"/>
      <c r="T41" s="234"/>
      <c r="U41" s="345"/>
    </row>
    <row r="42" spans="1:21" ht="18" customHeight="1" x14ac:dyDescent="0.2">
      <c r="A42" s="211"/>
      <c r="B42" s="196"/>
      <c r="C42" s="196"/>
      <c r="D42" s="196"/>
      <c r="E42" s="196"/>
      <c r="F42" s="196"/>
      <c r="G42" s="225" t="s">
        <v>262</v>
      </c>
      <c r="I42" s="228"/>
      <c r="J42" s="228"/>
      <c r="K42" s="457"/>
      <c r="L42" s="458"/>
      <c r="M42" s="458"/>
      <c r="N42" s="458"/>
      <c r="O42" s="458"/>
      <c r="P42" s="458"/>
      <c r="Q42" s="458"/>
      <c r="R42" s="459"/>
      <c r="S42" s="210"/>
      <c r="T42" s="234"/>
      <c r="U42" s="345"/>
    </row>
    <row r="43" spans="1:21" ht="3.95" customHeight="1" x14ac:dyDescent="0.2">
      <c r="A43" s="211"/>
      <c r="B43" s="196"/>
      <c r="C43" s="196"/>
      <c r="D43" s="196"/>
      <c r="E43" s="196"/>
      <c r="F43" s="196"/>
      <c r="G43" s="196"/>
      <c r="I43" s="196"/>
      <c r="J43" s="196"/>
      <c r="K43" s="196"/>
      <c r="L43" s="196"/>
      <c r="M43" s="196"/>
      <c r="N43" s="196"/>
      <c r="O43" s="196"/>
      <c r="P43" s="196"/>
      <c r="Q43" s="196"/>
      <c r="R43" s="196"/>
      <c r="S43" s="210"/>
      <c r="T43" s="234"/>
      <c r="U43" s="345"/>
    </row>
    <row r="44" spans="1:21" ht="18" customHeight="1" x14ac:dyDescent="0.2">
      <c r="A44" s="211"/>
      <c r="B44" s="196"/>
      <c r="C44" s="196"/>
      <c r="D44" s="196"/>
      <c r="E44" s="196"/>
      <c r="F44" s="196"/>
      <c r="G44" s="225" t="s">
        <v>263</v>
      </c>
      <c r="I44" s="228"/>
      <c r="J44" s="228"/>
      <c r="K44" s="473"/>
      <c r="L44" s="474"/>
      <c r="N44" s="215" t="s">
        <v>264</v>
      </c>
      <c r="O44" s="215"/>
      <c r="P44" s="229"/>
      <c r="Q44" s="473"/>
      <c r="R44" s="474"/>
      <c r="S44" s="210"/>
      <c r="T44" s="234"/>
      <c r="U44" s="345"/>
    </row>
    <row r="45" spans="1:21" ht="12" customHeight="1" x14ac:dyDescent="0.2">
      <c r="A45" s="211"/>
      <c r="B45" s="196"/>
      <c r="C45" s="196"/>
      <c r="D45" s="196"/>
      <c r="E45" s="196"/>
      <c r="F45" s="196"/>
      <c r="G45" s="196"/>
      <c r="H45" s="196"/>
      <c r="I45" s="196"/>
      <c r="J45" s="196"/>
      <c r="K45" s="196"/>
      <c r="L45" s="196"/>
      <c r="M45" s="196"/>
      <c r="N45" s="196"/>
      <c r="O45" s="196"/>
      <c r="P45" s="196"/>
      <c r="Q45" s="196"/>
      <c r="R45" s="196"/>
      <c r="S45" s="210"/>
      <c r="T45" s="234"/>
      <c r="U45" s="345"/>
    </row>
    <row r="46" spans="1:21" ht="18" customHeight="1" x14ac:dyDescent="0.2">
      <c r="A46" s="343" t="str">
        <f>CONCATENATE("Verbindliche Arbeitsentgeltberechnung bezogen auf die Arbeitszeit laut Arbeitsvertrag (",IF(M34="","__,_",TEXT(M34,"0,0"))," Stunden pro Woche):")</f>
        <v>Verbindliche Arbeitsentgeltberechnung bezogen auf die Arbeitszeit laut Arbeitsvertrag (__,_ Stunden pro Woche):</v>
      </c>
      <c r="B46" s="341"/>
      <c r="C46" s="341"/>
      <c r="D46" s="341"/>
      <c r="E46" s="341"/>
      <c r="F46" s="341"/>
      <c r="G46" s="341"/>
      <c r="H46" s="341"/>
      <c r="I46" s="341"/>
      <c r="J46" s="341"/>
      <c r="K46" s="341"/>
      <c r="L46" s="341"/>
      <c r="M46" s="341"/>
      <c r="N46" s="341"/>
      <c r="O46" s="341"/>
      <c r="P46" s="341"/>
      <c r="Q46" s="341"/>
      <c r="R46" s="341"/>
      <c r="S46" s="342"/>
      <c r="T46" s="234"/>
      <c r="U46" s="345"/>
    </row>
    <row r="47" spans="1:21" ht="12" customHeight="1" x14ac:dyDescent="0.2">
      <c r="A47" s="331" t="s">
        <v>317</v>
      </c>
      <c r="B47" s="196"/>
      <c r="C47" s="196"/>
      <c r="D47" s="196"/>
      <c r="E47" s="196"/>
      <c r="F47" s="196"/>
      <c r="G47" s="196"/>
      <c r="H47" s="196"/>
      <c r="I47" s="196"/>
      <c r="J47" s="196"/>
      <c r="K47" s="196"/>
      <c r="L47" s="196"/>
      <c r="M47" s="196"/>
      <c r="N47" s="196"/>
      <c r="O47" s="196"/>
      <c r="P47" s="196"/>
      <c r="Q47" s="196"/>
      <c r="R47" s="196"/>
      <c r="S47" s="210"/>
      <c r="T47" s="234"/>
      <c r="U47" s="345"/>
    </row>
    <row r="48" spans="1:21" ht="3.95" customHeight="1" x14ac:dyDescent="0.2">
      <c r="A48" s="211"/>
      <c r="B48" s="196"/>
      <c r="C48" s="196"/>
      <c r="D48" s="196"/>
      <c r="E48" s="196"/>
      <c r="F48" s="196"/>
      <c r="G48" s="196"/>
      <c r="H48" s="196"/>
      <c r="I48" s="196"/>
      <c r="J48" s="196"/>
      <c r="K48" s="196"/>
      <c r="L48" s="196"/>
      <c r="M48" s="196"/>
      <c r="N48" s="196"/>
      <c r="O48" s="196"/>
      <c r="P48" s="196"/>
      <c r="Q48" s="196"/>
      <c r="R48" s="196"/>
      <c r="S48" s="210"/>
      <c r="T48" s="234"/>
      <c r="U48" s="345"/>
    </row>
    <row r="49" spans="1:21" ht="18" customHeight="1" x14ac:dyDescent="0.2">
      <c r="A49" s="206" t="s">
        <v>265</v>
      </c>
      <c r="B49" s="215"/>
      <c r="C49" s="215"/>
      <c r="D49" s="215"/>
      <c r="E49" s="215"/>
      <c r="F49" s="215"/>
      <c r="G49" s="215"/>
      <c r="H49" s="215"/>
      <c r="I49" s="215"/>
      <c r="J49" s="215"/>
      <c r="K49" s="215"/>
      <c r="L49" s="215"/>
      <c r="M49" s="215"/>
      <c r="N49" s="196"/>
      <c r="O49" s="230" t="s">
        <v>266</v>
      </c>
      <c r="P49" s="460"/>
      <c r="Q49" s="461"/>
      <c r="R49" s="462"/>
      <c r="S49" s="210"/>
      <c r="T49" s="234">
        <f>ROUND(P49,2)</f>
        <v>0</v>
      </c>
      <c r="U49" s="345">
        <f>ROUND(P49,2)</f>
        <v>0</v>
      </c>
    </row>
    <row r="50" spans="1:21" ht="3.95" customHeight="1" x14ac:dyDescent="0.2">
      <c r="A50" s="206"/>
      <c r="B50" s="215"/>
      <c r="C50" s="215"/>
      <c r="D50" s="215"/>
      <c r="E50" s="215"/>
      <c r="F50" s="215"/>
      <c r="G50" s="215"/>
      <c r="H50" s="215"/>
      <c r="I50" s="215"/>
      <c r="J50" s="215"/>
      <c r="K50" s="215"/>
      <c r="L50" s="215"/>
      <c r="M50" s="215"/>
      <c r="N50" s="196"/>
      <c r="O50" s="196"/>
      <c r="P50" s="196"/>
      <c r="Q50" s="196"/>
      <c r="R50" s="231"/>
      <c r="S50" s="210"/>
      <c r="T50" s="234"/>
      <c r="U50" s="345"/>
    </row>
    <row r="51" spans="1:21" ht="18" customHeight="1" x14ac:dyDescent="0.2">
      <c r="A51" s="206" t="s">
        <v>267</v>
      </c>
      <c r="B51" s="215"/>
      <c r="C51" s="215"/>
      <c r="D51" s="215"/>
      <c r="E51" s="215"/>
      <c r="F51" s="215"/>
      <c r="G51" s="215"/>
      <c r="H51" s="215"/>
      <c r="I51" s="215"/>
      <c r="J51" s="215"/>
      <c r="K51" s="215"/>
      <c r="L51" s="215"/>
      <c r="M51" s="215"/>
      <c r="N51" s="196"/>
      <c r="O51" s="230" t="s">
        <v>266</v>
      </c>
      <c r="P51" s="460"/>
      <c r="Q51" s="461"/>
      <c r="R51" s="462"/>
      <c r="S51" s="210"/>
      <c r="T51" s="234">
        <f>ROUND(P51,2)</f>
        <v>0</v>
      </c>
      <c r="U51" s="345">
        <f>ROUND(P51,2)</f>
        <v>0</v>
      </c>
    </row>
    <row r="52" spans="1:21" ht="3.95" customHeight="1" x14ac:dyDescent="0.2">
      <c r="A52" s="206"/>
      <c r="B52" s="215"/>
      <c r="C52" s="215"/>
      <c r="D52" s="215"/>
      <c r="E52" s="215"/>
      <c r="F52" s="215"/>
      <c r="G52" s="215"/>
      <c r="H52" s="215"/>
      <c r="I52" s="215"/>
      <c r="J52" s="215"/>
      <c r="K52" s="215"/>
      <c r="L52" s="215"/>
      <c r="M52" s="215"/>
      <c r="N52" s="196"/>
      <c r="O52" s="196"/>
      <c r="P52" s="196"/>
      <c r="Q52" s="196"/>
      <c r="R52" s="196"/>
      <c r="S52" s="210"/>
      <c r="T52" s="234"/>
      <c r="U52" s="345"/>
    </row>
    <row r="53" spans="1:21" ht="18" customHeight="1" x14ac:dyDescent="0.2">
      <c r="A53" s="206" t="s">
        <v>274</v>
      </c>
      <c r="B53" s="338"/>
      <c r="C53" s="338"/>
      <c r="D53" s="338"/>
      <c r="E53" s="338"/>
      <c r="F53" s="338"/>
      <c r="G53" s="338"/>
      <c r="H53" s="338"/>
      <c r="I53" s="338"/>
      <c r="J53" s="230"/>
      <c r="K53" s="226" t="s">
        <v>269</v>
      </c>
      <c r="L53" s="466"/>
      <c r="M53" s="467"/>
      <c r="N53" s="196"/>
      <c r="O53" s="230" t="s">
        <v>266</v>
      </c>
      <c r="P53" s="468">
        <f>ROUND((T49+T51)*ROUND(L53,5),2)</f>
        <v>0</v>
      </c>
      <c r="Q53" s="469"/>
      <c r="R53" s="470"/>
      <c r="S53" s="210"/>
      <c r="T53" s="234">
        <f>P53</f>
        <v>0</v>
      </c>
      <c r="U53" s="345">
        <f>P53</f>
        <v>0</v>
      </c>
    </row>
    <row r="54" spans="1:21" ht="3.95" customHeight="1" x14ac:dyDescent="0.2">
      <c r="A54" s="206"/>
      <c r="B54" s="215"/>
      <c r="C54" s="215"/>
      <c r="D54" s="215"/>
      <c r="E54" s="215"/>
      <c r="F54" s="215"/>
      <c r="G54" s="215"/>
      <c r="H54" s="215"/>
      <c r="I54" s="215"/>
      <c r="J54" s="215"/>
      <c r="K54" s="215"/>
      <c r="L54" s="215"/>
      <c r="M54" s="215"/>
      <c r="N54" s="196"/>
      <c r="O54" s="196"/>
      <c r="P54" s="196"/>
      <c r="Q54" s="196"/>
      <c r="R54" s="196"/>
      <c r="S54" s="210"/>
      <c r="T54" s="234"/>
      <c r="U54" s="345"/>
    </row>
    <row r="55" spans="1:21" ht="18" customHeight="1" x14ac:dyDescent="0.2">
      <c r="A55" s="206" t="s">
        <v>270</v>
      </c>
      <c r="B55" s="215"/>
      <c r="C55" s="215"/>
      <c r="D55" s="215"/>
      <c r="E55" s="215"/>
      <c r="F55" s="215"/>
      <c r="G55" s="215"/>
      <c r="H55" s="215"/>
      <c r="I55" s="215"/>
      <c r="J55" s="215"/>
      <c r="K55" s="226" t="s">
        <v>269</v>
      </c>
      <c r="L55" s="466"/>
      <c r="M55" s="467"/>
      <c r="N55" s="196"/>
      <c r="O55" s="230" t="s">
        <v>266</v>
      </c>
      <c r="P55" s="468">
        <f>ROUND((T49+T51)*ROUND(L55,5),2)</f>
        <v>0</v>
      </c>
      <c r="Q55" s="469"/>
      <c r="R55" s="470"/>
      <c r="S55" s="210"/>
      <c r="T55" s="234">
        <f>P55</f>
        <v>0</v>
      </c>
      <c r="U55" s="345">
        <f>P55</f>
        <v>0</v>
      </c>
    </row>
    <row r="56" spans="1:21" ht="3.95" customHeight="1" x14ac:dyDescent="0.2">
      <c r="A56" s="206"/>
      <c r="B56" s="215"/>
      <c r="C56" s="215"/>
      <c r="D56" s="215"/>
      <c r="E56" s="215"/>
      <c r="F56" s="215"/>
      <c r="G56" s="215"/>
      <c r="H56" s="215"/>
      <c r="I56" s="215"/>
      <c r="J56" s="215"/>
      <c r="K56" s="215"/>
      <c r="L56" s="215"/>
      <c r="M56" s="215"/>
      <c r="N56" s="196"/>
      <c r="O56" s="196"/>
      <c r="P56" s="196"/>
      <c r="Q56" s="196"/>
      <c r="R56" s="196"/>
      <c r="S56" s="210"/>
      <c r="T56" s="234"/>
      <c r="U56" s="345"/>
    </row>
    <row r="57" spans="1:21" ht="18" customHeight="1" x14ac:dyDescent="0.2">
      <c r="A57" s="206" t="s">
        <v>271</v>
      </c>
      <c r="B57" s="215"/>
      <c r="C57" s="215"/>
      <c r="D57" s="215"/>
      <c r="E57" s="215"/>
      <c r="F57" s="215"/>
      <c r="G57" s="215"/>
      <c r="H57" s="215"/>
      <c r="I57" s="215"/>
      <c r="J57" s="215"/>
      <c r="K57" s="226" t="s">
        <v>269</v>
      </c>
      <c r="L57" s="466"/>
      <c r="M57" s="467"/>
      <c r="N57" s="196"/>
      <c r="O57" s="230" t="s">
        <v>266</v>
      </c>
      <c r="P57" s="468">
        <f>ROUND((T49+T51)*ROUND(L57,5),2)</f>
        <v>0</v>
      </c>
      <c r="Q57" s="469"/>
      <c r="R57" s="470"/>
      <c r="S57" s="210"/>
      <c r="T57" s="234">
        <f>P57</f>
        <v>0</v>
      </c>
      <c r="U57" s="345">
        <f>P57</f>
        <v>0</v>
      </c>
    </row>
    <row r="58" spans="1:21" ht="3.95" customHeight="1" x14ac:dyDescent="0.2">
      <c r="A58" s="206"/>
      <c r="B58" s="215"/>
      <c r="C58" s="215"/>
      <c r="D58" s="215"/>
      <c r="E58" s="215"/>
      <c r="F58" s="215"/>
      <c r="G58" s="215"/>
      <c r="H58" s="215"/>
      <c r="I58" s="215"/>
      <c r="J58" s="215"/>
      <c r="K58" s="215"/>
      <c r="L58" s="215"/>
      <c r="M58" s="215"/>
      <c r="N58" s="215"/>
      <c r="O58" s="215"/>
      <c r="P58" s="215"/>
      <c r="Q58" s="215"/>
      <c r="R58" s="215"/>
      <c r="S58" s="210"/>
      <c r="T58" s="234"/>
      <c r="U58" s="345"/>
    </row>
    <row r="59" spans="1:21" ht="18" customHeight="1" x14ac:dyDescent="0.2">
      <c r="A59" s="206" t="s">
        <v>272</v>
      </c>
      <c r="B59" s="215"/>
      <c r="C59" s="215"/>
      <c r="D59" s="215"/>
      <c r="E59" s="215"/>
      <c r="F59" s="215"/>
      <c r="G59" s="215"/>
      <c r="H59" s="215"/>
      <c r="I59" s="215"/>
      <c r="J59" s="215"/>
      <c r="K59" s="226" t="s">
        <v>269</v>
      </c>
      <c r="L59" s="466"/>
      <c r="M59" s="467"/>
      <c r="N59" s="196"/>
      <c r="O59" s="230" t="s">
        <v>266</v>
      </c>
      <c r="P59" s="468">
        <f>ROUND((T49+T51)*ROUND(L59,5),2)</f>
        <v>0</v>
      </c>
      <c r="Q59" s="469"/>
      <c r="R59" s="470"/>
      <c r="S59" s="210"/>
      <c r="T59" s="234">
        <f>P59</f>
        <v>0</v>
      </c>
      <c r="U59" s="345">
        <f>P59</f>
        <v>0</v>
      </c>
    </row>
    <row r="60" spans="1:21" ht="3.95" customHeight="1" x14ac:dyDescent="0.2">
      <c r="A60" s="206"/>
      <c r="B60" s="215"/>
      <c r="C60" s="215"/>
      <c r="D60" s="215"/>
      <c r="E60" s="215"/>
      <c r="F60" s="215"/>
      <c r="G60" s="215"/>
      <c r="H60" s="215"/>
      <c r="I60" s="215"/>
      <c r="J60" s="215"/>
      <c r="K60" s="215"/>
      <c r="L60" s="215"/>
      <c r="M60" s="215"/>
      <c r="N60" s="196"/>
      <c r="O60" s="196"/>
      <c r="P60" s="196"/>
      <c r="Q60" s="196"/>
      <c r="R60" s="196"/>
      <c r="S60" s="210"/>
      <c r="T60" s="234"/>
      <c r="U60" s="345"/>
    </row>
    <row r="61" spans="1:21" ht="18" customHeight="1" x14ac:dyDescent="0.2">
      <c r="A61" s="206" t="s">
        <v>273</v>
      </c>
      <c r="B61" s="215"/>
      <c r="C61" s="215"/>
      <c r="D61" s="215"/>
      <c r="E61" s="215"/>
      <c r="F61" s="215"/>
      <c r="G61" s="215"/>
      <c r="H61" s="215"/>
      <c r="I61" s="215"/>
      <c r="J61" s="215"/>
      <c r="K61" s="215"/>
      <c r="L61" s="215"/>
      <c r="M61" s="215"/>
      <c r="N61" s="196"/>
      <c r="O61" s="230" t="s">
        <v>266</v>
      </c>
      <c r="P61" s="460"/>
      <c r="Q61" s="461"/>
      <c r="R61" s="462"/>
      <c r="S61" s="210"/>
      <c r="T61" s="234">
        <f>ROUND(P61,2)</f>
        <v>0</v>
      </c>
      <c r="U61" s="345">
        <f>ROUND(P61,2)</f>
        <v>0</v>
      </c>
    </row>
    <row r="62" spans="1:21" ht="3.95" customHeight="1" x14ac:dyDescent="0.2">
      <c r="A62" s="206"/>
      <c r="B62" s="215"/>
      <c r="C62" s="215"/>
      <c r="D62" s="215"/>
      <c r="E62" s="215"/>
      <c r="F62" s="215"/>
      <c r="G62" s="215"/>
      <c r="H62" s="215"/>
      <c r="I62" s="215"/>
      <c r="J62" s="215"/>
      <c r="K62" s="215"/>
      <c r="L62" s="215"/>
      <c r="M62" s="215"/>
      <c r="N62" s="196"/>
      <c r="O62" s="196"/>
      <c r="P62" s="196"/>
      <c r="Q62" s="196"/>
      <c r="R62" s="196"/>
      <c r="S62" s="210"/>
      <c r="T62" s="234"/>
      <c r="U62" s="345"/>
    </row>
    <row r="63" spans="1:21" ht="18" customHeight="1" x14ac:dyDescent="0.2">
      <c r="A63" s="206" t="s">
        <v>277</v>
      </c>
      <c r="B63" s="215"/>
      <c r="C63" s="215"/>
      <c r="D63" s="215"/>
      <c r="E63" s="215"/>
      <c r="F63" s="215"/>
      <c r="G63" s="215"/>
      <c r="H63" s="215"/>
      <c r="I63" s="215"/>
      <c r="J63" s="215"/>
      <c r="K63" s="215"/>
      <c r="L63" s="215"/>
      <c r="M63" s="215"/>
      <c r="N63" s="196"/>
      <c r="O63" s="230" t="s">
        <v>266</v>
      </c>
      <c r="P63" s="468">
        <f>T63</f>
        <v>0</v>
      </c>
      <c r="Q63" s="469"/>
      <c r="R63" s="470"/>
      <c r="S63" s="210"/>
      <c r="T63" s="234">
        <f>SUM(T49:T61)</f>
        <v>0</v>
      </c>
      <c r="U63" s="345">
        <f>SUM(U49:U61)</f>
        <v>0</v>
      </c>
    </row>
    <row r="64" spans="1:21" ht="3.95" customHeight="1" x14ac:dyDescent="0.2">
      <c r="A64" s="206"/>
      <c r="B64" s="215"/>
      <c r="C64" s="215"/>
      <c r="D64" s="215"/>
      <c r="E64" s="215"/>
      <c r="F64" s="215"/>
      <c r="G64" s="215"/>
      <c r="H64" s="215"/>
      <c r="I64" s="215"/>
      <c r="J64" s="215"/>
      <c r="K64" s="215"/>
      <c r="L64" s="215"/>
      <c r="M64" s="215"/>
      <c r="N64" s="196"/>
      <c r="O64" s="196"/>
      <c r="P64" s="196"/>
      <c r="Q64" s="196"/>
      <c r="R64" s="196"/>
      <c r="S64" s="210"/>
      <c r="T64" s="234"/>
      <c r="U64" s="345"/>
    </row>
    <row r="65" spans="1:21" ht="9.9499999999999993" customHeight="1" x14ac:dyDescent="0.2">
      <c r="A65" s="471" t="s">
        <v>268</v>
      </c>
      <c r="B65" s="472"/>
      <c r="C65" s="472"/>
      <c r="D65" s="472"/>
      <c r="E65" s="472"/>
      <c r="F65" s="472"/>
      <c r="G65" s="472"/>
      <c r="H65" s="472"/>
      <c r="I65" s="472"/>
      <c r="J65" s="472"/>
      <c r="K65" s="472"/>
      <c r="L65" s="472"/>
      <c r="M65" s="472"/>
      <c r="N65" s="196"/>
      <c r="O65" s="196"/>
      <c r="P65" s="196"/>
      <c r="Q65" s="196"/>
      <c r="R65" s="196"/>
      <c r="S65" s="210"/>
      <c r="T65" s="234"/>
      <c r="U65" s="345"/>
    </row>
    <row r="66" spans="1:21" ht="18" customHeight="1" x14ac:dyDescent="0.2">
      <c r="A66" s="471"/>
      <c r="B66" s="472"/>
      <c r="C66" s="472"/>
      <c r="D66" s="472"/>
      <c r="E66" s="472"/>
      <c r="F66" s="472"/>
      <c r="G66" s="472"/>
      <c r="H66" s="472"/>
      <c r="I66" s="472"/>
      <c r="J66" s="472"/>
      <c r="K66" s="472"/>
      <c r="L66" s="472"/>
      <c r="M66" s="472"/>
      <c r="N66" s="196"/>
      <c r="O66" s="230" t="s">
        <v>266</v>
      </c>
      <c r="P66" s="460"/>
      <c r="Q66" s="461"/>
      <c r="R66" s="462"/>
      <c r="S66" s="210"/>
      <c r="T66" s="234">
        <f>ROUND(ROUND(P66,2)*(1+ROUND(L53,5)+ROUND(L59,5)),2)</f>
        <v>0</v>
      </c>
      <c r="U66" s="345">
        <f>ROUND(ROUND(P66,2)*(1+ROUND(L53,5)+ROUND(L59,5)),2)</f>
        <v>0</v>
      </c>
    </row>
    <row r="67" spans="1:21" ht="3.95" customHeight="1" x14ac:dyDescent="0.2">
      <c r="A67" s="206"/>
      <c r="B67" s="215"/>
      <c r="C67" s="215"/>
      <c r="D67" s="215"/>
      <c r="E67" s="215"/>
      <c r="F67" s="215"/>
      <c r="G67" s="215"/>
      <c r="H67" s="215"/>
      <c r="I67" s="215"/>
      <c r="J67" s="215"/>
      <c r="K67" s="215"/>
      <c r="L67" s="215"/>
      <c r="M67" s="215"/>
      <c r="N67" s="196"/>
      <c r="O67" s="196"/>
      <c r="P67" s="196"/>
      <c r="Q67" s="196"/>
      <c r="R67" s="196"/>
      <c r="S67" s="210"/>
      <c r="T67" s="234"/>
      <c r="U67" s="345"/>
    </row>
    <row r="68" spans="1:21" ht="18" customHeight="1" x14ac:dyDescent="0.2">
      <c r="A68" s="206" t="s">
        <v>278</v>
      </c>
      <c r="B68" s="215"/>
      <c r="C68" s="215"/>
      <c r="D68" s="215"/>
      <c r="E68" s="215"/>
      <c r="F68" s="215"/>
      <c r="G68" s="215"/>
      <c r="H68" s="215"/>
      <c r="I68" s="215"/>
      <c r="J68" s="215"/>
      <c r="K68" s="215"/>
      <c r="L68" s="215"/>
      <c r="M68" s="215"/>
      <c r="N68" s="196"/>
      <c r="O68" s="230" t="s">
        <v>266</v>
      </c>
      <c r="P68" s="468">
        <f>T68</f>
        <v>0</v>
      </c>
      <c r="Q68" s="469"/>
      <c r="R68" s="470"/>
      <c r="S68" s="210"/>
      <c r="T68" s="234">
        <f>ROUND(T63*T32,2)+T66</f>
        <v>0</v>
      </c>
      <c r="U68" s="345">
        <f>ROUND(U63*U32,2)+U66</f>
        <v>0</v>
      </c>
    </row>
    <row r="69" spans="1:21" ht="3.95" customHeight="1" x14ac:dyDescent="0.2">
      <c r="A69" s="206"/>
      <c r="B69" s="196"/>
      <c r="C69" s="196"/>
      <c r="D69" s="196"/>
      <c r="E69" s="196"/>
      <c r="F69" s="196"/>
      <c r="G69" s="196"/>
      <c r="H69" s="196"/>
      <c r="I69" s="196"/>
      <c r="J69" s="196"/>
      <c r="K69" s="196"/>
      <c r="L69" s="196"/>
      <c r="M69" s="196"/>
      <c r="N69" s="196"/>
      <c r="O69" s="196"/>
      <c r="P69" s="196"/>
      <c r="Q69" s="196"/>
      <c r="R69" s="196"/>
      <c r="S69" s="210"/>
      <c r="T69" s="234"/>
      <c r="U69" s="345"/>
    </row>
    <row r="70" spans="1:21" ht="18" customHeight="1" x14ac:dyDescent="0.2">
      <c r="A70" s="206" t="s">
        <v>275</v>
      </c>
      <c r="B70" s="215"/>
      <c r="C70" s="215"/>
      <c r="D70" s="215"/>
      <c r="E70" s="215"/>
      <c r="F70" s="215"/>
      <c r="G70" s="215"/>
      <c r="H70" s="215"/>
      <c r="I70" s="215"/>
      <c r="J70" s="215"/>
      <c r="K70" s="226" t="s">
        <v>269</v>
      </c>
      <c r="L70" s="466"/>
      <c r="M70" s="467"/>
      <c r="N70" s="196"/>
      <c r="O70" s="230" t="s">
        <v>266</v>
      </c>
      <c r="P70" s="468">
        <f>ROUND((((T49+T51)*T32)+ROUND(P66,2))*ROUND(L70,5),2)</f>
        <v>0</v>
      </c>
      <c r="Q70" s="469"/>
      <c r="R70" s="470"/>
      <c r="S70" s="210"/>
      <c r="T70" s="234">
        <f>P70</f>
        <v>0</v>
      </c>
      <c r="U70" s="345">
        <f>P70</f>
        <v>0</v>
      </c>
    </row>
    <row r="71" spans="1:21" ht="3.95" customHeight="1" x14ac:dyDescent="0.2">
      <c r="A71" s="206"/>
      <c r="B71" s="196"/>
      <c r="C71" s="196"/>
      <c r="D71" s="196"/>
      <c r="E71" s="196"/>
      <c r="F71" s="196"/>
      <c r="G71" s="196"/>
      <c r="H71" s="196"/>
      <c r="I71" s="196"/>
      <c r="J71" s="196"/>
      <c r="K71" s="196"/>
      <c r="L71" s="196"/>
      <c r="M71" s="196"/>
      <c r="N71" s="196"/>
      <c r="O71" s="196"/>
      <c r="P71" s="196"/>
      <c r="Q71" s="196"/>
      <c r="R71" s="196"/>
      <c r="S71" s="210"/>
      <c r="T71" s="234"/>
      <c r="U71" s="345"/>
    </row>
    <row r="72" spans="1:21" ht="18" customHeight="1" x14ac:dyDescent="0.2">
      <c r="A72" s="206" t="s">
        <v>276</v>
      </c>
      <c r="B72" s="196"/>
      <c r="C72" s="196"/>
      <c r="D72" s="457"/>
      <c r="E72" s="458"/>
      <c r="F72" s="458"/>
      <c r="G72" s="458"/>
      <c r="H72" s="458"/>
      <c r="I72" s="458"/>
      <c r="J72" s="458"/>
      <c r="K72" s="458"/>
      <c r="L72" s="458"/>
      <c r="M72" s="459"/>
      <c r="N72" s="196"/>
      <c r="O72" s="230" t="s">
        <v>266</v>
      </c>
      <c r="P72" s="460"/>
      <c r="Q72" s="461"/>
      <c r="R72" s="462"/>
      <c r="S72" s="210"/>
      <c r="T72" s="234">
        <f>ROUND(P72,2)</f>
        <v>0</v>
      </c>
      <c r="U72" s="345">
        <f>ROUND(P72,2)</f>
        <v>0</v>
      </c>
    </row>
    <row r="73" spans="1:21" ht="3.95" customHeight="1" x14ac:dyDescent="0.2">
      <c r="A73" s="206"/>
      <c r="B73" s="196"/>
      <c r="C73" s="196"/>
      <c r="D73" s="196"/>
      <c r="E73" s="196"/>
      <c r="F73" s="196"/>
      <c r="G73" s="196"/>
      <c r="H73" s="196"/>
      <c r="I73" s="196"/>
      <c r="J73" s="196"/>
      <c r="K73" s="196"/>
      <c r="L73" s="196"/>
      <c r="M73" s="196"/>
      <c r="N73" s="196"/>
      <c r="O73" s="196"/>
      <c r="P73" s="196"/>
      <c r="Q73" s="196"/>
      <c r="R73" s="196"/>
      <c r="S73" s="210"/>
      <c r="T73" s="234"/>
      <c r="U73" s="345"/>
    </row>
    <row r="74" spans="1:21" ht="18" customHeight="1" x14ac:dyDescent="0.2">
      <c r="A74" s="339" t="str">
        <f>CONCATENATE("Gesamtsumme für den Beschäftigungszeitraum bei einer Arbeitszeit von ",IF(M34="","__,_",TEXT(M34,"0,0"))," Stunden/Woche")</f>
        <v>Gesamtsumme für den Beschäftigungszeitraum bei einer Arbeitszeit von __,_ Stunden/Woche</v>
      </c>
      <c r="B74" s="202"/>
      <c r="C74" s="202"/>
      <c r="D74" s="202"/>
      <c r="E74" s="202"/>
      <c r="F74" s="202"/>
      <c r="G74" s="202"/>
      <c r="H74" s="202"/>
      <c r="I74" s="202"/>
      <c r="J74" s="202"/>
      <c r="K74" s="202"/>
      <c r="L74" s="202"/>
      <c r="M74" s="202"/>
      <c r="N74" s="196"/>
      <c r="O74" s="232" t="s">
        <v>266</v>
      </c>
      <c r="P74" s="463">
        <f>T74</f>
        <v>0</v>
      </c>
      <c r="Q74" s="464"/>
      <c r="R74" s="465"/>
      <c r="S74" s="210"/>
      <c r="T74" s="234">
        <f>T68+T70+T72</f>
        <v>0</v>
      </c>
      <c r="U74" s="345">
        <f>U68+U70+U72</f>
        <v>0</v>
      </c>
    </row>
    <row r="75" spans="1:21" ht="3.95" customHeight="1" x14ac:dyDescent="0.2">
      <c r="A75" s="339"/>
      <c r="B75" s="202"/>
      <c r="C75" s="202"/>
      <c r="D75" s="202"/>
      <c r="E75" s="202"/>
      <c r="F75" s="202"/>
      <c r="G75" s="202"/>
      <c r="H75" s="202"/>
      <c r="I75" s="202"/>
      <c r="J75" s="202"/>
      <c r="K75" s="202"/>
      <c r="L75" s="202"/>
      <c r="M75" s="202"/>
      <c r="N75" s="196"/>
      <c r="O75" s="230"/>
      <c r="P75" s="340"/>
      <c r="Q75" s="340"/>
      <c r="R75" s="340"/>
      <c r="S75" s="210"/>
      <c r="T75" s="234"/>
      <c r="U75" s="345"/>
    </row>
    <row r="76" spans="1:21" ht="15" customHeight="1" x14ac:dyDescent="0.2">
      <c r="A76" s="353" t="s">
        <v>335</v>
      </c>
      <c r="B76" s="347"/>
      <c r="C76" s="347"/>
      <c r="D76" s="347"/>
      <c r="E76" s="347"/>
      <c r="F76" s="347"/>
      <c r="G76" s="347"/>
      <c r="H76" s="347"/>
      <c r="I76" s="347"/>
      <c r="J76" s="347"/>
      <c r="K76" s="347"/>
      <c r="L76" s="347"/>
      <c r="M76" s="347"/>
      <c r="N76" s="348"/>
      <c r="O76" s="349"/>
      <c r="P76" s="350"/>
      <c r="Q76" s="350"/>
      <c r="R76" s="350"/>
      <c r="S76" s="351"/>
      <c r="T76" s="234"/>
      <c r="U76" s="345"/>
    </row>
    <row r="77" spans="1:21" ht="15" customHeight="1" x14ac:dyDescent="0.2">
      <c r="A77" s="356" t="s">
        <v>336</v>
      </c>
      <c r="B77" s="354"/>
      <c r="C77" s="354"/>
      <c r="D77" s="354"/>
      <c r="E77" s="354"/>
      <c r="F77" s="354"/>
      <c r="G77" s="354"/>
      <c r="H77" s="354"/>
      <c r="I77" s="354"/>
      <c r="J77" s="354"/>
      <c r="K77" s="354"/>
      <c r="L77" s="354"/>
      <c r="M77" s="354"/>
      <c r="N77" s="354"/>
      <c r="O77" s="355" t="s">
        <v>266</v>
      </c>
      <c r="P77" s="456">
        <f>IF(M34=0,0,ROUND(U74/M34*40,2))</f>
        <v>0</v>
      </c>
      <c r="Q77" s="456"/>
      <c r="R77" s="456"/>
      <c r="S77" s="352"/>
      <c r="T77" s="234"/>
      <c r="U77" s="345"/>
    </row>
  </sheetData>
  <sheetProtection password="EDE9" sheet="1" objects="1" scenarios="1" selectLockedCells="1"/>
  <mergeCells count="42">
    <mergeCell ref="O1:S1"/>
    <mergeCell ref="E5:R5"/>
    <mergeCell ref="E7:R7"/>
    <mergeCell ref="E9:R9"/>
    <mergeCell ref="E11:G11"/>
    <mergeCell ref="P11:R11"/>
    <mergeCell ref="K42:R42"/>
    <mergeCell ref="A13:O15"/>
    <mergeCell ref="C23:O24"/>
    <mergeCell ref="G26:H26"/>
    <mergeCell ref="M28:N28"/>
    <mergeCell ref="P28:R28"/>
    <mergeCell ref="M30:N30"/>
    <mergeCell ref="P30:R30"/>
    <mergeCell ref="H32:J32"/>
    <mergeCell ref="L32:N32"/>
    <mergeCell ref="Q32:R32"/>
    <mergeCell ref="M34:N34"/>
    <mergeCell ref="M36:N36"/>
    <mergeCell ref="P57:R57"/>
    <mergeCell ref="L53:M53"/>
    <mergeCell ref="P53:R53"/>
    <mergeCell ref="K44:L44"/>
    <mergeCell ref="Q44:R44"/>
    <mergeCell ref="P49:R49"/>
    <mergeCell ref="P51:R51"/>
    <mergeCell ref="P77:R77"/>
    <mergeCell ref="D72:M72"/>
    <mergeCell ref="P72:R72"/>
    <mergeCell ref="P74:R74"/>
    <mergeCell ref="L55:M55"/>
    <mergeCell ref="L57:M57"/>
    <mergeCell ref="L59:M59"/>
    <mergeCell ref="P59:R59"/>
    <mergeCell ref="P61:R61"/>
    <mergeCell ref="L70:M70"/>
    <mergeCell ref="P70:R70"/>
    <mergeCell ref="P63:R63"/>
    <mergeCell ref="A65:M66"/>
    <mergeCell ref="P66:R66"/>
    <mergeCell ref="P68:R68"/>
    <mergeCell ref="P55:R55"/>
  </mergeCells>
  <conditionalFormatting sqref="O1">
    <cfRule type="cellIs" dxfId="3" priority="1" stopIfTrue="1" operator="equal">
      <formula>0</formula>
    </cfRule>
  </conditionalFormatting>
  <pageMargins left="0.59055118110236227" right="0.19685039370078741" top="0.19685039370078741" bottom="0.19685039370078741" header="0.19685039370078741" footer="0.19685039370078741"/>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142875</xdr:colOff>
                    <xdr:row>39</xdr:row>
                    <xdr:rowOff>0</xdr:rowOff>
                  </from>
                  <to>
                    <xdr:col>4</xdr:col>
                    <xdr:colOff>295275</xdr:colOff>
                    <xdr:row>39</xdr:row>
                    <xdr:rowOff>219075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142875</xdr:colOff>
                    <xdr:row>43</xdr:row>
                    <xdr:rowOff>0</xdr:rowOff>
                  </from>
                  <to>
                    <xdr:col>4</xdr:col>
                    <xdr:colOff>295275</xdr:colOff>
                    <xdr:row>43</xdr:row>
                    <xdr:rowOff>219075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142875</xdr:colOff>
                    <xdr:row>41</xdr:row>
                    <xdr:rowOff>0</xdr:rowOff>
                  </from>
                  <to>
                    <xdr:col>4</xdr:col>
                    <xdr:colOff>295275</xdr:colOff>
                    <xdr:row>41</xdr:row>
                    <xdr:rowOff>219075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15</xdr:col>
                    <xdr:colOff>9525</xdr:colOff>
                    <xdr:row>12</xdr:row>
                    <xdr:rowOff>9525</xdr:rowOff>
                  </from>
                  <to>
                    <xdr:col>16</xdr:col>
                    <xdr:colOff>104775</xdr:colOff>
                    <xdr:row>12</xdr:row>
                    <xdr:rowOff>219075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16</xdr:col>
                    <xdr:colOff>209550</xdr:colOff>
                    <xdr:row>12</xdr:row>
                    <xdr:rowOff>9525</xdr:rowOff>
                  </from>
                  <to>
                    <xdr:col>17</xdr:col>
                    <xdr:colOff>333375</xdr:colOff>
                    <xdr:row>12</xdr:row>
                    <xdr:rowOff>219075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9525</xdr:colOff>
                    <xdr:row>18</xdr:row>
                    <xdr:rowOff>9525</xdr:rowOff>
                  </from>
                  <to>
                    <xdr:col>13</xdr:col>
                    <xdr:colOff>266700</xdr:colOff>
                    <xdr:row>18</xdr:row>
                    <xdr:rowOff>219075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9525</xdr:colOff>
                    <xdr:row>20</xdr:row>
                    <xdr:rowOff>9525</xdr:rowOff>
                  </from>
                  <to>
                    <xdr:col>13</xdr:col>
                    <xdr:colOff>266700</xdr:colOff>
                    <xdr:row>20</xdr:row>
                    <xdr:rowOff>219075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15</xdr:col>
                    <xdr:colOff>9525</xdr:colOff>
                    <xdr:row>16</xdr:row>
                    <xdr:rowOff>9525</xdr:rowOff>
                  </from>
                  <to>
                    <xdr:col>16</xdr:col>
                    <xdr:colOff>104775</xdr:colOff>
                    <xdr:row>16</xdr:row>
                    <xdr:rowOff>219075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209550</xdr:colOff>
                    <xdr:row>16</xdr:row>
                    <xdr:rowOff>9525</xdr:rowOff>
                  </from>
                  <to>
                    <xdr:col>17</xdr:col>
                    <xdr:colOff>333375</xdr:colOff>
                    <xdr:row>16</xdr:row>
                    <xdr:rowOff>219075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15</xdr:col>
                    <xdr:colOff>9525</xdr:colOff>
                    <xdr:row>22</xdr:row>
                    <xdr:rowOff>9525</xdr:rowOff>
                  </from>
                  <to>
                    <xdr:col>16</xdr:col>
                    <xdr:colOff>104775</xdr:colOff>
                    <xdr:row>22</xdr:row>
                    <xdr:rowOff>219075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16</xdr:col>
                    <xdr:colOff>209550</xdr:colOff>
                    <xdr:row>22</xdr:row>
                    <xdr:rowOff>9525</xdr:rowOff>
                  </from>
                  <to>
                    <xdr:col>17</xdr:col>
                    <xdr:colOff>333375</xdr:colOff>
                    <xdr:row>22</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G27"/>
  <sheetViews>
    <sheetView showGridLines="0" zoomScaleNormal="100" workbookViewId="0">
      <selection activeCell="B8" sqref="B8"/>
    </sheetView>
  </sheetViews>
  <sheetFormatPr baseColWidth="10" defaultColWidth="11.42578125" defaultRowHeight="12" x14ac:dyDescent="0.2"/>
  <cols>
    <col min="1" max="1" width="5.5703125" style="4" customWidth="1"/>
    <col min="2" max="2" width="50.5703125" style="36" customWidth="1"/>
    <col min="3" max="3" width="40.5703125" style="4" customWidth="1"/>
    <col min="4" max="6" width="12.5703125" style="4" customWidth="1"/>
    <col min="7" max="7" width="11.5703125" style="4" customWidth="1"/>
    <col min="8" max="16384" width="11.42578125" style="4"/>
  </cols>
  <sheetData>
    <row r="1" spans="1:7" ht="15" customHeight="1" x14ac:dyDescent="0.2">
      <c r="A1" s="20" t="str">
        <f>CONCATENATE("Anlage ",'Seite 2'!B38,": ",'Seite 2'!C38)</f>
        <v>Anlage 6.1: Übersicht zu den geplanten Informationsveranstaltungen im 1. Halbjahr</v>
      </c>
      <c r="B1" s="33"/>
      <c r="C1" s="3"/>
      <c r="D1" s="3"/>
      <c r="E1" s="23" t="s">
        <v>242</v>
      </c>
      <c r="F1" s="420" t="str">
        <f>'Seite 1'!H16</f>
        <v>F-BV</v>
      </c>
      <c r="G1" s="498"/>
    </row>
    <row r="2" spans="1:7" s="1" customFormat="1" ht="15" customHeight="1" x14ac:dyDescent="0.2">
      <c r="B2" s="34"/>
      <c r="C2" s="3"/>
      <c r="D2" s="3"/>
      <c r="G2" s="49" t="str">
        <f>'Seite 1'!A67</f>
        <v>Antrag zur Förderung von Betreuungsvereinen</v>
      </c>
    </row>
    <row r="3" spans="1:7" s="1" customFormat="1" ht="15" customHeight="1" x14ac:dyDescent="0.2">
      <c r="B3" s="34"/>
      <c r="C3" s="3"/>
      <c r="D3" s="3"/>
      <c r="G3" s="50" t="str">
        <f>'Seite 1'!A68</f>
        <v>Formularversion: V 2.1 vom 12.10.23 - öffentlich -</v>
      </c>
    </row>
    <row r="4" spans="1:7" s="1" customFormat="1" ht="12" customHeight="1" x14ac:dyDescent="0.2">
      <c r="A4" s="499" t="s">
        <v>1</v>
      </c>
      <c r="B4" s="499" t="s">
        <v>329</v>
      </c>
      <c r="C4" s="440" t="s">
        <v>2</v>
      </c>
      <c r="D4" s="435" t="s">
        <v>3</v>
      </c>
      <c r="E4" s="435" t="s">
        <v>4</v>
      </c>
      <c r="F4" s="435"/>
      <c r="G4" s="435" t="s">
        <v>5</v>
      </c>
    </row>
    <row r="5" spans="1:7" s="1" customFormat="1" ht="12" customHeight="1" x14ac:dyDescent="0.2">
      <c r="A5" s="500"/>
      <c r="B5" s="440"/>
      <c r="C5" s="440"/>
      <c r="D5" s="435"/>
      <c r="E5" s="501"/>
      <c r="F5" s="501"/>
      <c r="G5" s="435"/>
    </row>
    <row r="6" spans="1:7" s="1" customFormat="1" ht="12" customHeight="1" x14ac:dyDescent="0.2">
      <c r="A6" s="500"/>
      <c r="B6" s="440"/>
      <c r="C6" s="440"/>
      <c r="D6" s="435"/>
      <c r="E6" s="502" t="s">
        <v>90</v>
      </c>
      <c r="F6" s="444" t="s">
        <v>91</v>
      </c>
      <c r="G6" s="435"/>
    </row>
    <row r="7" spans="1:7" s="1" customFormat="1" ht="12" customHeight="1" x14ac:dyDescent="0.2">
      <c r="A7" s="500"/>
      <c r="B7" s="440"/>
      <c r="C7" s="440"/>
      <c r="D7" s="435"/>
      <c r="E7" s="435"/>
      <c r="F7" s="503"/>
      <c r="G7" s="435"/>
    </row>
    <row r="8" spans="1:7" s="1" customFormat="1" ht="18" customHeight="1" x14ac:dyDescent="0.2">
      <c r="A8" s="191" t="str">
        <f t="shared" ref="A8:A22" si="0">IF(COUNTA(B8:G8)&gt;0,ROW()-ROW($A$7),"")</f>
        <v/>
      </c>
      <c r="B8" s="189"/>
      <c r="C8" s="190"/>
      <c r="D8" s="188"/>
      <c r="E8" s="293"/>
      <c r="F8" s="294"/>
      <c r="G8" s="295"/>
    </row>
    <row r="9" spans="1:7" s="1" customFormat="1" ht="18" customHeight="1" x14ac:dyDescent="0.2">
      <c r="A9" s="191" t="str">
        <f t="shared" si="0"/>
        <v/>
      </c>
      <c r="B9" s="189"/>
      <c r="C9" s="190"/>
      <c r="D9" s="188"/>
      <c r="E9" s="293"/>
      <c r="F9" s="294"/>
      <c r="G9" s="295"/>
    </row>
    <row r="10" spans="1:7" s="1" customFormat="1" ht="18" customHeight="1" x14ac:dyDescent="0.2">
      <c r="A10" s="191" t="str">
        <f t="shared" si="0"/>
        <v/>
      </c>
      <c r="B10" s="189"/>
      <c r="C10" s="190"/>
      <c r="D10" s="188"/>
      <c r="E10" s="293"/>
      <c r="F10" s="294"/>
      <c r="G10" s="295"/>
    </row>
    <row r="11" spans="1:7" s="1" customFormat="1" ht="18" customHeight="1" x14ac:dyDescent="0.2">
      <c r="A11" s="191" t="str">
        <f t="shared" si="0"/>
        <v/>
      </c>
      <c r="B11" s="189"/>
      <c r="C11" s="190"/>
      <c r="D11" s="188"/>
      <c r="E11" s="293"/>
      <c r="F11" s="294"/>
      <c r="G11" s="295"/>
    </row>
    <row r="12" spans="1:7" s="1" customFormat="1" ht="18" customHeight="1" x14ac:dyDescent="0.2">
      <c r="A12" s="191" t="str">
        <f t="shared" si="0"/>
        <v/>
      </c>
      <c r="B12" s="189"/>
      <c r="C12" s="190"/>
      <c r="D12" s="188"/>
      <c r="E12" s="293"/>
      <c r="F12" s="294"/>
      <c r="G12" s="295"/>
    </row>
    <row r="13" spans="1:7" s="1" customFormat="1" ht="18" customHeight="1" x14ac:dyDescent="0.2">
      <c r="A13" s="191" t="str">
        <f t="shared" si="0"/>
        <v/>
      </c>
      <c r="B13" s="189"/>
      <c r="C13" s="190"/>
      <c r="D13" s="188"/>
      <c r="E13" s="293"/>
      <c r="F13" s="294"/>
      <c r="G13" s="295"/>
    </row>
    <row r="14" spans="1:7" s="1" customFormat="1" ht="18" customHeight="1" x14ac:dyDescent="0.2">
      <c r="A14" s="191" t="str">
        <f t="shared" si="0"/>
        <v/>
      </c>
      <c r="B14" s="189"/>
      <c r="C14" s="190"/>
      <c r="D14" s="188"/>
      <c r="E14" s="293"/>
      <c r="F14" s="294"/>
      <c r="G14" s="295"/>
    </row>
    <row r="15" spans="1:7" s="1" customFormat="1" ht="18" customHeight="1" x14ac:dyDescent="0.2">
      <c r="A15" s="191" t="str">
        <f t="shared" si="0"/>
        <v/>
      </c>
      <c r="B15" s="189"/>
      <c r="C15" s="190"/>
      <c r="D15" s="188"/>
      <c r="E15" s="293"/>
      <c r="F15" s="294"/>
      <c r="G15" s="295"/>
    </row>
    <row r="16" spans="1:7" s="1" customFormat="1" ht="18" customHeight="1" x14ac:dyDescent="0.2">
      <c r="A16" s="191" t="str">
        <f t="shared" si="0"/>
        <v/>
      </c>
      <c r="B16" s="189"/>
      <c r="C16" s="190"/>
      <c r="D16" s="188"/>
      <c r="E16" s="293"/>
      <c r="F16" s="294"/>
      <c r="G16" s="295"/>
    </row>
    <row r="17" spans="1:7" s="1" customFormat="1" ht="18" customHeight="1" x14ac:dyDescent="0.2">
      <c r="A17" s="191" t="str">
        <f t="shared" si="0"/>
        <v/>
      </c>
      <c r="B17" s="189"/>
      <c r="C17" s="190"/>
      <c r="D17" s="188"/>
      <c r="E17" s="293"/>
      <c r="F17" s="294"/>
      <c r="G17" s="295"/>
    </row>
    <row r="18" spans="1:7" s="1" customFormat="1" ht="18" customHeight="1" x14ac:dyDescent="0.2">
      <c r="A18" s="191" t="str">
        <f t="shared" si="0"/>
        <v/>
      </c>
      <c r="B18" s="189"/>
      <c r="C18" s="190"/>
      <c r="D18" s="188"/>
      <c r="E18" s="293"/>
      <c r="F18" s="294"/>
      <c r="G18" s="295"/>
    </row>
    <row r="19" spans="1:7" s="1" customFormat="1" ht="18" customHeight="1" x14ac:dyDescent="0.2">
      <c r="A19" s="191" t="str">
        <f t="shared" si="0"/>
        <v/>
      </c>
      <c r="B19" s="189"/>
      <c r="C19" s="190"/>
      <c r="D19" s="188"/>
      <c r="E19" s="293"/>
      <c r="F19" s="294"/>
      <c r="G19" s="295"/>
    </row>
    <row r="20" spans="1:7" s="1" customFormat="1" ht="18" customHeight="1" x14ac:dyDescent="0.2">
      <c r="A20" s="191" t="str">
        <f t="shared" si="0"/>
        <v/>
      </c>
      <c r="B20" s="189"/>
      <c r="C20" s="190"/>
      <c r="D20" s="188"/>
      <c r="E20" s="293"/>
      <c r="F20" s="294"/>
      <c r="G20" s="295"/>
    </row>
    <row r="21" spans="1:7" s="1" customFormat="1" ht="18" customHeight="1" x14ac:dyDescent="0.2">
      <c r="A21" s="191" t="str">
        <f t="shared" si="0"/>
        <v/>
      </c>
      <c r="B21" s="189"/>
      <c r="C21" s="190"/>
      <c r="D21" s="188"/>
      <c r="E21" s="293"/>
      <c r="F21" s="294"/>
      <c r="G21" s="295"/>
    </row>
    <row r="22" spans="1:7" s="1" customFormat="1" ht="18" customHeight="1" x14ac:dyDescent="0.2">
      <c r="A22" s="191" t="str">
        <f t="shared" si="0"/>
        <v/>
      </c>
      <c r="B22" s="189"/>
      <c r="C22" s="190"/>
      <c r="D22" s="188"/>
      <c r="E22" s="293"/>
      <c r="F22" s="294"/>
      <c r="G22" s="295"/>
    </row>
    <row r="23" spans="1:7" s="1" customFormat="1" ht="18" customHeight="1" x14ac:dyDescent="0.2">
      <c r="A23" s="191" t="str">
        <f t="shared" ref="A23:A27" si="1">IF(COUNTA(B23:G23)&gt;0,ROW()-ROW($A$7),"")</f>
        <v/>
      </c>
      <c r="B23" s="189"/>
      <c r="C23" s="190"/>
      <c r="D23" s="188"/>
      <c r="E23" s="293"/>
      <c r="F23" s="294"/>
      <c r="G23" s="295"/>
    </row>
    <row r="24" spans="1:7" s="1" customFormat="1" ht="18" customHeight="1" x14ac:dyDescent="0.2">
      <c r="A24" s="191" t="str">
        <f t="shared" si="1"/>
        <v/>
      </c>
      <c r="B24" s="189"/>
      <c r="C24" s="190"/>
      <c r="D24" s="188"/>
      <c r="E24" s="293"/>
      <c r="F24" s="294"/>
      <c r="G24" s="295"/>
    </row>
    <row r="25" spans="1:7" s="1" customFormat="1" ht="18" customHeight="1" x14ac:dyDescent="0.2">
      <c r="A25" s="191" t="str">
        <f t="shared" si="1"/>
        <v/>
      </c>
      <c r="B25" s="189"/>
      <c r="C25" s="190"/>
      <c r="D25" s="188"/>
      <c r="E25" s="293"/>
      <c r="F25" s="294"/>
      <c r="G25" s="295"/>
    </row>
    <row r="26" spans="1:7" s="1" customFormat="1" ht="18" customHeight="1" x14ac:dyDescent="0.2">
      <c r="A26" s="191" t="str">
        <f t="shared" si="1"/>
        <v/>
      </c>
      <c r="B26" s="189"/>
      <c r="C26" s="190"/>
      <c r="D26" s="188"/>
      <c r="E26" s="293"/>
      <c r="F26" s="294"/>
      <c r="G26" s="295"/>
    </row>
    <row r="27" spans="1:7" s="1" customFormat="1" ht="18" customHeight="1" x14ac:dyDescent="0.2">
      <c r="A27" s="191" t="str">
        <f t="shared" si="1"/>
        <v/>
      </c>
      <c r="B27" s="189"/>
      <c r="C27" s="190"/>
      <c r="D27" s="188"/>
      <c r="E27" s="293"/>
      <c r="F27" s="294"/>
      <c r="G27" s="295"/>
    </row>
  </sheetData>
  <sheetProtection password="EDE9" sheet="1" objects="1" scenarios="1" selectLockedCells="1"/>
  <mergeCells count="9">
    <mergeCell ref="F1:G1"/>
    <mergeCell ref="G4:G7"/>
    <mergeCell ref="A4:A7"/>
    <mergeCell ref="C4:C7"/>
    <mergeCell ref="B4:B7"/>
    <mergeCell ref="E4:F5"/>
    <mergeCell ref="E6:E7"/>
    <mergeCell ref="F6:F7"/>
    <mergeCell ref="D4:D7"/>
  </mergeCells>
  <phoneticPr fontId="5" type="noConversion"/>
  <conditionalFormatting sqref="F1:G1">
    <cfRule type="cellIs" dxfId="2" priority="1"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election activeCell="B8" sqref="B8"/>
    </sheetView>
  </sheetViews>
  <sheetFormatPr baseColWidth="10" defaultColWidth="11.42578125" defaultRowHeight="12" x14ac:dyDescent="0.2"/>
  <cols>
    <col min="1" max="1" width="5.5703125" style="4" customWidth="1"/>
    <col min="2" max="2" width="50.5703125" style="36" customWidth="1"/>
    <col min="3" max="3" width="40.5703125" style="4" customWidth="1"/>
    <col min="4" max="6" width="12.5703125" style="4" customWidth="1"/>
    <col min="7" max="7" width="11.5703125" style="4" customWidth="1"/>
    <col min="8" max="16384" width="11.42578125" style="4"/>
  </cols>
  <sheetData>
    <row r="1" spans="1:7" ht="15" customHeight="1" x14ac:dyDescent="0.2">
      <c r="A1" s="20" t="str">
        <f>CONCATENATE("Anlage ",'Seite 2'!B39,": ",'Seite 2'!C39)</f>
        <v>Anlage 6.2: Übersicht zu den geplanten Informationsveranstaltungen im 2. Halbjahr</v>
      </c>
      <c r="B1" s="33"/>
      <c r="C1" s="3"/>
      <c r="D1" s="3"/>
      <c r="E1" s="23" t="s">
        <v>242</v>
      </c>
      <c r="F1" s="420" t="str">
        <f>'Seite 1'!H16</f>
        <v>F-BV</v>
      </c>
      <c r="G1" s="498"/>
    </row>
    <row r="2" spans="1:7" s="1" customFormat="1" ht="15" customHeight="1" x14ac:dyDescent="0.2">
      <c r="B2" s="34"/>
      <c r="C2" s="3"/>
      <c r="D2" s="3"/>
      <c r="G2" s="49" t="str">
        <f>'Seite 1'!A67</f>
        <v>Antrag zur Förderung von Betreuungsvereinen</v>
      </c>
    </row>
    <row r="3" spans="1:7" s="1" customFormat="1" ht="15" customHeight="1" x14ac:dyDescent="0.2">
      <c r="B3" s="34"/>
      <c r="C3" s="3"/>
      <c r="D3" s="3"/>
      <c r="G3" s="50" t="str">
        <f>'Seite 1'!A68</f>
        <v>Formularversion: V 2.1 vom 12.10.23 - öffentlich -</v>
      </c>
    </row>
    <row r="4" spans="1:7" s="1" customFormat="1" ht="12" customHeight="1" x14ac:dyDescent="0.2">
      <c r="A4" s="499" t="s">
        <v>1</v>
      </c>
      <c r="B4" s="499" t="s">
        <v>329</v>
      </c>
      <c r="C4" s="440" t="s">
        <v>2</v>
      </c>
      <c r="D4" s="435" t="s">
        <v>3</v>
      </c>
      <c r="E4" s="435" t="s">
        <v>4</v>
      </c>
      <c r="F4" s="435"/>
      <c r="G4" s="435" t="s">
        <v>5</v>
      </c>
    </row>
    <row r="5" spans="1:7" s="1" customFormat="1" ht="12" customHeight="1" x14ac:dyDescent="0.2">
      <c r="A5" s="500"/>
      <c r="B5" s="440"/>
      <c r="C5" s="440"/>
      <c r="D5" s="435"/>
      <c r="E5" s="501"/>
      <c r="F5" s="501"/>
      <c r="G5" s="435"/>
    </row>
    <row r="6" spans="1:7" s="1" customFormat="1" ht="12" customHeight="1" x14ac:dyDescent="0.2">
      <c r="A6" s="500"/>
      <c r="B6" s="440"/>
      <c r="C6" s="440"/>
      <c r="D6" s="435"/>
      <c r="E6" s="502" t="s">
        <v>90</v>
      </c>
      <c r="F6" s="444" t="s">
        <v>91</v>
      </c>
      <c r="G6" s="435"/>
    </row>
    <row r="7" spans="1:7" s="1" customFormat="1" ht="12" customHeight="1" x14ac:dyDescent="0.2">
      <c r="A7" s="500"/>
      <c r="B7" s="440"/>
      <c r="C7" s="440"/>
      <c r="D7" s="435"/>
      <c r="E7" s="435"/>
      <c r="F7" s="503"/>
      <c r="G7" s="435"/>
    </row>
    <row r="8" spans="1:7" s="1" customFormat="1" ht="18" customHeight="1" x14ac:dyDescent="0.2">
      <c r="A8" s="191" t="str">
        <f t="shared" ref="A8:A22" si="0">IF(COUNTA(B8:G8)&gt;0,ROW()-ROW($A$7),"")</f>
        <v/>
      </c>
      <c r="B8" s="189"/>
      <c r="C8" s="190"/>
      <c r="D8" s="188"/>
      <c r="E8" s="293"/>
      <c r="F8" s="294"/>
      <c r="G8" s="295"/>
    </row>
    <row r="9" spans="1:7" s="1" customFormat="1" ht="18" customHeight="1" x14ac:dyDescent="0.2">
      <c r="A9" s="191" t="str">
        <f t="shared" si="0"/>
        <v/>
      </c>
      <c r="B9" s="189"/>
      <c r="C9" s="190"/>
      <c r="D9" s="188"/>
      <c r="E9" s="293"/>
      <c r="F9" s="294"/>
      <c r="G9" s="295"/>
    </row>
    <row r="10" spans="1:7" s="1" customFormat="1" ht="18" customHeight="1" x14ac:dyDescent="0.2">
      <c r="A10" s="191" t="str">
        <f t="shared" si="0"/>
        <v/>
      </c>
      <c r="B10" s="189"/>
      <c r="C10" s="190"/>
      <c r="D10" s="188"/>
      <c r="E10" s="293"/>
      <c r="F10" s="294"/>
      <c r="G10" s="295"/>
    </row>
    <row r="11" spans="1:7" s="1" customFormat="1" ht="18" customHeight="1" x14ac:dyDescent="0.2">
      <c r="A11" s="191" t="str">
        <f t="shared" si="0"/>
        <v/>
      </c>
      <c r="B11" s="189"/>
      <c r="C11" s="190"/>
      <c r="D11" s="188"/>
      <c r="E11" s="293"/>
      <c r="F11" s="294"/>
      <c r="G11" s="295"/>
    </row>
    <row r="12" spans="1:7" s="1" customFormat="1" ht="18" customHeight="1" x14ac:dyDescent="0.2">
      <c r="A12" s="191" t="str">
        <f t="shared" si="0"/>
        <v/>
      </c>
      <c r="B12" s="189"/>
      <c r="C12" s="190"/>
      <c r="D12" s="188"/>
      <c r="E12" s="293"/>
      <c r="F12" s="294"/>
      <c r="G12" s="295"/>
    </row>
    <row r="13" spans="1:7" s="1" customFormat="1" ht="18" customHeight="1" x14ac:dyDescent="0.2">
      <c r="A13" s="191" t="str">
        <f t="shared" si="0"/>
        <v/>
      </c>
      <c r="B13" s="189"/>
      <c r="C13" s="190"/>
      <c r="D13" s="188"/>
      <c r="E13" s="293"/>
      <c r="F13" s="294"/>
      <c r="G13" s="295"/>
    </row>
    <row r="14" spans="1:7" s="1" customFormat="1" ht="18" customHeight="1" x14ac:dyDescent="0.2">
      <c r="A14" s="191" t="str">
        <f t="shared" si="0"/>
        <v/>
      </c>
      <c r="B14" s="189"/>
      <c r="C14" s="190"/>
      <c r="D14" s="188"/>
      <c r="E14" s="293"/>
      <c r="F14" s="294"/>
      <c r="G14" s="295"/>
    </row>
    <row r="15" spans="1:7" s="1" customFormat="1" ht="18" customHeight="1" x14ac:dyDescent="0.2">
      <c r="A15" s="191" t="str">
        <f t="shared" si="0"/>
        <v/>
      </c>
      <c r="B15" s="189"/>
      <c r="C15" s="190"/>
      <c r="D15" s="188"/>
      <c r="E15" s="293"/>
      <c r="F15" s="294"/>
      <c r="G15" s="295"/>
    </row>
    <row r="16" spans="1:7" s="1" customFormat="1" ht="18" customHeight="1" x14ac:dyDescent="0.2">
      <c r="A16" s="191" t="str">
        <f t="shared" si="0"/>
        <v/>
      </c>
      <c r="B16" s="189"/>
      <c r="C16" s="190"/>
      <c r="D16" s="188"/>
      <c r="E16" s="293"/>
      <c r="F16" s="294"/>
      <c r="G16" s="295"/>
    </row>
    <row r="17" spans="1:7" s="1" customFormat="1" ht="18" customHeight="1" x14ac:dyDescent="0.2">
      <c r="A17" s="191" t="str">
        <f t="shared" si="0"/>
        <v/>
      </c>
      <c r="B17" s="189"/>
      <c r="C17" s="190"/>
      <c r="D17" s="188"/>
      <c r="E17" s="293"/>
      <c r="F17" s="294"/>
      <c r="G17" s="295"/>
    </row>
    <row r="18" spans="1:7" s="1" customFormat="1" ht="18" customHeight="1" x14ac:dyDescent="0.2">
      <c r="A18" s="191" t="str">
        <f t="shared" si="0"/>
        <v/>
      </c>
      <c r="B18" s="189"/>
      <c r="C18" s="190"/>
      <c r="D18" s="188"/>
      <c r="E18" s="293"/>
      <c r="F18" s="294"/>
      <c r="G18" s="295"/>
    </row>
    <row r="19" spans="1:7" s="1" customFormat="1" ht="18" customHeight="1" x14ac:dyDescent="0.2">
      <c r="A19" s="191" t="str">
        <f t="shared" si="0"/>
        <v/>
      </c>
      <c r="B19" s="189"/>
      <c r="C19" s="190"/>
      <c r="D19" s="188"/>
      <c r="E19" s="293"/>
      <c r="F19" s="294"/>
      <c r="G19" s="295"/>
    </row>
    <row r="20" spans="1:7" s="1" customFormat="1" ht="18" customHeight="1" x14ac:dyDescent="0.2">
      <c r="A20" s="191" t="str">
        <f t="shared" si="0"/>
        <v/>
      </c>
      <c r="B20" s="189"/>
      <c r="C20" s="190"/>
      <c r="D20" s="188"/>
      <c r="E20" s="293"/>
      <c r="F20" s="294"/>
      <c r="G20" s="295"/>
    </row>
    <row r="21" spans="1:7" s="1" customFormat="1" ht="18" customHeight="1" x14ac:dyDescent="0.2">
      <c r="A21" s="191" t="str">
        <f t="shared" si="0"/>
        <v/>
      </c>
      <c r="B21" s="189"/>
      <c r="C21" s="190"/>
      <c r="D21" s="188"/>
      <c r="E21" s="293"/>
      <c r="F21" s="294"/>
      <c r="G21" s="295"/>
    </row>
    <row r="22" spans="1:7" s="1" customFormat="1" ht="18" customHeight="1" x14ac:dyDescent="0.2">
      <c r="A22" s="191" t="str">
        <f t="shared" si="0"/>
        <v/>
      </c>
      <c r="B22" s="189"/>
      <c r="C22" s="190"/>
      <c r="D22" s="188"/>
      <c r="E22" s="293"/>
      <c r="F22" s="294"/>
      <c r="G22" s="295"/>
    </row>
    <row r="23" spans="1:7" s="1" customFormat="1" ht="18" customHeight="1" x14ac:dyDescent="0.2">
      <c r="A23" s="191" t="str">
        <f t="shared" ref="A23:A27" si="1">IF(COUNTA(B23:G23)&gt;0,ROW()-ROW($A$7),"")</f>
        <v/>
      </c>
      <c r="B23" s="189"/>
      <c r="C23" s="190"/>
      <c r="D23" s="188"/>
      <c r="E23" s="293"/>
      <c r="F23" s="294"/>
      <c r="G23" s="295"/>
    </row>
    <row r="24" spans="1:7" s="1" customFormat="1" ht="18" customHeight="1" x14ac:dyDescent="0.2">
      <c r="A24" s="191" t="str">
        <f t="shared" si="1"/>
        <v/>
      </c>
      <c r="B24" s="189"/>
      <c r="C24" s="190"/>
      <c r="D24" s="188"/>
      <c r="E24" s="293"/>
      <c r="F24" s="294"/>
      <c r="G24" s="295"/>
    </row>
    <row r="25" spans="1:7" s="1" customFormat="1" ht="18" customHeight="1" x14ac:dyDescent="0.2">
      <c r="A25" s="191" t="str">
        <f t="shared" si="1"/>
        <v/>
      </c>
      <c r="B25" s="189"/>
      <c r="C25" s="190"/>
      <c r="D25" s="188"/>
      <c r="E25" s="293"/>
      <c r="F25" s="294"/>
      <c r="G25" s="295"/>
    </row>
    <row r="26" spans="1:7" s="1" customFormat="1" ht="18" customHeight="1" x14ac:dyDescent="0.2">
      <c r="A26" s="191" t="str">
        <f t="shared" si="1"/>
        <v/>
      </c>
      <c r="B26" s="189"/>
      <c r="C26" s="190"/>
      <c r="D26" s="188"/>
      <c r="E26" s="293"/>
      <c r="F26" s="294"/>
      <c r="G26" s="295"/>
    </row>
    <row r="27" spans="1:7" s="1" customFormat="1" ht="18" customHeight="1" x14ac:dyDescent="0.2">
      <c r="A27" s="191" t="str">
        <f t="shared" si="1"/>
        <v/>
      </c>
      <c r="B27" s="189"/>
      <c r="C27" s="190"/>
      <c r="D27" s="188"/>
      <c r="E27" s="293"/>
      <c r="F27" s="294"/>
      <c r="G27" s="295"/>
    </row>
  </sheetData>
  <sheetProtection password="EDE9" sheet="1" objects="1" scenarios="1" selectLockedCells="1"/>
  <mergeCells count="9">
    <mergeCell ref="F1:G1"/>
    <mergeCell ref="A4:A7"/>
    <mergeCell ref="B4:B7"/>
    <mergeCell ref="C4:C7"/>
    <mergeCell ref="D4:D7"/>
    <mergeCell ref="E4:F5"/>
    <mergeCell ref="G4:G7"/>
    <mergeCell ref="E6:E7"/>
    <mergeCell ref="F6:F7"/>
  </mergeCells>
  <conditionalFormatting sqref="F1:G1">
    <cfRule type="cellIs" dxfId="1" priority="1"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Änderungsdoku</vt:lpstr>
      <vt:lpstr>Seite 1</vt:lpstr>
      <vt:lpstr>Seite 2</vt:lpstr>
      <vt:lpstr>Seite 3</vt:lpstr>
      <vt:lpstr>Seite 4</vt:lpstr>
      <vt:lpstr>Anlage 4 | Fachkräfte</vt:lpstr>
      <vt:lpstr>Anlage 5 | Personalausgaben</vt:lpstr>
      <vt:lpstr>Anlage 6.1 | Veranstaltungen</vt:lpstr>
      <vt:lpstr>Anlage 6.2 | Veranstaltungen</vt:lpstr>
      <vt:lpstr>Anlage 7 | Unterschriftsproben</vt:lpstr>
      <vt:lpstr>Hinweis § 264 StGB</vt:lpstr>
      <vt:lpstr>Änderungsdoku!Druckbereich</vt:lpstr>
      <vt:lpstr>'Anlage 4 | Fachkräfte'!Druckbereich</vt:lpstr>
      <vt:lpstr>'Anlage 5 | Personalausgaben'!Druckbereich</vt:lpstr>
      <vt:lpstr>'Anlage 6.1 | Veranstaltungen'!Druckbereich</vt:lpstr>
      <vt:lpstr>'Anlage 6.2 | Veranstaltungen'!Druckbereich</vt:lpstr>
      <vt:lpstr>'Anlage 7 | Unterschriftsproben'!Druckbereich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2023-10-09T12:27:17Z</cp:lastPrinted>
  <dcterms:created xsi:type="dcterms:W3CDTF">2008-07-29T08:48:50Z</dcterms:created>
  <dcterms:modified xsi:type="dcterms:W3CDTF">2023-10-12T09:13:53Z</dcterms:modified>
</cp:coreProperties>
</file>