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Z:\Organisation\Formulare\05 SoFaJuSp\01 Änderung TLVwA\Extern\Mittelanforderung\"/>
    </mc:Choice>
  </mc:AlternateContent>
  <bookViews>
    <workbookView xWindow="12555" yWindow="-15" windowWidth="12600" windowHeight="12810" activeTab="1"/>
  </bookViews>
  <sheets>
    <sheet name="Änderungsdoku" sheetId="5" r:id="rId1"/>
    <sheet name="Mittelanforderung" sheetId="1" r:id="rId2"/>
    <sheet name="Übersicht geplante Ausgaben" sheetId="4" r:id="rId3"/>
  </sheets>
  <definedNames>
    <definedName name="_xlnm.Print_Area" localSheetId="0">Änderungsdoku!$A:$C</definedName>
    <definedName name="_xlnm.Print_Area" localSheetId="1">Mittelanforderung!$A$1:$R$68</definedName>
    <definedName name="_xlnm.Print_Area" localSheetId="2">'Übersicht geplante Ausgaben'!$A$1:$S$105</definedName>
    <definedName name="_xlnm.Print_Titles" localSheetId="0">Änderungsdoku!$7:$7</definedName>
    <definedName name="_xlnm.Print_Titles" localSheetId="2">'Übersicht geplante Ausgaben'!$1:$7</definedName>
  </definedNames>
  <calcPr calcId="162913"/>
</workbook>
</file>

<file path=xl/calcChain.xml><?xml version="1.0" encoding="utf-8"?>
<calcChain xmlns="http://schemas.openxmlformats.org/spreadsheetml/2006/main">
  <c r="A68" i="1" l="1"/>
  <c r="A67" i="1"/>
  <c r="A4" i="5"/>
  <c r="P39" i="4" l="1"/>
  <c r="P33" i="4"/>
  <c r="P22" i="4"/>
  <c r="P16" i="4"/>
  <c r="B53" i="4" l="1"/>
  <c r="D103" i="4" l="1"/>
  <c r="P53" i="4" l="1"/>
  <c r="P57" i="4" s="1"/>
  <c r="P46" i="4"/>
  <c r="A6" i="4" l="1"/>
  <c r="O33" i="1" l="1"/>
  <c r="C16" i="4" l="1"/>
  <c r="P44" i="4" l="1"/>
  <c r="P48" i="4" s="1"/>
  <c r="P61" i="4" s="1"/>
  <c r="P65" i="4" s="1"/>
  <c r="P67" i="4" s="1"/>
  <c r="D55" i="1" l="1"/>
  <c r="S3" i="4"/>
  <c r="S2" i="4"/>
  <c r="P1" i="4"/>
  <c r="A4" i="4" l="1"/>
</calcChain>
</file>

<file path=xl/sharedStrings.xml><?xml version="1.0" encoding="utf-8"?>
<sst xmlns="http://schemas.openxmlformats.org/spreadsheetml/2006/main" count="140" uniqueCount="104">
  <si>
    <t>Zuwendungsempfänger/Anschrift</t>
  </si>
  <si>
    <t>Kontoinhaber:</t>
  </si>
  <si>
    <t>Name des Geldinstituts:</t>
  </si>
  <si>
    <t>Aktenzeichen: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</si>
  <si>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</si>
  <si>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</si>
  <si>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</si>
  <si>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</si>
  <si>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 xml:space="preserve">Aktenzeichen: </t>
  </si>
  <si>
    <t>aktueller Bescheid vom:</t>
  </si>
  <si>
    <t>Hiermit beantrage ich die Auszahlung einer Rate in Höhe des anteiligen Mittelbedarfs entsprechend der im o. g. Bescheid</t>
  </si>
  <si>
    <t>festgelegten Bestimmungen für den Zeitraum</t>
  </si>
  <si>
    <t>bis:</t>
  </si>
  <si>
    <t>rechtsverbindliche Unterschrift(en) und Stempel</t>
  </si>
  <si>
    <t>Name in DRUCKBUCHSTABEN</t>
  </si>
  <si>
    <t>(bitte Ort der Bank angeben)</t>
  </si>
  <si>
    <t>Ich bitte um Überweisung des o. g. Betrages auf nachstehendes Konto:</t>
  </si>
  <si>
    <t>vom:</t>
  </si>
  <si>
    <r>
      <t xml:space="preserve">Anlage: </t>
    </r>
    <r>
      <rPr>
        <b/>
        <sz val="9"/>
        <rFont val="Arial"/>
        <family val="2"/>
      </rPr>
      <t>Übersicht über die geplanten Ausgaben</t>
    </r>
  </si>
  <si>
    <r>
      <t>Anlage</t>
    </r>
    <r>
      <rPr>
        <sz val="9"/>
        <rFont val="Arial"/>
        <family val="2"/>
      </rPr>
      <t>:</t>
    </r>
  </si>
  <si>
    <t>Übersicht über die geplanten Ausgaben</t>
  </si>
  <si>
    <t>Änderungsdokumentation</t>
  </si>
  <si>
    <t>Version</t>
  </si>
  <si>
    <t>Datum</t>
  </si>
  <si>
    <t>Beschreibung der Änderung</t>
  </si>
  <si>
    <t>V 1.0</t>
  </si>
  <si>
    <t>Ersterstellung</t>
  </si>
  <si>
    <t>Ich bestätige, dass die Bedingungen und Auflagen des o. g. Bescheides erfüllt werden und keine mitteilungspflichtigen</t>
  </si>
  <si>
    <t>Änderungen eingetreten sind. Nicht verbrauchte Mittel zeige ich unverzüglich an. Eine Übersicht über die geplanten</t>
  </si>
  <si>
    <t>Ausgaben für den o. g. Zeitraum habe ich dieser Mittelanforderung beigefügt.</t>
  </si>
  <si>
    <t>1.1</t>
  </si>
  <si>
    <t>1.2</t>
  </si>
  <si>
    <t>Gesamtsumme der Ausgaben</t>
  </si>
  <si>
    <t>1.</t>
  </si>
  <si>
    <t>2.</t>
  </si>
  <si>
    <t>3.</t>
  </si>
  <si>
    <t>Gesamtbetrag aus 1. und 2.</t>
  </si>
  <si>
    <t>4.</t>
  </si>
  <si>
    <t>5.</t>
  </si>
  <si>
    <t>Übersicht der zuwendungsfähigen Ausgaben, die bis zum Zeitpunkt der Mittelanforderung angefallen sind</t>
  </si>
  <si>
    <t>Zuwendungsbetrag (in €):</t>
  </si>
  <si>
    <t>in Höhe von: (in €)</t>
  </si>
  <si>
    <t>IBAN:</t>
  </si>
  <si>
    <t>BIC:</t>
  </si>
  <si>
    <t>Mittelanforderung</t>
  </si>
  <si>
    <t>Übersicht der zuwendungsfähigen Ausgaben, die in den nächsten zwei Monaten fällig werden</t>
  </si>
  <si>
    <t>(Bauausgabenbuch als Anlage beifügen!)</t>
  </si>
  <si>
    <t>1.3</t>
  </si>
  <si>
    <t>1.4</t>
  </si>
  <si>
    <t>1.5</t>
  </si>
  <si>
    <t>Transportfahrzeuge</t>
  </si>
  <si>
    <t>geplante zuwendungs-
fähige Ausgaben in €</t>
  </si>
  <si>
    <t>Rechnungs-/Zahlungsbetrag
(zuwend.fähige Ausgaben) in €</t>
  </si>
  <si>
    <t>in %</t>
  </si>
  <si>
    <t>in €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</si>
  <si>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</si>
  <si>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</si>
  <si>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</si>
  <si>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</si>
  <si>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</si>
  <si>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6.</t>
  </si>
  <si>
    <t>Stand der Baumaßnahme</t>
  </si>
  <si>
    <t>zuwendungsfähige Ausgaben für die nächsten zwei Monate</t>
  </si>
  <si>
    <t>zuwendungsfähige Ausgaben bis zum Zeitpunkt der Mittelanforderung</t>
  </si>
  <si>
    <t>Fachtechnische Bestätigung des bauleitenden Architekten oder des Bauamtes</t>
  </si>
  <si>
    <t>Die Baumaßnahme wurde besichtigt am:</t>
  </si>
  <si>
    <t>Gegen die Auszahlung der beantragten Mittel bestehen</t>
  </si>
  <si>
    <t>rechtsverbindliche Unterschrift und Stempel</t>
  </si>
  <si>
    <t>bestätigt</t>
  </si>
  <si>
    <t>nicht bestätigt</t>
  </si>
  <si>
    <t>keine Bedenken</t>
  </si>
  <si>
    <t>Bedenken</t>
  </si>
  <si>
    <t>Die Angaben unter Nummer 1, 2 und 5 werden</t>
  </si>
  <si>
    <t>Abrufbare Mittel mit dieser Mittelanforderung</t>
  </si>
  <si>
    <t>Grad der Ausführung zu diesem Zeitpunkt (zirka in %):</t>
  </si>
  <si>
    <t>Berechnung der abrufbaren Mittel</t>
  </si>
  <si>
    <t>Prozentsatz der anteiligen Förderung (gemäß Ausgaben- und Finanzierungsplan)</t>
  </si>
  <si>
    <t>V 1.1</t>
  </si>
  <si>
    <t>Bau (KG 200-700, ohne 600 Ausstattung)</t>
  </si>
  <si>
    <t>Bauwerk-Baukonstruktionen (KG 300)</t>
  </si>
  <si>
    <t>Bauwerk-technische Anlagen (KG 400)</t>
  </si>
  <si>
    <t>Summe Bau (KG 200-700, ohne 600 Ausstattung)</t>
  </si>
  <si>
    <t>Aktualisierung der Richtlinienbezeichnung</t>
  </si>
  <si>
    <t>V 1.2</t>
  </si>
  <si>
    <t>Anpassung der Richtlinienbezeichnung und der Ausgabenarten</t>
  </si>
  <si>
    <t>V 1.3</t>
  </si>
  <si>
    <t>Richtlinie über die Gewährung von Zuwendungen zur Förderung von investiven Maßnahmen 
des Tierschutzes in Thüringen</t>
  </si>
  <si>
    <t>Vorbereitende Maßnahmen (KG 200)</t>
  </si>
  <si>
    <t>Außenanlagen und Freiflächen (KG 500)</t>
  </si>
  <si>
    <t>Baunebenkosten (KG 700)</t>
  </si>
  <si>
    <t>Ausstattung und Kunstwerke (KG 600)</t>
  </si>
  <si>
    <t>Anpassung der Ausgabenpositionen</t>
  </si>
  <si>
    <t>V 1.4</t>
  </si>
  <si>
    <t>Adressänderung</t>
  </si>
  <si>
    <t>Weimarische Straße 45/46</t>
  </si>
  <si>
    <t>99099 Erfurt</t>
  </si>
  <si>
    <t>Investive Förderung des Tierschutzes</t>
  </si>
  <si>
    <t>GFAW</t>
  </si>
  <si>
    <t>TLVwA</t>
  </si>
  <si>
    <t>V 2.0</t>
  </si>
  <si>
    <t>Übernahme des Formulars</t>
  </si>
  <si>
    <t>Thüringer Landesverwaltungsamt</t>
  </si>
  <si>
    <t>- Abteilungsgruppe Arbeits- und Wirtschaftsförderung</t>
  </si>
  <si>
    <t xml:space="preserve"> Prüfvermerk TLVwA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</si>
</sst>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2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9"/>
      <color rgb="FFFF0000"/>
      <name val="Arial"/>
      <family val="2"/>
    </font>
    <font>
      <i/>
      <sz val="8"/>
      <color rgb="FF0070C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8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20" fillId="3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3" fillId="14" borderId="0" applyNumberFormat="0" applyBorder="0" applyAlignment="0" applyProtection="0"/>
    <xf numFmtId="0" fontId="24" fillId="3" borderId="0" applyNumberFormat="0" applyBorder="0" applyAlignment="0" applyProtection="0"/>
    <xf numFmtId="0" fontId="7" fillId="4" borderId="4" applyNumberFormat="0" applyFont="0" applyAlignment="0" applyProtection="0"/>
    <xf numFmtId="0" fontId="25" fillId="15" borderId="0" applyNumberFormat="0" applyBorder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9" applyNumberFormat="0" applyAlignment="0" applyProtection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1" fillId="0" borderId="0" xfId="35" applyFont="1" applyFill="1" applyAlignment="1" applyProtection="1">
      <alignment vertical="center"/>
    </xf>
    <xf numFmtId="0" fontId="8" fillId="0" borderId="0" xfId="35" applyFont="1" applyFill="1" applyAlignment="1" applyProtection="1">
      <alignment horizontal="right" vertical="center"/>
    </xf>
    <xf numFmtId="0" fontId="8" fillId="0" borderId="0" xfId="35" applyNumberFormat="1" applyFont="1" applyFill="1" applyBorder="1" applyAlignment="1" applyProtection="1">
      <alignment horizontal="left" vertical="center"/>
    </xf>
    <xf numFmtId="0" fontId="8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vertical="center"/>
    </xf>
    <xf numFmtId="0" fontId="2" fillId="0" borderId="0" xfId="35" applyFont="1" applyFill="1" applyBorder="1" applyAlignment="1" applyProtection="1">
      <alignment vertical="center"/>
    </xf>
    <xf numFmtId="1" fontId="1" fillId="0" borderId="0" xfId="35" applyNumberFormat="1" applyFont="1" applyFill="1" applyBorder="1" applyAlignment="1" applyProtection="1">
      <alignment vertical="center"/>
    </xf>
    <xf numFmtId="0" fontId="2" fillId="0" borderId="0" xfId="35" applyFont="1" applyFill="1" applyAlignment="1" applyProtection="1">
      <alignment horizontal="right" vertical="center"/>
    </xf>
    <xf numFmtId="0" fontId="9" fillId="0" borderId="0" xfId="35" applyFont="1" applyFill="1" applyBorder="1" applyAlignment="1" applyProtection="1">
      <alignment vertical="center"/>
    </xf>
    <xf numFmtId="0" fontId="33" fillId="0" borderId="0" xfId="35" applyFont="1" applyFill="1" applyAlignment="1" applyProtection="1">
      <alignment horizontal="right"/>
    </xf>
    <xf numFmtId="0" fontId="33" fillId="0" borderId="0" xfId="35" applyFont="1" applyFill="1" applyAlignment="1" applyProtection="1">
      <alignment horizontal="right" vertical="top"/>
    </xf>
    <xf numFmtId="0" fontId="1" fillId="0" borderId="0" xfId="44" applyNumberFormat="1" applyAlignment="1" applyProtection="1">
      <alignment vertical="center"/>
      <protection hidden="1"/>
    </xf>
    <xf numFmtId="0" fontId="1" fillId="0" borderId="0" xfId="44" applyNumberFormat="1" applyAlignment="1" applyProtection="1">
      <alignment horizontal="center" vertical="center"/>
      <protection hidden="1"/>
    </xf>
    <xf numFmtId="0" fontId="1" fillId="0" borderId="0" xfId="44" applyNumberForma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Border="1" applyAlignment="1" applyProtection="1">
      <alignment vertical="center"/>
      <protection hidden="1"/>
    </xf>
    <xf numFmtId="0" fontId="4" fillId="0" borderId="0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17" xfId="35" applyFont="1" applyFill="1" applyBorder="1" applyAlignment="1" applyProtection="1">
      <alignment vertical="center"/>
    </xf>
    <xf numFmtId="0" fontId="1" fillId="0" borderId="11" xfId="35" applyFont="1" applyFill="1" applyBorder="1" applyAlignment="1" applyProtection="1">
      <alignment vertical="center"/>
    </xf>
    <xf numFmtId="0" fontId="1" fillId="0" borderId="19" xfId="35" applyFont="1" applyFill="1" applyBorder="1" applyAlignment="1" applyProtection="1">
      <alignment vertical="center"/>
    </xf>
    <xf numFmtId="0" fontId="1" fillId="0" borderId="20" xfId="35" applyFont="1" applyFill="1" applyBorder="1" applyAlignment="1" applyProtection="1">
      <alignment vertical="center"/>
    </xf>
    <xf numFmtId="0" fontId="1" fillId="0" borderId="15" xfId="35" applyFont="1" applyFill="1" applyBorder="1" applyAlignment="1" applyProtection="1">
      <alignment vertical="center"/>
    </xf>
    <xf numFmtId="0" fontId="1" fillId="0" borderId="14" xfId="35" applyFont="1" applyFill="1" applyBorder="1" applyAlignment="1" applyProtection="1">
      <alignment vertical="center"/>
    </xf>
    <xf numFmtId="0" fontId="1" fillId="0" borderId="14" xfId="35" applyFont="1" applyFill="1" applyBorder="1" applyAlignment="1" applyProtection="1">
      <alignment horizontal="center" vertical="center" wrapText="1"/>
    </xf>
    <xf numFmtId="0" fontId="1" fillId="0" borderId="16" xfId="35" applyFont="1" applyFill="1" applyBorder="1" applyAlignment="1" applyProtection="1">
      <alignment vertical="center"/>
    </xf>
    <xf numFmtId="0" fontId="8" fillId="0" borderId="19" xfId="35" applyFont="1" applyFill="1" applyBorder="1" applyAlignment="1" applyProtection="1">
      <alignment vertical="center"/>
    </xf>
    <xf numFmtId="0" fontId="1" fillId="0" borderId="18" xfId="35" applyFont="1" applyFill="1" applyBorder="1" applyAlignment="1" applyProtection="1">
      <alignment vertical="center"/>
    </xf>
    <xf numFmtId="0" fontId="1" fillId="0" borderId="0" xfId="35" applyFont="1" applyFill="1" applyBorder="1" applyAlignment="1" applyProtection="1">
      <alignment horizontal="center" vertical="center" wrapText="1"/>
    </xf>
    <xf numFmtId="0" fontId="4" fillId="20" borderId="12" xfId="35" applyFont="1" applyFill="1" applyBorder="1" applyAlignment="1" applyProtection="1">
      <alignment horizontal="left" vertical="center" indent="1"/>
    </xf>
    <xf numFmtId="0" fontId="4" fillId="20" borderId="10" xfId="35" applyFont="1" applyFill="1" applyBorder="1" applyAlignment="1" applyProtection="1">
      <alignment vertical="center"/>
    </xf>
    <xf numFmtId="0" fontId="8" fillId="20" borderId="10" xfId="35" applyFont="1" applyFill="1" applyBorder="1" applyAlignment="1" applyProtection="1">
      <alignment vertical="center"/>
    </xf>
    <xf numFmtId="0" fontId="8" fillId="20" borderId="13" xfId="35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7" fillId="0" borderId="0" xfId="0" applyFont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left" vertical="center" indent="1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" fillId="0" borderId="11" xfId="35" applyFont="1" applyFill="1" applyBorder="1" applyAlignment="1" applyProtection="1">
      <alignment horizontal="center" vertical="center" wrapText="1"/>
    </xf>
    <xf numFmtId="0" fontId="1" fillId="0" borderId="0" xfId="35" applyFont="1" applyFill="1" applyBorder="1" applyAlignment="1" applyProtection="1">
      <alignment horizontal="center" vertical="center" wrapText="1"/>
    </xf>
    <xf numFmtId="0" fontId="38" fillId="0" borderId="0" xfId="35" applyFont="1" applyFill="1" applyAlignment="1" applyProtection="1">
      <alignment vertical="top"/>
    </xf>
    <xf numFmtId="0" fontId="1" fillId="0" borderId="16" xfId="35" applyFont="1" applyFill="1" applyBorder="1" applyAlignment="1" applyProtection="1">
      <alignment horizontal="center" vertical="center" wrapText="1"/>
    </xf>
    <xf numFmtId="0" fontId="4" fillId="0" borderId="32" xfId="35" applyFont="1" applyFill="1" applyBorder="1" applyAlignment="1" applyProtection="1">
      <alignment vertical="center"/>
    </xf>
    <xf numFmtId="0" fontId="1" fillId="0" borderId="32" xfId="35" applyFont="1" applyFill="1" applyBorder="1" applyAlignment="1" applyProtection="1">
      <alignment vertical="center"/>
    </xf>
    <xf numFmtId="0" fontId="4" fillId="0" borderId="32" xfId="35" applyFont="1" applyFill="1" applyBorder="1" applyAlignment="1" applyProtection="1">
      <alignment horizontal="left" vertical="center" indent="2"/>
    </xf>
    <xf numFmtId="0" fontId="11" fillId="0" borderId="0" xfId="0" applyFont="1" applyBorder="1" applyAlignment="1" applyProtection="1">
      <alignment vertical="center"/>
      <protection hidden="1"/>
    </xf>
    <xf numFmtId="0" fontId="3" fillId="0" borderId="19" xfId="0" applyFont="1" applyFill="1" applyBorder="1" applyAlignment="1" applyProtection="1">
      <alignment vertical="top"/>
      <protection hidden="1"/>
    </xf>
    <xf numFmtId="0" fontId="6" fillId="0" borderId="20" xfId="0" applyFont="1" applyFill="1" applyBorder="1" applyAlignment="1" applyProtection="1">
      <alignment horizontal="right" vertical="top"/>
      <protection hidden="1"/>
    </xf>
    <xf numFmtId="0" fontId="1" fillId="22" borderId="12" xfId="45" applyFont="1" applyFill="1" applyBorder="1" applyAlignment="1" applyProtection="1">
      <alignment horizontal="left" vertical="center"/>
      <protection hidden="1"/>
    </xf>
    <xf numFmtId="0" fontId="1" fillId="22" borderId="10" xfId="45" applyFont="1" applyFill="1" applyBorder="1" applyAlignment="1" applyProtection="1">
      <alignment horizontal="left" vertical="center"/>
      <protection hidden="1"/>
    </xf>
    <xf numFmtId="0" fontId="1" fillId="22" borderId="13" xfId="45" applyFont="1" applyFill="1" applyBorder="1" applyAlignment="1" applyProtection="1">
      <alignment horizontal="left" vertical="center"/>
      <protection hidden="1"/>
    </xf>
    <xf numFmtId="0" fontId="4" fillId="0" borderId="32" xfId="35" applyFont="1" applyFill="1" applyBorder="1" applyAlignment="1" applyProtection="1">
      <alignment horizontal="left" vertical="center" indent="1"/>
    </xf>
    <xf numFmtId="0" fontId="4" fillId="0" borderId="19" xfId="35" applyFont="1" applyFill="1" applyBorder="1" applyAlignment="1" applyProtection="1">
      <alignment horizontal="left" vertical="center" indent="1"/>
    </xf>
    <xf numFmtId="0" fontId="4" fillId="0" borderId="20" xfId="35" applyFont="1" applyFill="1" applyBorder="1" applyAlignment="1" applyProtection="1">
      <alignment horizontal="left" vertical="center" indent="1"/>
    </xf>
    <xf numFmtId="0" fontId="1" fillId="0" borderId="19" xfId="35" applyFont="1" applyFill="1" applyBorder="1" applyAlignment="1" applyProtection="1">
      <alignment horizontal="left" vertical="center" indent="1"/>
    </xf>
    <xf numFmtId="0" fontId="39" fillId="0" borderId="0" xfId="35" applyFont="1" applyFill="1" applyBorder="1" applyAlignment="1" applyProtection="1">
      <alignment horizontal="right" vertical="center" indent="1"/>
    </xf>
    <xf numFmtId="0" fontId="1" fillId="0" borderId="0" xfId="35" applyFont="1" applyFill="1" applyBorder="1" applyAlignment="1" applyProtection="1">
      <alignment horizontal="right" vertical="center" indent="1"/>
    </xf>
    <xf numFmtId="0" fontId="1" fillId="0" borderId="14" xfId="35" applyFont="1" applyFill="1" applyBorder="1" applyAlignment="1" applyProtection="1">
      <alignment horizontal="right" vertical="center" indent="1"/>
    </xf>
    <xf numFmtId="0" fontId="1" fillId="0" borderId="11" xfId="35" applyFont="1" applyFill="1" applyBorder="1" applyAlignment="1" applyProtection="1">
      <alignment horizontal="right" vertical="center" indent="1"/>
    </xf>
    <xf numFmtId="0" fontId="39" fillId="0" borderId="33" xfId="35" applyFont="1" applyFill="1" applyBorder="1" applyAlignment="1" applyProtection="1">
      <alignment horizontal="right" vertical="center" indent="1"/>
    </xf>
    <xf numFmtId="49" fontId="8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8" fillId="17" borderId="13" xfId="0" applyNumberFormat="1" applyFont="1" applyFill="1" applyBorder="1" applyAlignment="1" applyProtection="1">
      <alignment horizontal="left" vertical="center" indent="1"/>
      <protection locked="0"/>
    </xf>
    <xf numFmtId="0" fontId="11" fillId="17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167" fontId="8" fillId="21" borderId="12" xfId="0" applyNumberFormat="1" applyFont="1" applyFill="1" applyBorder="1" applyAlignment="1" applyProtection="1">
      <alignment horizontal="center" vertical="center"/>
      <protection locked="0"/>
    </xf>
    <xf numFmtId="167" fontId="8" fillId="21" borderId="10" xfId="0" applyNumberFormat="1" applyFont="1" applyFill="1" applyBorder="1" applyAlignment="1" applyProtection="1">
      <alignment horizontal="center" vertical="center"/>
      <protection locked="0"/>
    </xf>
    <xf numFmtId="167" fontId="8" fillId="21" borderId="13" xfId="0" applyNumberFormat="1" applyFont="1" applyFill="1" applyBorder="1" applyAlignment="1" applyProtection="1">
      <alignment horizontal="center" vertical="center"/>
      <protection locked="0"/>
    </xf>
    <xf numFmtId="14" fontId="8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0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8" fillId="17" borderId="12" xfId="0" applyNumberFormat="1" applyFont="1" applyFill="1" applyBorder="1" applyAlignment="1" applyProtection="1">
      <alignment horizontal="center" vertical="center"/>
      <protection locked="0"/>
    </xf>
    <xf numFmtId="14" fontId="8" fillId="17" borderId="10" xfId="0" applyNumberFormat="1" applyFont="1" applyFill="1" applyBorder="1" applyAlignment="1" applyProtection="1">
      <alignment horizontal="center" vertical="center"/>
      <protection locked="0"/>
    </xf>
    <xf numFmtId="14" fontId="8" fillId="17" borderId="13" xfId="0" applyNumberFormat="1" applyFont="1" applyFill="1" applyBorder="1" applyAlignment="1" applyProtection="1">
      <alignment horizontal="center" vertical="center"/>
      <protection locked="0"/>
    </xf>
    <xf numFmtId="4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" fontId="4" fillId="17" borderId="13" xfId="0" applyNumberFormat="1" applyFont="1" applyFill="1" applyBorder="1" applyAlignment="1" applyProtection="1">
      <alignment horizontal="left" vertical="center" indent="1"/>
      <protection locked="0"/>
    </xf>
    <xf numFmtId="0" fontId="40" fillId="0" borderId="0" xfId="0" applyFont="1" applyFill="1" applyBorder="1" applyAlignment="1" applyProtection="1">
      <alignment horizontal="left" vertical="top" wrapText="1"/>
      <protection hidden="1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0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3" xfId="0" applyNumberFormat="1" applyFont="1" applyFill="1" applyBorder="1" applyAlignment="1" applyProtection="1">
      <alignment horizontal="left" vertical="center" indent="1"/>
      <protection locked="0"/>
    </xf>
    <xf numFmtId="14" fontId="4" fillId="17" borderId="12" xfId="0" applyNumberFormat="1" applyFont="1" applyFill="1" applyBorder="1" applyAlignment="1" applyProtection="1">
      <alignment horizontal="center" vertical="center"/>
      <protection locked="0"/>
    </xf>
    <xf numFmtId="14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1" fillId="17" borderId="0" xfId="0" applyFont="1" applyFill="1" applyAlignment="1" applyProtection="1">
      <alignment vertical="center"/>
      <protection locked="0"/>
    </xf>
    <xf numFmtId="49" fontId="11" fillId="17" borderId="14" xfId="0" applyNumberFormat="1" applyFont="1" applyFill="1" applyBorder="1" applyAlignment="1" applyProtection="1">
      <alignment horizontal="left" vertical="center"/>
      <protection locked="0"/>
    </xf>
    <xf numFmtId="0" fontId="11" fillId="17" borderId="14" xfId="0" applyFont="1" applyFill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18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20" xfId="0" applyFont="1" applyBorder="1" applyAlignment="1" applyProtection="1">
      <alignment vertical="top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0" fontId="3" fillId="0" borderId="16" xfId="0" applyFont="1" applyBorder="1" applyAlignment="1" applyProtection="1">
      <alignment vertical="top"/>
      <protection hidden="1"/>
    </xf>
    <xf numFmtId="164" fontId="1" fillId="17" borderId="15" xfId="0" applyNumberFormat="1" applyFont="1" applyFill="1" applyBorder="1" applyAlignment="1" applyProtection="1">
      <alignment horizontal="left" vertical="center" indent="1"/>
      <protection locked="0"/>
    </xf>
    <xf numFmtId="164" fontId="1" fillId="17" borderId="14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4" xfId="0" applyNumberFormat="1" applyFont="1" applyFill="1" applyBorder="1" applyAlignment="1" applyProtection="1">
      <alignment vertical="center"/>
      <protection locked="0"/>
    </xf>
    <xf numFmtId="49" fontId="1" fillId="17" borderId="16" xfId="0" applyNumberFormat="1" applyFont="1" applyFill="1" applyBorder="1" applyAlignment="1" applyProtection="1">
      <alignment vertical="center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8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9" xfId="0" applyNumberFormat="1" applyFont="1" applyFill="1" applyBorder="1" applyAlignment="1" applyProtection="1">
      <alignment horizontal="left" vertical="center" indent="1"/>
      <protection locked="0"/>
    </xf>
    <xf numFmtId="49" fontId="1" fillId="17" borderId="0" xfId="0" applyNumberFormat="1" applyFont="1" applyFill="1" applyBorder="1" applyAlignment="1" applyProtection="1">
      <alignment horizontal="left" vertical="center" indent="1"/>
      <protection locked="0"/>
    </xf>
    <xf numFmtId="49" fontId="1" fillId="17" borderId="20" xfId="0" applyNumberFormat="1" applyFont="1" applyFill="1" applyBorder="1" applyAlignment="1" applyProtection="1">
      <alignment horizontal="left" vertical="center" indent="1"/>
      <protection locked="0"/>
    </xf>
    <xf numFmtId="0" fontId="13" fillId="0" borderId="17" xfId="0" applyFont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8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4" fontId="2" fillId="18" borderId="12" xfId="35" applyNumberFormat="1" applyFont="1" applyFill="1" applyBorder="1" applyAlignment="1" applyProtection="1">
      <alignment horizontal="right" vertical="center" indent="1"/>
      <protection locked="0"/>
    </xf>
    <xf numFmtId="4" fontId="2" fillId="18" borderId="10" xfId="35" applyNumberFormat="1" applyFont="1" applyFill="1" applyBorder="1" applyAlignment="1" applyProtection="1">
      <alignment horizontal="right" vertical="center" indent="1"/>
      <protection locked="0"/>
    </xf>
    <xf numFmtId="4" fontId="2" fillId="18" borderId="13" xfId="35" applyNumberFormat="1" applyFont="1" applyFill="1" applyBorder="1" applyAlignment="1" applyProtection="1">
      <alignment horizontal="right" vertical="center" indent="1"/>
      <protection locked="0"/>
    </xf>
    <xf numFmtId="167" fontId="8" fillId="0" borderId="34" xfId="35" applyNumberFormat="1" applyFont="1" applyFill="1" applyBorder="1" applyAlignment="1" applyProtection="1">
      <alignment horizontal="right" vertical="center" indent="1"/>
    </xf>
    <xf numFmtId="167" fontId="8" fillId="0" borderId="35" xfId="35" applyNumberFormat="1" applyFont="1" applyFill="1" applyBorder="1" applyAlignment="1" applyProtection="1">
      <alignment horizontal="right" vertical="center" indent="1"/>
    </xf>
    <xf numFmtId="167" fontId="8" fillId="0" borderId="36" xfId="35" applyNumberFormat="1" applyFont="1" applyFill="1" applyBorder="1" applyAlignment="1" applyProtection="1">
      <alignment horizontal="right" vertical="center" indent="1"/>
    </xf>
    <xf numFmtId="167" fontId="1" fillId="0" borderId="12" xfId="35" applyNumberFormat="1" applyFont="1" applyFill="1" applyBorder="1" applyAlignment="1" applyProtection="1">
      <alignment horizontal="right" vertical="center" indent="1"/>
    </xf>
    <xf numFmtId="167" fontId="1" fillId="0" borderId="10" xfId="35" applyNumberFormat="1" applyFont="1" applyFill="1" applyBorder="1" applyAlignment="1" applyProtection="1">
      <alignment horizontal="right" vertical="center" indent="1"/>
    </xf>
    <xf numFmtId="167" fontId="1" fillId="0" borderId="13" xfId="35" applyNumberFormat="1" applyFont="1" applyFill="1" applyBorder="1" applyAlignment="1" applyProtection="1">
      <alignment horizontal="right" vertical="center" indent="1"/>
    </xf>
    <xf numFmtId="49" fontId="11" fillId="17" borderId="15" xfId="0" applyNumberFormat="1" applyFont="1" applyFill="1" applyBorder="1" applyAlignment="1" applyProtection="1">
      <alignment horizontal="left" vertical="center"/>
      <protection locked="0"/>
    </xf>
    <xf numFmtId="0" fontId="11" fillId="17" borderId="16" xfId="0" applyFont="1" applyFill="1" applyBorder="1" applyAlignment="1" applyProtection="1">
      <alignment vertical="center"/>
      <protection locked="0"/>
    </xf>
    <xf numFmtId="0" fontId="1" fillId="21" borderId="17" xfId="35" applyFont="1" applyFill="1" applyBorder="1" applyAlignment="1" applyProtection="1">
      <alignment horizontal="left" vertical="top" wrapText="1" indent="1"/>
      <protection locked="0"/>
    </xf>
    <xf numFmtId="0" fontId="1" fillId="21" borderId="11" xfId="35" applyFont="1" applyFill="1" applyBorder="1" applyAlignment="1" applyProtection="1">
      <alignment horizontal="left" vertical="top" wrapText="1" indent="1"/>
      <protection locked="0"/>
    </xf>
    <xf numFmtId="0" fontId="1" fillId="21" borderId="18" xfId="35" applyFont="1" applyFill="1" applyBorder="1" applyAlignment="1" applyProtection="1">
      <alignment horizontal="left" vertical="top" wrapText="1" indent="1"/>
      <protection locked="0"/>
    </xf>
    <xf numFmtId="0" fontId="1" fillId="21" borderId="19" xfId="35" applyFont="1" applyFill="1" applyBorder="1" applyAlignment="1" applyProtection="1">
      <alignment horizontal="left" vertical="top" wrapText="1" indent="1"/>
      <protection locked="0"/>
    </xf>
    <xf numFmtId="0" fontId="1" fillId="21" borderId="0" xfId="35" applyFont="1" applyFill="1" applyBorder="1" applyAlignment="1" applyProtection="1">
      <alignment horizontal="left" vertical="top" wrapText="1" indent="1"/>
      <protection locked="0"/>
    </xf>
    <xf numFmtId="0" fontId="1" fillId="21" borderId="20" xfId="35" applyFont="1" applyFill="1" applyBorder="1" applyAlignment="1" applyProtection="1">
      <alignment horizontal="left" vertical="top" wrapText="1" indent="1"/>
      <protection locked="0"/>
    </xf>
    <xf numFmtId="0" fontId="1" fillId="21" borderId="15" xfId="35" applyFont="1" applyFill="1" applyBorder="1" applyAlignment="1" applyProtection="1">
      <alignment horizontal="left" vertical="top" wrapText="1" indent="1"/>
      <protection locked="0"/>
    </xf>
    <xf numFmtId="0" fontId="1" fillId="21" borderId="14" xfId="35" applyFont="1" applyFill="1" applyBorder="1" applyAlignment="1" applyProtection="1">
      <alignment horizontal="left" vertical="top" wrapText="1" indent="1"/>
      <protection locked="0"/>
    </xf>
    <xf numFmtId="0" fontId="1" fillId="21" borderId="16" xfId="35" applyFont="1" applyFill="1" applyBorder="1" applyAlignment="1" applyProtection="1">
      <alignment horizontal="left" vertical="top" wrapText="1" indent="1"/>
      <protection locked="0"/>
    </xf>
    <xf numFmtId="10" fontId="4" fillId="17" borderId="12" xfId="35" applyNumberFormat="1" applyFont="1" applyFill="1" applyBorder="1" applyAlignment="1" applyProtection="1">
      <alignment horizontal="left" vertical="center" indent="1"/>
      <protection locked="0"/>
    </xf>
    <xf numFmtId="10" fontId="4" fillId="17" borderId="10" xfId="35" applyNumberFormat="1" applyFont="1" applyFill="1" applyBorder="1" applyAlignment="1" applyProtection="1">
      <alignment horizontal="left" vertical="center" indent="1"/>
      <protection locked="0"/>
    </xf>
    <xf numFmtId="10" fontId="4" fillId="17" borderId="13" xfId="35" applyNumberFormat="1" applyFont="1" applyFill="1" applyBorder="1" applyAlignment="1" applyProtection="1">
      <alignment horizontal="left" vertical="center" indent="1"/>
      <protection locked="0"/>
    </xf>
    <xf numFmtId="0" fontId="11" fillId="17" borderId="19" xfId="0" applyFont="1" applyFill="1" applyBorder="1" applyAlignment="1" applyProtection="1">
      <alignment vertical="center"/>
      <protection locked="0"/>
    </xf>
    <xf numFmtId="0" fontId="11" fillId="17" borderId="20" xfId="0" applyFont="1" applyFill="1" applyBorder="1" applyAlignment="1" applyProtection="1">
      <alignment vertical="center"/>
      <protection locked="0"/>
    </xf>
    <xf numFmtId="4" fontId="4" fillId="17" borderId="12" xfId="35" applyNumberFormat="1" applyFont="1" applyFill="1" applyBorder="1" applyAlignment="1" applyProtection="1">
      <alignment horizontal="right" vertical="center" indent="1"/>
      <protection locked="0"/>
    </xf>
    <xf numFmtId="4" fontId="4" fillId="17" borderId="10" xfId="35" applyNumberFormat="1" applyFont="1" applyFill="1" applyBorder="1" applyAlignment="1" applyProtection="1">
      <alignment horizontal="right" vertical="center" indent="1"/>
      <protection locked="0"/>
    </xf>
    <xf numFmtId="4" fontId="4" fillId="17" borderId="13" xfId="35" applyNumberFormat="1" applyFont="1" applyFill="1" applyBorder="1" applyAlignment="1" applyProtection="1">
      <alignment horizontal="right" vertical="center" indent="1"/>
      <protection locked="0"/>
    </xf>
    <xf numFmtId="167" fontId="8" fillId="0" borderId="12" xfId="35" applyNumberFormat="1" applyFont="1" applyFill="1" applyBorder="1" applyAlignment="1" applyProtection="1">
      <alignment horizontal="right" vertical="center" indent="1"/>
    </xf>
    <xf numFmtId="167" fontId="8" fillId="0" borderId="10" xfId="35" applyNumberFormat="1" applyFont="1" applyFill="1" applyBorder="1" applyAlignment="1" applyProtection="1">
      <alignment horizontal="right" vertical="center" indent="1"/>
    </xf>
    <xf numFmtId="167" fontId="8" fillId="0" borderId="13" xfId="35" applyNumberFormat="1" applyFont="1" applyFill="1" applyBorder="1" applyAlignment="1" applyProtection="1">
      <alignment horizontal="right" vertical="center" indent="1"/>
    </xf>
    <xf numFmtId="10" fontId="1" fillId="17" borderId="12" xfId="35" applyNumberFormat="1" applyFont="1" applyFill="1" applyBorder="1" applyAlignment="1" applyProtection="1">
      <alignment horizontal="right" vertical="center" indent="1"/>
      <protection locked="0"/>
    </xf>
    <xf numFmtId="10" fontId="1" fillId="17" borderId="10" xfId="35" applyNumberFormat="1" applyFont="1" applyFill="1" applyBorder="1" applyAlignment="1" applyProtection="1">
      <alignment horizontal="right" vertical="center" indent="1"/>
      <protection locked="0"/>
    </xf>
    <xf numFmtId="10" fontId="1" fillId="17" borderId="13" xfId="35" applyNumberFormat="1" applyFont="1" applyFill="1" applyBorder="1" applyAlignment="1" applyProtection="1">
      <alignment horizontal="right" vertical="center" indent="1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</xf>
    <xf numFmtId="49" fontId="8" fillId="0" borderId="10" xfId="35" applyNumberFormat="1" applyFont="1" applyFill="1" applyBorder="1" applyAlignment="1" applyProtection="1">
      <alignment horizontal="center" vertical="center"/>
    </xf>
    <xf numFmtId="49" fontId="8" fillId="0" borderId="13" xfId="35" applyNumberFormat="1" applyFont="1" applyFill="1" applyBorder="1" applyAlignment="1" applyProtection="1">
      <alignment horizontal="center" vertical="center"/>
    </xf>
    <xf numFmtId="4" fontId="1" fillId="17" borderId="27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8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9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4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5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6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1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2" xfId="35" applyNumberFormat="1" applyFont="1" applyFill="1" applyBorder="1" applyAlignment="1" applyProtection="1">
      <alignment horizontal="right" vertical="center" indent="1"/>
      <protection locked="0"/>
    </xf>
    <xf numFmtId="4" fontId="1" fillId="17" borderId="23" xfId="35" applyNumberFormat="1" applyFont="1" applyFill="1" applyBorder="1" applyAlignment="1" applyProtection="1">
      <alignment horizontal="right" vertical="center" indent="1"/>
      <protection locked="0"/>
    </xf>
    <xf numFmtId="0" fontId="1" fillId="0" borderId="11" xfId="35" applyFont="1" applyFill="1" applyBorder="1" applyAlignment="1" applyProtection="1">
      <alignment horizontal="center" vertical="center" wrapText="1"/>
    </xf>
    <xf numFmtId="0" fontId="1" fillId="0" borderId="18" xfId="35" applyFont="1" applyFill="1" applyBorder="1" applyAlignment="1" applyProtection="1">
      <alignment horizontal="center" vertical="center" wrapText="1"/>
    </xf>
    <xf numFmtId="0" fontId="1" fillId="0" borderId="0" xfId="35" applyFont="1" applyFill="1" applyBorder="1" applyAlignment="1" applyProtection="1">
      <alignment horizontal="center" vertical="center" wrapText="1"/>
    </xf>
    <xf numFmtId="0" fontId="1" fillId="0" borderId="20" xfId="35" applyFont="1" applyFill="1" applyBorder="1" applyAlignment="1" applyProtection="1">
      <alignment horizontal="center" vertical="center" wrapText="1"/>
    </xf>
    <xf numFmtId="167" fontId="2" fillId="0" borderId="12" xfId="35" applyNumberFormat="1" applyFont="1" applyFill="1" applyBorder="1" applyAlignment="1" applyProtection="1">
      <alignment horizontal="right" vertical="center" indent="1"/>
    </xf>
    <xf numFmtId="167" fontId="2" fillId="0" borderId="10" xfId="35" applyNumberFormat="1" applyFont="1" applyFill="1" applyBorder="1" applyAlignment="1" applyProtection="1">
      <alignment horizontal="right" vertical="center" indent="1"/>
    </xf>
    <xf numFmtId="167" fontId="2" fillId="0" borderId="13" xfId="35" applyNumberFormat="1" applyFont="1" applyFill="1" applyBorder="1" applyAlignment="1" applyProtection="1">
      <alignment horizontal="right" vertical="center" indent="1"/>
    </xf>
    <xf numFmtId="0" fontId="41" fillId="0" borderId="0" xfId="46" applyNumberFormat="1" applyFont="1" applyBorder="1" applyAlignment="1" applyProtection="1">
      <alignment vertical="center"/>
      <protection hidden="1"/>
    </xf>
    <xf numFmtId="0" fontId="35" fillId="0" borderId="0" xfId="46" applyNumberFormat="1" applyFont="1" applyBorder="1" applyAlignment="1" applyProtection="1">
      <alignment vertical="center"/>
      <protection hidden="1"/>
    </xf>
    <xf numFmtId="0" fontId="1" fillId="0" borderId="0" xfId="46" applyNumberFormat="1" applyAlignment="1" applyProtection="1">
      <alignment vertical="center"/>
      <protection hidden="1"/>
    </xf>
    <xf numFmtId="0" fontId="36" fillId="20" borderId="37" xfId="46" applyNumberFormat="1" applyFont="1" applyFill="1" applyBorder="1" applyAlignment="1" applyProtection="1">
      <alignment horizontal="left" indent="1"/>
      <protection hidden="1"/>
    </xf>
    <xf numFmtId="0" fontId="1" fillId="20" borderId="31" xfId="46" applyNumberFormat="1" applyFont="1" applyFill="1" applyBorder="1" applyAlignment="1" applyProtection="1">
      <alignment vertical="center"/>
      <protection hidden="1"/>
    </xf>
    <xf numFmtId="0" fontId="1" fillId="20" borderId="38" xfId="46" applyNumberFormat="1" applyFont="1" applyFill="1" applyBorder="1" applyAlignment="1" applyProtection="1">
      <alignment vertical="center"/>
      <protection hidden="1"/>
    </xf>
    <xf numFmtId="0" fontId="36" fillId="20" borderId="39" xfId="46" applyNumberFormat="1" applyFont="1" applyFill="1" applyBorder="1" applyAlignment="1" applyProtection="1">
      <alignment horizontal="left" vertical="top" indent="1"/>
      <protection hidden="1"/>
    </xf>
    <xf numFmtId="0" fontId="1" fillId="20" borderId="30" xfId="46" applyNumberFormat="1" applyFont="1" applyFill="1" applyBorder="1" applyAlignment="1" applyProtection="1">
      <alignment vertical="center"/>
      <protection hidden="1"/>
    </xf>
    <xf numFmtId="0" fontId="1" fillId="20" borderId="40" xfId="46" applyNumberFormat="1" applyFont="1" applyFill="1" applyBorder="1" applyAlignment="1" applyProtection="1">
      <alignment vertical="center"/>
      <protection hidden="1"/>
    </xf>
    <xf numFmtId="0" fontId="39" fillId="0" borderId="0" xfId="46" quotePrefix="1" applyNumberFormat="1" applyFont="1" applyBorder="1" applyAlignment="1" applyProtection="1">
      <alignment horizontal="left" vertical="center"/>
      <protection hidden="1"/>
    </xf>
    <xf numFmtId="0" fontId="4" fillId="23" borderId="41" xfId="46" applyNumberFormat="1" applyFont="1" applyFill="1" applyBorder="1" applyAlignment="1" applyProtection="1">
      <alignment horizontal="left" vertical="center" indent="1"/>
      <protection hidden="1"/>
    </xf>
    <xf numFmtId="0" fontId="1" fillId="23" borderId="42" xfId="46" applyNumberFormat="1" applyFill="1" applyBorder="1" applyAlignment="1" applyProtection="1">
      <alignment horizontal="center" vertical="center"/>
      <protection hidden="1"/>
    </xf>
    <xf numFmtId="0" fontId="1" fillId="23" borderId="43" xfId="46" applyNumberFormat="1" applyFill="1" applyBorder="1" applyAlignment="1" applyProtection="1">
      <alignment vertical="center"/>
      <protection hidden="1"/>
    </xf>
    <xf numFmtId="0" fontId="4" fillId="19" borderId="44" xfId="46" applyNumberFormat="1" applyFont="1" applyFill="1" applyBorder="1" applyAlignment="1">
      <alignment horizontal="left" vertical="center" indent="1"/>
    </xf>
    <xf numFmtId="0" fontId="4" fillId="19" borderId="44" xfId="46" applyNumberFormat="1" applyFont="1" applyFill="1" applyBorder="1" applyAlignment="1">
      <alignment horizontal="center" vertical="center"/>
    </xf>
    <xf numFmtId="0" fontId="1" fillId="0" borderId="0" xfId="46" applyNumberFormat="1" applyBorder="1" applyAlignment="1" applyProtection="1">
      <alignment vertical="center"/>
      <protection hidden="1"/>
    </xf>
    <xf numFmtId="166" fontId="1" fillId="0" borderId="44" xfId="44" applyNumberFormat="1" applyFont="1" applyBorder="1" applyAlignment="1" applyProtection="1">
      <alignment horizontal="left" vertical="center" indent="1"/>
      <protection hidden="1"/>
    </xf>
    <xf numFmtId="166" fontId="1" fillId="0" borderId="44" xfId="44" applyNumberFormat="1" applyFont="1" applyBorder="1" applyAlignment="1" applyProtection="1">
      <alignment horizontal="center" vertical="center"/>
      <protection hidden="1"/>
    </xf>
    <xf numFmtId="0" fontId="1" fillId="0" borderId="44" xfId="44" applyNumberFormat="1" applyFont="1" applyBorder="1" applyAlignment="1" applyProtection="1">
      <alignment horizontal="left" vertical="center" wrapText="1" indent="1"/>
      <protection hidden="1"/>
    </xf>
    <xf numFmtId="0" fontId="1" fillId="0" borderId="0" xfId="46" applyNumberFormat="1" applyAlignment="1" applyProtection="1">
      <alignment horizontal="left" vertical="center" indent="1"/>
      <protection hidden="1"/>
    </xf>
    <xf numFmtId="166" fontId="1" fillId="0" borderId="44" xfId="46" applyNumberFormat="1" applyFont="1" applyBorder="1" applyAlignment="1">
      <alignment horizontal="left" vertical="center" indent="1"/>
    </xf>
    <xf numFmtId="166" fontId="1" fillId="0" borderId="44" xfId="44" applyNumberFormat="1" applyFont="1" applyBorder="1" applyAlignment="1">
      <alignment horizontal="center" vertical="center"/>
    </xf>
    <xf numFmtId="0" fontId="1" fillId="0" borderId="44" xfId="46" applyNumberFormat="1" applyFont="1" applyBorder="1" applyAlignment="1">
      <alignment horizontal="left" vertical="center" wrapText="1" indent="1"/>
    </xf>
    <xf numFmtId="166" fontId="1" fillId="0" borderId="44" xfId="46" applyNumberFormat="1" applyFont="1" applyBorder="1" applyAlignment="1">
      <alignment horizontal="center" vertical="center"/>
    </xf>
    <xf numFmtId="0" fontId="13" fillId="0" borderId="0" xfId="46" quotePrefix="1" applyNumberFormat="1" applyFont="1" applyAlignment="1" applyProtection="1">
      <alignment vertical="center"/>
      <protection hidden="1"/>
    </xf>
  </cellXfs>
  <cellStyles count="4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4"/>
    <cellStyle name="Standard 5" xfId="46"/>
    <cellStyle name="Standard_Anlage Mittelabruf - Weiterbildung" xfId="35"/>
    <cellStyle name="Standard_Überarbeitete Abschnitte 11_10 2" xfId="4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CD5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238125</xdr:colOff>
      <xdr:row>0</xdr:row>
      <xdr:rowOff>0</xdr:rowOff>
    </xdr:from>
    <xdr:to>
      <xdr:col>18</xdr:col>
      <xdr:colOff>0</xdr:colOff>
      <xdr:row>2</xdr:row>
      <xdr:rowOff>168275</xdr:rowOff>
    </xdr:to>
    <xdr:pic>
      <xdr:nvPicPr>
        <xdr:cNvPr id="4" name="Grafik 3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667125" y="0"/>
          <a:ext cx="319087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94</xdr:row>
          <xdr:rowOff>9525</xdr:rowOff>
        </xdr:from>
        <xdr:to>
          <xdr:col>9</xdr:col>
          <xdr:colOff>323850</xdr:colOff>
          <xdr:row>95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94</xdr:row>
          <xdr:rowOff>9525</xdr:rowOff>
        </xdr:from>
        <xdr:to>
          <xdr:col>14</xdr:col>
          <xdr:colOff>323850</xdr:colOff>
          <xdr:row>95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96</xdr:row>
          <xdr:rowOff>9525</xdr:rowOff>
        </xdr:from>
        <xdr:to>
          <xdr:col>9</xdr:col>
          <xdr:colOff>323850</xdr:colOff>
          <xdr:row>97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96</xdr:row>
          <xdr:rowOff>9525</xdr:rowOff>
        </xdr:from>
        <xdr:to>
          <xdr:col>14</xdr:col>
          <xdr:colOff>323850</xdr:colOff>
          <xdr:row>97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zoomScaleNormal="100" workbookViewId="0">
      <selection activeCell="A17" sqref="A17"/>
    </sheetView>
  </sheetViews>
  <sheetFormatPr baseColWidth="10" defaultColWidth="11.42578125" defaultRowHeight="12"/>
  <cols>
    <col min="1" max="1" width="10.7109375" style="12" customWidth="1"/>
    <col min="2" max="2" width="15.7109375" style="13" customWidth="1"/>
    <col min="3" max="3" width="78.7109375" style="12" customWidth="1"/>
    <col min="4" max="16384" width="11.42578125" style="12"/>
  </cols>
  <sheetData>
    <row r="1" spans="1:7" s="184" customFormat="1" ht="30" customHeight="1" thickBot="1">
      <c r="A1" s="182" t="s">
        <v>21</v>
      </c>
      <c r="B1" s="183"/>
      <c r="C1" s="183"/>
    </row>
    <row r="2" spans="1:7" s="184" customFormat="1" ht="30" customHeight="1" thickTop="1">
      <c r="A2" s="185" t="s">
        <v>44</v>
      </c>
      <c r="B2" s="186"/>
      <c r="C2" s="187"/>
    </row>
    <row r="3" spans="1:7" s="184" customFormat="1" ht="30" customHeight="1" thickBot="1">
      <c r="A3" s="188" t="s">
        <v>96</v>
      </c>
      <c r="B3" s="189"/>
      <c r="C3" s="190"/>
    </row>
    <row r="4" spans="1:7" ht="15" customHeight="1" thickTop="1">
      <c r="A4" s="191" t="str">
        <f>IF(AND(Mittelanforderung!F35=0,Mittelanforderung!F43="",Mittelanforderung!F47="")," - öffentlich -"," - vertraulich -")</f>
        <v xml:space="preserve"> - öffentlich -</v>
      </c>
      <c r="E4" s="14"/>
    </row>
    <row r="5" spans="1:7" ht="15" customHeight="1">
      <c r="E5" s="14"/>
    </row>
    <row r="6" spans="1:7" s="184" customFormat="1" ht="18" customHeight="1">
      <c r="A6" s="192" t="s">
        <v>97</v>
      </c>
      <c r="B6" s="193"/>
      <c r="C6" s="194"/>
    </row>
    <row r="7" spans="1:7" s="197" customFormat="1" ht="18" customHeight="1">
      <c r="A7" s="195" t="s">
        <v>22</v>
      </c>
      <c r="B7" s="196" t="s">
        <v>23</v>
      </c>
      <c r="C7" s="195" t="s">
        <v>24</v>
      </c>
      <c r="F7" s="184"/>
    </row>
    <row r="8" spans="1:7" s="14" customFormat="1" ht="24" customHeight="1">
      <c r="A8" s="198" t="s">
        <v>25</v>
      </c>
      <c r="B8" s="199">
        <v>43224</v>
      </c>
      <c r="C8" s="200" t="s">
        <v>26</v>
      </c>
      <c r="D8" s="12"/>
      <c r="E8" s="12"/>
      <c r="F8" s="12"/>
    </row>
    <row r="9" spans="1:7" ht="24" customHeight="1">
      <c r="A9" s="198" t="s">
        <v>77</v>
      </c>
      <c r="B9" s="199">
        <v>43992</v>
      </c>
      <c r="C9" s="200" t="s">
        <v>82</v>
      </c>
      <c r="G9" s="14"/>
    </row>
    <row r="10" spans="1:7" ht="24" customHeight="1">
      <c r="A10" s="198" t="s">
        <v>83</v>
      </c>
      <c r="B10" s="199">
        <v>44348</v>
      </c>
      <c r="C10" s="200" t="s">
        <v>84</v>
      </c>
    </row>
    <row r="11" spans="1:7" ht="24" customHeight="1">
      <c r="A11" s="198" t="s">
        <v>85</v>
      </c>
      <c r="B11" s="199">
        <v>44732</v>
      </c>
      <c r="C11" s="200" t="s">
        <v>91</v>
      </c>
    </row>
    <row r="12" spans="1:7" ht="24" customHeight="1">
      <c r="A12" s="198" t="s">
        <v>92</v>
      </c>
      <c r="B12" s="199">
        <v>44838</v>
      </c>
      <c r="C12" s="200" t="s">
        <v>93</v>
      </c>
    </row>
    <row r="13" spans="1:7" s="184" customFormat="1" ht="15" customHeight="1">
      <c r="A13" s="201"/>
    </row>
    <row r="14" spans="1:7" s="184" customFormat="1" ht="18" customHeight="1">
      <c r="A14" s="192" t="s">
        <v>98</v>
      </c>
      <c r="B14" s="193"/>
      <c r="C14" s="194"/>
    </row>
    <row r="15" spans="1:7" s="197" customFormat="1" ht="18" customHeight="1">
      <c r="A15" s="195" t="s">
        <v>22</v>
      </c>
      <c r="B15" s="196" t="s">
        <v>23</v>
      </c>
      <c r="C15" s="195" t="s">
        <v>24</v>
      </c>
      <c r="F15" s="184"/>
    </row>
    <row r="16" spans="1:7" s="197" customFormat="1" ht="24" customHeight="1">
      <c r="A16" s="202" t="s">
        <v>99</v>
      </c>
      <c r="B16" s="203">
        <v>44928</v>
      </c>
      <c r="C16" s="204" t="s">
        <v>100</v>
      </c>
      <c r="F16" s="184"/>
    </row>
    <row r="17" spans="1:3" s="184" customFormat="1" ht="24" customHeight="1">
      <c r="A17" s="202"/>
      <c r="B17" s="205"/>
      <c r="C17" s="204"/>
    </row>
    <row r="18" spans="1:3" s="184" customFormat="1" ht="24" customHeight="1">
      <c r="A18" s="202"/>
      <c r="B18" s="205"/>
      <c r="C18" s="204"/>
    </row>
    <row r="19" spans="1:3" s="184" customFormat="1" ht="24" customHeight="1">
      <c r="A19" s="202"/>
      <c r="B19" s="205"/>
      <c r="C19" s="204"/>
    </row>
    <row r="20" spans="1:3" s="184" customFormat="1" ht="24" customHeight="1">
      <c r="A20" s="202"/>
      <c r="B20" s="205"/>
      <c r="C20" s="204"/>
    </row>
    <row r="21" spans="1:3" s="184" customFormat="1" ht="24" customHeight="1">
      <c r="A21" s="202"/>
      <c r="B21" s="203"/>
      <c r="C21" s="204"/>
    </row>
    <row r="22" spans="1:3" s="184" customFormat="1" ht="24" customHeight="1">
      <c r="A22" s="202"/>
      <c r="B22" s="203"/>
      <c r="C22" s="204"/>
    </row>
    <row r="23" spans="1:3" s="184" customFormat="1" ht="24" customHeight="1">
      <c r="A23" s="202"/>
      <c r="B23" s="205"/>
      <c r="C23" s="204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8"/>
  <sheetViews>
    <sheetView showGridLines="0" tabSelected="1" workbookViewId="0">
      <selection activeCell="A5" sqref="A5:H5"/>
    </sheetView>
  </sheetViews>
  <sheetFormatPr baseColWidth="10" defaultColWidth="11.42578125" defaultRowHeight="12" customHeight="1"/>
  <cols>
    <col min="1" max="18" width="5.7109375" style="36" customWidth="1"/>
    <col min="19" max="16384" width="11.42578125" style="36"/>
  </cols>
  <sheetData>
    <row r="1" spans="1:18" s="15" customFormat="1" ht="15" customHeight="1"/>
    <row r="2" spans="1:18" s="15" customFormat="1" ht="15" customHeight="1"/>
    <row r="3" spans="1:18" s="15" customFormat="1" ht="15" customHeight="1"/>
    <row r="4" spans="1:18" s="16" customFormat="1" ht="15" customHeight="1"/>
    <row r="5" spans="1:18" s="35" customFormat="1" ht="15" customHeight="1">
      <c r="A5" s="117"/>
      <c r="B5" s="118"/>
      <c r="C5" s="118"/>
      <c r="D5" s="118"/>
      <c r="E5" s="118"/>
      <c r="F5" s="118"/>
      <c r="G5" s="118"/>
      <c r="H5" s="119"/>
    </row>
    <row r="6" spans="1:18" s="35" customFormat="1" ht="15" customHeight="1">
      <c r="A6" s="120"/>
      <c r="B6" s="121"/>
      <c r="C6" s="121"/>
      <c r="D6" s="121"/>
      <c r="E6" s="121"/>
      <c r="F6" s="121"/>
      <c r="G6" s="121"/>
      <c r="H6" s="122"/>
    </row>
    <row r="7" spans="1:18" s="35" customFormat="1" ht="15" customHeight="1">
      <c r="A7" s="120"/>
      <c r="B7" s="121"/>
      <c r="C7" s="121"/>
      <c r="D7" s="121"/>
      <c r="E7" s="121"/>
      <c r="F7" s="121"/>
      <c r="G7" s="121"/>
      <c r="H7" s="122"/>
      <c r="M7" s="123" t="s">
        <v>103</v>
      </c>
      <c r="N7" s="124"/>
      <c r="O7" s="124"/>
      <c r="P7" s="124"/>
      <c r="Q7" s="124"/>
      <c r="R7" s="125"/>
    </row>
    <row r="8" spans="1:18" s="35" customFormat="1" ht="15" customHeight="1">
      <c r="A8" s="120"/>
      <c r="B8" s="121"/>
      <c r="C8" s="121"/>
      <c r="D8" s="121"/>
      <c r="E8" s="121"/>
      <c r="F8" s="121"/>
      <c r="G8" s="121"/>
      <c r="H8" s="122"/>
      <c r="M8" s="126" t="s">
        <v>6</v>
      </c>
      <c r="N8" s="127"/>
      <c r="O8" s="127"/>
      <c r="P8" s="127"/>
      <c r="Q8" s="127"/>
      <c r="R8" s="128"/>
    </row>
    <row r="9" spans="1:18" ht="15" customHeight="1">
      <c r="A9" s="113"/>
      <c r="B9" s="114"/>
      <c r="C9" s="115"/>
      <c r="D9" s="115"/>
      <c r="E9" s="115"/>
      <c r="F9" s="115"/>
      <c r="G9" s="115"/>
      <c r="H9" s="116"/>
      <c r="I9" s="35"/>
      <c r="J9" s="35"/>
      <c r="K9" s="35"/>
      <c r="M9" s="104" t="s">
        <v>4</v>
      </c>
      <c r="N9" s="105"/>
      <c r="O9" s="105"/>
      <c r="P9" s="105"/>
      <c r="Q9" s="105"/>
      <c r="R9" s="106"/>
    </row>
    <row r="10" spans="1:18" s="39" customFormat="1" ht="15" customHeight="1">
      <c r="A10" s="37" t="s">
        <v>0</v>
      </c>
      <c r="B10" s="38"/>
      <c r="C10" s="38"/>
      <c r="D10" s="38"/>
      <c r="E10" s="38"/>
      <c r="F10" s="36"/>
      <c r="G10" s="36"/>
      <c r="H10" s="36"/>
      <c r="I10" s="36"/>
      <c r="J10" s="36"/>
      <c r="K10" s="36"/>
      <c r="M10" s="107"/>
      <c r="N10" s="108"/>
      <c r="O10" s="108"/>
      <c r="P10" s="108"/>
      <c r="Q10" s="108"/>
      <c r="R10" s="109"/>
    </row>
    <row r="11" spans="1:18" s="39" customFormat="1" ht="15" customHeight="1">
      <c r="M11" s="107"/>
      <c r="N11" s="108"/>
      <c r="O11" s="108"/>
      <c r="P11" s="108"/>
      <c r="Q11" s="108"/>
      <c r="R11" s="109"/>
    </row>
    <row r="12" spans="1:18" s="39" customFormat="1" ht="15" customHeight="1">
      <c r="A12" s="40" t="s">
        <v>101</v>
      </c>
      <c r="M12" s="110"/>
      <c r="N12" s="111"/>
      <c r="O12" s="111"/>
      <c r="P12" s="111"/>
      <c r="Q12" s="111"/>
      <c r="R12" s="112"/>
    </row>
    <row r="13" spans="1:18" s="39" customFormat="1" ht="15" customHeight="1">
      <c r="A13" s="40" t="s">
        <v>102</v>
      </c>
      <c r="M13" s="104" t="s">
        <v>5</v>
      </c>
      <c r="N13" s="105"/>
      <c r="O13" s="105"/>
      <c r="P13" s="105"/>
      <c r="Q13" s="105"/>
      <c r="R13" s="106"/>
    </row>
    <row r="14" spans="1:18" s="39" customFormat="1" ht="15" customHeight="1">
      <c r="A14" s="40" t="s">
        <v>94</v>
      </c>
      <c r="M14" s="107"/>
      <c r="N14" s="108"/>
      <c r="O14" s="108"/>
      <c r="P14" s="108"/>
      <c r="Q14" s="108"/>
      <c r="R14" s="109"/>
    </row>
    <row r="15" spans="1:18" s="39" customFormat="1" ht="15" customHeight="1">
      <c r="A15" s="40" t="s">
        <v>95</v>
      </c>
      <c r="M15" s="107"/>
      <c r="N15" s="108"/>
      <c r="O15" s="108"/>
      <c r="P15" s="108"/>
      <c r="Q15" s="108"/>
      <c r="R15" s="109"/>
    </row>
    <row r="16" spans="1:18" s="39" customFormat="1" ht="15" customHeight="1">
      <c r="M16" s="110"/>
      <c r="N16" s="111"/>
      <c r="O16" s="111"/>
      <c r="P16" s="111"/>
      <c r="Q16" s="111"/>
      <c r="R16" s="112"/>
    </row>
    <row r="18" spans="1:18" s="38" customFormat="1" ht="15" customHeight="1">
      <c r="A18" s="81" t="s">
        <v>44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s="38" customFormat="1" ht="12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38" customFormat="1" ht="12" customHeight="1">
      <c r="A20" s="94" t="s">
        <v>86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</row>
    <row r="21" spans="1:18" s="38" customFormat="1" ht="12" customHeight="1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</row>
    <row r="22" spans="1:18" s="38" customFormat="1" ht="12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</row>
    <row r="23" spans="1:18" ht="12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</row>
    <row r="24" spans="1:18" ht="18" customHeight="1">
      <c r="A24" s="36" t="s">
        <v>3</v>
      </c>
      <c r="F24" s="95"/>
      <c r="G24" s="96"/>
      <c r="H24" s="97"/>
    </row>
    <row r="25" spans="1:18" ht="5.0999999999999996" customHeight="1"/>
    <row r="26" spans="1:18" ht="18" customHeight="1">
      <c r="A26" s="35" t="s">
        <v>40</v>
      </c>
      <c r="F26" s="91"/>
      <c r="G26" s="92"/>
      <c r="H26" s="93"/>
    </row>
    <row r="27" spans="1:18" ht="5.0999999999999996" customHeight="1"/>
    <row r="28" spans="1:18" s="38" customFormat="1" ht="18" customHeight="1">
      <c r="A28" s="16" t="s">
        <v>9</v>
      </c>
      <c r="F28" s="85"/>
      <c r="G28" s="86"/>
      <c r="H28" s="87"/>
    </row>
    <row r="30" spans="1:18" ht="12" customHeight="1">
      <c r="A30" s="36" t="s">
        <v>10</v>
      </c>
    </row>
    <row r="31" spans="1:18" ht="12" customHeight="1">
      <c r="A31" s="36" t="s">
        <v>11</v>
      </c>
    </row>
    <row r="32" spans="1:18" ht="5.0999999999999996" customHeight="1"/>
    <row r="33" spans="1:18" ht="18" customHeight="1">
      <c r="C33" s="42" t="s">
        <v>17</v>
      </c>
      <c r="F33" s="88"/>
      <c r="G33" s="89"/>
      <c r="H33" s="90"/>
      <c r="I33" s="43" t="s">
        <v>12</v>
      </c>
      <c r="J33" s="98"/>
      <c r="K33" s="89"/>
      <c r="L33" s="90"/>
      <c r="N33" s="44"/>
      <c r="O33" s="44" t="str">
        <f>IF(OR(F33=0,J33=0),"",IF(YEAR(F33)&lt;&gt;YEAR(J33),"Der Zeitraum muss innerhalb eines Jahres liegen!",""))</f>
        <v/>
      </c>
    </row>
    <row r="34" spans="1:18" ht="5.0999999999999996" customHeight="1">
      <c r="L34" s="44"/>
      <c r="N34" s="44"/>
      <c r="O34" s="44"/>
      <c r="P34" s="44"/>
      <c r="Q34" s="44"/>
      <c r="R34" s="44"/>
    </row>
    <row r="35" spans="1:18" ht="18" customHeight="1">
      <c r="C35" s="35" t="s">
        <v>41</v>
      </c>
      <c r="F35" s="82"/>
      <c r="G35" s="83"/>
      <c r="H35" s="83"/>
      <c r="I35" s="83"/>
      <c r="J35" s="83"/>
      <c r="K35" s="83"/>
      <c r="L35" s="84"/>
      <c r="N35" s="44"/>
      <c r="O35" s="44"/>
    </row>
    <row r="37" spans="1:18" ht="12" customHeight="1">
      <c r="A37" s="35" t="s">
        <v>27</v>
      </c>
    </row>
    <row r="38" spans="1:18" ht="12" customHeight="1">
      <c r="A38" s="35" t="s">
        <v>28</v>
      </c>
    </row>
    <row r="39" spans="1:18" ht="12" customHeight="1">
      <c r="A39" s="35" t="s">
        <v>29</v>
      </c>
    </row>
    <row r="41" spans="1:18" ht="12" customHeight="1">
      <c r="A41" s="36" t="s">
        <v>16</v>
      </c>
    </row>
    <row r="42" spans="1:18" ht="5.0999999999999996" customHeight="1"/>
    <row r="43" spans="1:18" ht="18" customHeight="1">
      <c r="A43" s="36" t="s">
        <v>1</v>
      </c>
      <c r="F43" s="77"/>
      <c r="G43" s="78"/>
      <c r="H43" s="78"/>
      <c r="I43" s="78"/>
      <c r="J43" s="78"/>
      <c r="K43" s="78"/>
      <c r="L43" s="78"/>
      <c r="M43" s="78"/>
      <c r="N43" s="79"/>
    </row>
    <row r="44" spans="1:18" ht="5.0999999999999996" customHeight="1"/>
    <row r="45" spans="1:18" ht="18" customHeight="1">
      <c r="A45" s="36" t="s">
        <v>2</v>
      </c>
      <c r="F45" s="77"/>
      <c r="G45" s="78"/>
      <c r="H45" s="78"/>
      <c r="I45" s="78"/>
      <c r="J45" s="78"/>
      <c r="K45" s="78"/>
      <c r="L45" s="78"/>
      <c r="M45" s="78"/>
      <c r="N45" s="79"/>
      <c r="O45" s="52" t="s">
        <v>15</v>
      </c>
    </row>
    <row r="46" spans="1:18" ht="5.0999999999999996" customHeight="1"/>
    <row r="47" spans="1:18" s="35" customFormat="1" ht="18" customHeight="1">
      <c r="A47" s="35" t="s">
        <v>42</v>
      </c>
      <c r="F47" s="77"/>
      <c r="G47" s="78"/>
      <c r="H47" s="78"/>
      <c r="I47" s="78"/>
      <c r="J47" s="78"/>
      <c r="K47" s="78"/>
      <c r="L47" s="78"/>
      <c r="M47" s="78"/>
      <c r="N47" s="79"/>
    </row>
    <row r="48" spans="1:18" s="35" customFormat="1" ht="5.0999999999999996" customHeight="1"/>
    <row r="49" spans="1:18" s="35" customFormat="1" ht="18" customHeight="1">
      <c r="A49" s="35" t="s">
        <v>43</v>
      </c>
      <c r="F49" s="77"/>
      <c r="G49" s="78"/>
      <c r="H49" s="78"/>
      <c r="I49" s="78"/>
      <c r="J49" s="78"/>
      <c r="K49" s="78"/>
      <c r="L49" s="78"/>
      <c r="M49" s="78"/>
      <c r="N49" s="79"/>
    </row>
    <row r="54" spans="1:18" s="45" customFormat="1" ht="12" customHeight="1">
      <c r="A54" s="80"/>
      <c r="B54" s="80"/>
      <c r="C54" s="80"/>
      <c r="D54" s="80"/>
      <c r="E54" s="80"/>
      <c r="F54" s="38"/>
      <c r="G54" s="101"/>
      <c r="H54" s="101"/>
      <c r="I54" s="101"/>
      <c r="J54" s="101"/>
      <c r="K54" s="101"/>
      <c r="M54" s="80"/>
      <c r="N54" s="80"/>
      <c r="O54" s="80"/>
      <c r="P54" s="80"/>
      <c r="Q54" s="80"/>
      <c r="R54" s="80"/>
    </row>
    <row r="55" spans="1:18" s="45" customFormat="1" ht="12" customHeight="1">
      <c r="A55" s="102"/>
      <c r="B55" s="102"/>
      <c r="C55" s="102"/>
      <c r="D55" s="99">
        <f ca="1">TODAY()</f>
        <v>44923</v>
      </c>
      <c r="E55" s="100"/>
      <c r="F55" s="36"/>
      <c r="G55" s="103"/>
      <c r="H55" s="103"/>
      <c r="I55" s="103"/>
      <c r="J55" s="103"/>
      <c r="K55" s="103"/>
      <c r="M55" s="103"/>
      <c r="N55" s="103"/>
      <c r="O55" s="103"/>
      <c r="P55" s="103"/>
      <c r="Q55" s="103"/>
      <c r="R55" s="103"/>
    </row>
    <row r="56" spans="1:18" s="45" customFormat="1" ht="12" customHeight="1">
      <c r="A56" s="46" t="s">
        <v>7</v>
      </c>
      <c r="B56" s="46"/>
      <c r="C56" s="46"/>
      <c r="D56" s="46"/>
      <c r="E56" s="46"/>
      <c r="F56" s="47"/>
      <c r="G56" s="48" t="s">
        <v>14</v>
      </c>
      <c r="H56" s="48"/>
      <c r="I56" s="48"/>
      <c r="J56" s="48"/>
      <c r="K56" s="48"/>
      <c r="M56" s="49" t="s">
        <v>13</v>
      </c>
      <c r="N56" s="50"/>
      <c r="O56" s="50"/>
      <c r="P56" s="50"/>
      <c r="Q56" s="50"/>
      <c r="R56" s="50"/>
    </row>
    <row r="58" spans="1:18" ht="12" customHeight="1">
      <c r="A58" s="51" t="s">
        <v>19</v>
      </c>
    </row>
    <row r="59" spans="1:18" ht="12" customHeight="1">
      <c r="A59" s="35" t="s">
        <v>20</v>
      </c>
    </row>
    <row r="67" spans="1:1" ht="12" customHeight="1">
      <c r="A67" s="206" t="str">
        <f>CONCATENATE(Änderungsdoku!$A$2," ",Änderungsdoku!$A$3)</f>
        <v>Mittelanforderung Investive Förderung des Tierschutzes</v>
      </c>
    </row>
    <row r="68" spans="1:1" ht="12" customHeight="1">
      <c r="A68" s="206" t="str">
        <f>CONCATENATE("Formularversion: ",LOOKUP(2,1/(Änderungsdoku!$A$1:$A$999&lt;&gt;""),Änderungsdoku!A:A)," vom ",TEXT(VLOOKUP(LOOKUP(2,1/(Änderungsdoku!$A$1:$A$999&lt;&gt;""),Änderungsdoku!A:A),Änderungsdoku!$A$1:$B$999,2,FALSE),"TT.MM.JJ"),Änderungsdoku!$A$4)</f>
        <v>Formularversion: V 2.0 vom 02.01.23 - öffentlich -</v>
      </c>
    </row>
  </sheetData>
  <sheetProtection password="EDE9" sheet="1" objects="1" scenarios="1" selectLockedCells="1"/>
  <mergeCells count="29">
    <mergeCell ref="M9:R12"/>
    <mergeCell ref="M13:R16"/>
    <mergeCell ref="A9:B9"/>
    <mergeCell ref="C9:H9"/>
    <mergeCell ref="A5:H5"/>
    <mergeCell ref="A6:H6"/>
    <mergeCell ref="A7:H7"/>
    <mergeCell ref="A8:H8"/>
    <mergeCell ref="M7:R7"/>
    <mergeCell ref="M8:R8"/>
    <mergeCell ref="D55:E55"/>
    <mergeCell ref="A54:E54"/>
    <mergeCell ref="G54:K54"/>
    <mergeCell ref="A55:C55"/>
    <mergeCell ref="F49:N49"/>
    <mergeCell ref="G55:K55"/>
    <mergeCell ref="M55:R55"/>
    <mergeCell ref="F45:N45"/>
    <mergeCell ref="M54:R54"/>
    <mergeCell ref="F47:N47"/>
    <mergeCell ref="A18:R18"/>
    <mergeCell ref="F35:L35"/>
    <mergeCell ref="F28:H28"/>
    <mergeCell ref="F33:H33"/>
    <mergeCell ref="F26:H26"/>
    <mergeCell ref="F43:N43"/>
    <mergeCell ref="A20:R23"/>
    <mergeCell ref="F24:H24"/>
    <mergeCell ref="J33:L33"/>
  </mergeCells>
  <phoneticPr fontId="3" type="noConversion"/>
  <pageMargins left="0.78740157480314965" right="0.19685039370078741" top="0.19685039370078741" bottom="0.19685039370078741" header="0.19685039370078741" footer="0.1968503937007874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07"/>
  <sheetViews>
    <sheetView showGridLines="0" zoomScaleNormal="100" zoomScaleSheetLayoutView="75" workbookViewId="0">
      <selection activeCell="P11" sqref="P11:R11"/>
    </sheetView>
  </sheetViews>
  <sheetFormatPr baseColWidth="10" defaultColWidth="11.42578125" defaultRowHeight="12"/>
  <cols>
    <col min="1" max="13" width="5.7109375" style="1" customWidth="1"/>
    <col min="14" max="14" width="1.7109375" style="1" customWidth="1"/>
    <col min="15" max="19" width="5.7109375" style="1" customWidth="1"/>
    <col min="20" max="16384" width="11.42578125" style="1"/>
  </cols>
  <sheetData>
    <row r="1" spans="1:19" ht="15" customHeight="1">
      <c r="A1" s="6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O1" s="8" t="s">
        <v>8</v>
      </c>
      <c r="P1" s="163">
        <f>Mittelanforderung!F24</f>
        <v>0</v>
      </c>
      <c r="Q1" s="164"/>
      <c r="R1" s="164"/>
      <c r="S1" s="165"/>
    </row>
    <row r="2" spans="1:19" ht="15" customHeight="1">
      <c r="M2" s="2"/>
      <c r="N2" s="2"/>
      <c r="O2" s="3"/>
      <c r="P2" s="2"/>
      <c r="Q2" s="2"/>
      <c r="R2" s="2"/>
      <c r="S2" s="10" t="str">
        <f>Mittelanforderung!$A$67</f>
        <v>Mittelanforderung Investive Förderung des Tierschutzes</v>
      </c>
    </row>
    <row r="3" spans="1:19" ht="15" customHeight="1">
      <c r="M3" s="2"/>
      <c r="N3" s="2"/>
      <c r="O3" s="3"/>
      <c r="P3" s="2"/>
      <c r="Q3" s="2"/>
      <c r="R3" s="2"/>
      <c r="S3" s="11" t="str">
        <f>Mittelanforderung!$A$68</f>
        <v>Formularversion: V 2.0 vom 02.01.23 - öffentlich -</v>
      </c>
    </row>
    <row r="4" spans="1:19" ht="15" customHeight="1">
      <c r="A4" s="1" t="str">
        <f ca="1">CONCATENATE("Mittelanforderung vom ",IF(Mittelanforderung!$D$55="","__.__.____",TEXT(Mittelanforderung!$D$55,"TT.MM.JJJJ")))</f>
        <v>Mittelanforderung vom 28.12.2022</v>
      </c>
      <c r="M4" s="2"/>
      <c r="N4" s="2"/>
      <c r="O4" s="3"/>
      <c r="P4" s="2"/>
      <c r="Q4" s="2"/>
      <c r="R4" s="2"/>
      <c r="S4" s="11"/>
    </row>
    <row r="5" spans="1:19" ht="5.0999999999999996" customHeight="1">
      <c r="M5" s="2"/>
      <c r="N5" s="2"/>
      <c r="O5" s="3"/>
      <c r="P5" s="2"/>
      <c r="Q5" s="2"/>
      <c r="R5" s="2"/>
    </row>
    <row r="6" spans="1:19" ht="15" customHeight="1">
      <c r="A6" s="6" t="str">
        <f>CONCATENATE("Mittelbedarfsplanung für den Zeitaum vom ",IF(Mittelanforderung!$F$33="","__.__.____",TEXT(Mittelanforderung!$F$33,"TT.MM.JJJJ"))," bis ",IF(Mittelanforderung!$J$33="","__.__.____",TEXT(Mittelanforderung!$J$33,"TT.MM.JJJJ")))</f>
        <v>Mittelbedarfsplanung für den Zeitaum vom __.__.____ bis __.__.____</v>
      </c>
      <c r="M6" s="2"/>
      <c r="N6" s="2"/>
      <c r="O6" s="3"/>
      <c r="P6" s="2"/>
      <c r="Q6" s="2"/>
      <c r="R6" s="2"/>
    </row>
    <row r="7" spans="1:19" ht="5.0999999999999996" customHeight="1">
      <c r="M7" s="2"/>
      <c r="N7" s="2"/>
      <c r="O7" s="3"/>
      <c r="P7" s="2"/>
      <c r="Q7" s="2"/>
      <c r="R7" s="2"/>
    </row>
    <row r="8" spans="1:19" ht="18" customHeight="1">
      <c r="A8" s="31" t="s">
        <v>33</v>
      </c>
      <c r="B8" s="32" t="s">
        <v>39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4"/>
    </row>
    <row r="9" spans="1:19" ht="15" customHeight="1">
      <c r="A9" s="22"/>
      <c r="B9" s="57" t="s">
        <v>46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75" t="s">
        <v>52</v>
      </c>
      <c r="P9" s="175"/>
      <c r="Q9" s="175"/>
      <c r="R9" s="175"/>
      <c r="S9" s="176"/>
    </row>
    <row r="10" spans="1:19" ht="15" customHeight="1">
      <c r="A10" s="22"/>
      <c r="B10" s="18" t="s">
        <v>33</v>
      </c>
      <c r="C10" s="18" t="s">
        <v>78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7"/>
      <c r="P10" s="177"/>
      <c r="Q10" s="177"/>
      <c r="R10" s="177"/>
      <c r="S10" s="178"/>
    </row>
    <row r="11" spans="1:19" ht="15" customHeight="1">
      <c r="A11" s="22"/>
      <c r="B11" s="5" t="s">
        <v>30</v>
      </c>
      <c r="C11" s="5" t="s">
        <v>87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66"/>
      <c r="Q11" s="167"/>
      <c r="R11" s="168"/>
      <c r="S11" s="23"/>
    </row>
    <row r="12" spans="1:19" ht="15" customHeight="1">
      <c r="A12" s="22"/>
      <c r="B12" s="5" t="s">
        <v>31</v>
      </c>
      <c r="C12" s="5" t="s">
        <v>79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69"/>
      <c r="Q12" s="170"/>
      <c r="R12" s="171"/>
      <c r="S12" s="23"/>
    </row>
    <row r="13" spans="1:19" ht="15" customHeight="1">
      <c r="A13" s="22"/>
      <c r="B13" s="5" t="s">
        <v>47</v>
      </c>
      <c r="C13" s="5" t="s">
        <v>80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69"/>
      <c r="Q13" s="170"/>
      <c r="R13" s="171"/>
      <c r="S13" s="23"/>
    </row>
    <row r="14" spans="1:19" ht="15" customHeight="1">
      <c r="A14" s="22"/>
      <c r="B14" s="5" t="s">
        <v>48</v>
      </c>
      <c r="C14" s="5" t="s">
        <v>88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69"/>
      <c r="Q14" s="170"/>
      <c r="R14" s="171"/>
      <c r="S14" s="23"/>
    </row>
    <row r="15" spans="1:19" ht="15" customHeight="1">
      <c r="A15" s="22"/>
      <c r="B15" s="5" t="s">
        <v>49</v>
      </c>
      <c r="C15" s="5" t="s">
        <v>89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72"/>
      <c r="Q15" s="173"/>
      <c r="R15" s="174"/>
      <c r="S15" s="23"/>
    </row>
    <row r="16" spans="1:19" ht="15" customHeight="1">
      <c r="A16" s="22"/>
      <c r="B16" s="5"/>
      <c r="C16" s="17" t="str">
        <f>CONCATENATE("Summe ",C10)</f>
        <v>Summe Bau (KG 200-700, ohne 600 Ausstattung)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57">
        <f>SUMPRODUCT(ROUND(P11:P15,2))</f>
        <v>0</v>
      </c>
      <c r="Q16" s="158"/>
      <c r="R16" s="159"/>
      <c r="S16" s="23"/>
    </row>
    <row r="17" spans="1:19" ht="5.0999999999999996" customHeight="1">
      <c r="A17" s="22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9"/>
      <c r="Q17" s="19"/>
      <c r="R17" s="5"/>
      <c r="S17" s="23"/>
    </row>
    <row r="18" spans="1:19" ht="15" customHeight="1">
      <c r="A18" s="22"/>
      <c r="B18" s="18" t="s">
        <v>34</v>
      </c>
      <c r="C18" s="18" t="s">
        <v>90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4"/>
      <c r="Q18" s="155"/>
      <c r="R18" s="156"/>
      <c r="S18" s="23"/>
    </row>
    <row r="19" spans="1:19" ht="5.0999999999999996" customHeight="1">
      <c r="A19" s="2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19"/>
      <c r="Q19" s="19"/>
      <c r="R19" s="5"/>
      <c r="S19" s="23"/>
    </row>
    <row r="20" spans="1:19" ht="15" customHeight="1">
      <c r="A20" s="22"/>
      <c r="B20" s="18" t="s">
        <v>35</v>
      </c>
      <c r="C20" s="18" t="s">
        <v>50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154"/>
      <c r="Q20" s="155"/>
      <c r="R20" s="156"/>
      <c r="S20" s="23"/>
    </row>
    <row r="21" spans="1:19" ht="5.0999999999999996" customHeight="1">
      <c r="A21" s="22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6"/>
      <c r="Q21" s="56"/>
      <c r="R21" s="5"/>
      <c r="S21" s="23"/>
    </row>
    <row r="22" spans="1:19" ht="15" customHeight="1">
      <c r="A22" s="22"/>
      <c r="B22" s="18" t="s">
        <v>32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57">
        <f>P16+ROUND(P18,2)+ROUND(P20,2)</f>
        <v>0</v>
      </c>
      <c r="Q22" s="158"/>
      <c r="R22" s="159"/>
      <c r="S22" s="23"/>
    </row>
    <row r="23" spans="1:19" ht="5.0999999999999996" customHeight="1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  <c r="P23" s="26"/>
      <c r="Q23" s="26"/>
      <c r="R23" s="26"/>
      <c r="S23" s="27"/>
    </row>
    <row r="24" spans="1:19" ht="12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O24" s="19"/>
      <c r="P24" s="19"/>
      <c r="Q24" s="19"/>
      <c r="R24" s="19"/>
      <c r="S24" s="5"/>
    </row>
    <row r="25" spans="1:19" ht="18" customHeight="1">
      <c r="A25" s="31" t="s">
        <v>34</v>
      </c>
      <c r="B25" s="32" t="s">
        <v>45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4"/>
    </row>
    <row r="26" spans="1:19" ht="1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175" t="s">
        <v>51</v>
      </c>
      <c r="P26" s="175"/>
      <c r="Q26" s="175"/>
      <c r="R26" s="175"/>
      <c r="S26" s="176"/>
    </row>
    <row r="27" spans="1:19" ht="15" customHeight="1">
      <c r="A27" s="22"/>
      <c r="B27" s="18" t="s">
        <v>33</v>
      </c>
      <c r="C27" s="18" t="s">
        <v>78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77"/>
      <c r="P27" s="177"/>
      <c r="Q27" s="177"/>
      <c r="R27" s="177"/>
      <c r="S27" s="178"/>
    </row>
    <row r="28" spans="1:19" ht="15" customHeight="1">
      <c r="A28" s="22"/>
      <c r="B28" s="5" t="s">
        <v>30</v>
      </c>
      <c r="C28" s="5" t="s">
        <v>87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166"/>
      <c r="Q28" s="167"/>
      <c r="R28" s="168"/>
      <c r="S28" s="23"/>
    </row>
    <row r="29" spans="1:19" ht="15" customHeight="1">
      <c r="A29" s="22"/>
      <c r="B29" s="5" t="s">
        <v>31</v>
      </c>
      <c r="C29" s="5" t="s">
        <v>79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69"/>
      <c r="Q29" s="170"/>
      <c r="R29" s="171"/>
      <c r="S29" s="23"/>
    </row>
    <row r="30" spans="1:19" ht="15" customHeight="1">
      <c r="A30" s="22"/>
      <c r="B30" s="5" t="s">
        <v>47</v>
      </c>
      <c r="C30" s="5" t="s">
        <v>80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69"/>
      <c r="Q30" s="170"/>
      <c r="R30" s="171"/>
      <c r="S30" s="23"/>
    </row>
    <row r="31" spans="1:19" ht="15" customHeight="1">
      <c r="A31" s="22"/>
      <c r="B31" s="5" t="s">
        <v>48</v>
      </c>
      <c r="C31" s="5" t="s">
        <v>88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69"/>
      <c r="Q31" s="170"/>
      <c r="R31" s="171"/>
      <c r="S31" s="23"/>
    </row>
    <row r="32" spans="1:19" ht="15" customHeight="1">
      <c r="A32" s="22"/>
      <c r="B32" s="5" t="s">
        <v>49</v>
      </c>
      <c r="C32" s="5" t="s">
        <v>89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72"/>
      <c r="Q32" s="173"/>
      <c r="R32" s="174"/>
      <c r="S32" s="23"/>
    </row>
    <row r="33" spans="1:19" ht="15" customHeight="1">
      <c r="A33" s="22"/>
      <c r="B33" s="5"/>
      <c r="C33" s="17" t="s">
        <v>81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57">
        <f>SUMPRODUCT(ROUND(P28:P32,2))</f>
        <v>0</v>
      </c>
      <c r="Q33" s="158"/>
      <c r="R33" s="159"/>
      <c r="S33" s="23"/>
    </row>
    <row r="34" spans="1:19" ht="5.0999999999999996" customHeight="1">
      <c r="A34" s="2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6"/>
      <c r="Q34" s="56"/>
      <c r="R34" s="5"/>
      <c r="S34" s="23"/>
    </row>
    <row r="35" spans="1:19" ht="15" customHeight="1">
      <c r="A35" s="22"/>
      <c r="B35" s="18" t="s">
        <v>34</v>
      </c>
      <c r="C35" s="18" t="s">
        <v>90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54"/>
      <c r="Q35" s="155"/>
      <c r="R35" s="156"/>
      <c r="S35" s="23"/>
    </row>
    <row r="36" spans="1:19" ht="5.0999999999999996" customHeight="1">
      <c r="A36" s="2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6"/>
      <c r="Q36" s="56"/>
      <c r="R36" s="5"/>
      <c r="S36" s="23"/>
    </row>
    <row r="37" spans="1:19" ht="15" customHeight="1">
      <c r="A37" s="22"/>
      <c r="B37" s="18" t="s">
        <v>35</v>
      </c>
      <c r="C37" s="18" t="s">
        <v>50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54"/>
      <c r="Q37" s="155"/>
      <c r="R37" s="156"/>
      <c r="S37" s="23"/>
    </row>
    <row r="38" spans="1:19" ht="5.0999999999999996" customHeight="1">
      <c r="A38" s="2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6"/>
      <c r="Q38" s="56"/>
      <c r="R38" s="5"/>
      <c r="S38" s="23"/>
    </row>
    <row r="39" spans="1:19" ht="15" customHeight="1">
      <c r="A39" s="22"/>
      <c r="B39" s="18" t="s">
        <v>32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57">
        <f>P33+ROUND(P35,2)+ROUND(P37,2)</f>
        <v>0</v>
      </c>
      <c r="Q39" s="158"/>
      <c r="R39" s="159"/>
      <c r="S39" s="23"/>
    </row>
    <row r="40" spans="1:19" ht="5.0999999999999996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6"/>
      <c r="P40" s="26"/>
      <c r="Q40" s="26"/>
      <c r="R40" s="26"/>
      <c r="S40" s="58"/>
    </row>
    <row r="41" spans="1:19" ht="12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O41" s="56"/>
      <c r="P41" s="56"/>
      <c r="Q41" s="56"/>
      <c r="R41" s="56"/>
      <c r="S41" s="5"/>
    </row>
    <row r="42" spans="1:19" ht="18" customHeight="1">
      <c r="A42" s="31" t="s">
        <v>35</v>
      </c>
      <c r="B42" s="32" t="s">
        <v>36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4"/>
    </row>
    <row r="43" spans="1:19" ht="5.0999999999999996" customHeight="1">
      <c r="A43" s="22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3"/>
      <c r="P43" s="55"/>
      <c r="Q43" s="55"/>
      <c r="R43" s="55"/>
      <c r="S43" s="23"/>
    </row>
    <row r="44" spans="1:19" ht="15" customHeight="1">
      <c r="A44" s="22"/>
      <c r="B44" s="5" t="s">
        <v>63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72" t="s">
        <v>54</v>
      </c>
      <c r="P44" s="135">
        <f>P22</f>
        <v>0</v>
      </c>
      <c r="Q44" s="136"/>
      <c r="R44" s="137"/>
      <c r="S44" s="23"/>
    </row>
    <row r="45" spans="1:19" ht="5.0999999999999996" customHeight="1">
      <c r="A45" s="22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73"/>
      <c r="P45" s="30"/>
      <c r="Q45" s="30"/>
      <c r="R45" s="30"/>
      <c r="S45" s="23"/>
    </row>
    <row r="46" spans="1:19" ht="15" customHeight="1">
      <c r="A46" s="22"/>
      <c r="B46" s="5" t="s">
        <v>62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72" t="s">
        <v>54</v>
      </c>
      <c r="P46" s="135">
        <f>P39</f>
        <v>0</v>
      </c>
      <c r="Q46" s="136"/>
      <c r="R46" s="137"/>
      <c r="S46" s="23"/>
    </row>
    <row r="47" spans="1:19" ht="5.0999999999999996" customHeight="1">
      <c r="A47" s="22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73"/>
      <c r="P47" s="30"/>
      <c r="Q47" s="30"/>
      <c r="R47" s="30"/>
      <c r="S47" s="23"/>
    </row>
    <row r="48" spans="1:19" ht="15" customHeight="1">
      <c r="A48" s="22"/>
      <c r="B48" s="18" t="s">
        <v>32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72" t="s">
        <v>54</v>
      </c>
      <c r="P48" s="157">
        <f>P44+P46</f>
        <v>0</v>
      </c>
      <c r="Q48" s="158"/>
      <c r="R48" s="159"/>
      <c r="S48" s="23"/>
    </row>
    <row r="49" spans="1:19" ht="5.0999999999999996" customHeight="1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74"/>
      <c r="P49" s="26"/>
      <c r="Q49" s="26"/>
      <c r="R49" s="26"/>
      <c r="S49" s="27"/>
    </row>
    <row r="50" spans="1:19" ht="12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O50" s="30"/>
      <c r="P50" s="30"/>
      <c r="Q50" s="30"/>
      <c r="R50" s="30"/>
      <c r="S50" s="5"/>
    </row>
    <row r="51" spans="1:19" ht="18" customHeight="1">
      <c r="A51" s="31" t="s">
        <v>37</v>
      </c>
      <c r="B51" s="32" t="s">
        <v>75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4"/>
    </row>
    <row r="52" spans="1:19" ht="12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75"/>
      <c r="P52" s="5"/>
      <c r="Q52" s="5"/>
      <c r="R52" s="5"/>
      <c r="S52" s="29"/>
    </row>
    <row r="53" spans="1:19" ht="15" customHeight="1">
      <c r="A53" s="28"/>
      <c r="B53" s="6" t="str">
        <f>CONCATENATE("Zuwendungsbetrag gemäß aktuellem Bescheid vom ",IF(Mittelanforderung!F28="","__.__.____",TEXT(Mittelanforderung!F28,"TT.MM.JJJJ")))</f>
        <v>Zuwendungsbetrag gemäß aktuellem Bescheid vom __.__.____</v>
      </c>
      <c r="C53" s="4"/>
      <c r="D53" s="4"/>
      <c r="E53" s="4"/>
      <c r="F53" s="4"/>
      <c r="G53" s="4"/>
      <c r="H53" s="4"/>
      <c r="I53" s="4"/>
      <c r="J53" s="4"/>
      <c r="K53" s="4"/>
      <c r="L53" s="5"/>
      <c r="M53" s="5"/>
      <c r="N53" s="5"/>
      <c r="O53" s="72" t="s">
        <v>54</v>
      </c>
      <c r="P53" s="179">
        <f>ROUND(Mittelanforderung!$F$26,2)</f>
        <v>0</v>
      </c>
      <c r="Q53" s="180"/>
      <c r="R53" s="181"/>
      <c r="S53" s="23"/>
    </row>
    <row r="54" spans="1:19" ht="5.0999999999999996" customHeight="1">
      <c r="A54" s="2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73"/>
      <c r="P54" s="5"/>
      <c r="Q54" s="5"/>
      <c r="R54" s="5"/>
      <c r="S54" s="23"/>
    </row>
    <row r="55" spans="1:19" ht="15" customHeight="1">
      <c r="A55" s="28"/>
      <c r="B55" s="5" t="s">
        <v>55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  <c r="N55" s="5"/>
      <c r="O55" s="72" t="s">
        <v>54</v>
      </c>
      <c r="P55" s="129"/>
      <c r="Q55" s="130"/>
      <c r="R55" s="131"/>
      <c r="S55" s="23"/>
    </row>
    <row r="56" spans="1:19" ht="5.0999999999999996" customHeight="1">
      <c r="A56" s="2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73"/>
      <c r="P56" s="5"/>
      <c r="Q56" s="5"/>
      <c r="R56" s="5"/>
      <c r="S56" s="23"/>
    </row>
    <row r="57" spans="1:19" ht="15" customHeight="1" thickBot="1">
      <c r="A57" s="22"/>
      <c r="B57" s="59" t="s">
        <v>56</v>
      </c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59"/>
      <c r="N57" s="60"/>
      <c r="O57" s="76" t="s">
        <v>54</v>
      </c>
      <c r="P57" s="132">
        <f>IF(P53-P55&lt;0,0,P53-P55)</f>
        <v>0</v>
      </c>
      <c r="Q57" s="133"/>
      <c r="R57" s="134"/>
      <c r="S57" s="23"/>
    </row>
    <row r="58" spans="1:19" ht="12" customHeight="1" thickTop="1">
      <c r="A58" s="22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73"/>
      <c r="P58" s="5"/>
      <c r="Q58" s="5"/>
      <c r="R58" s="5"/>
      <c r="S58" s="23"/>
    </row>
    <row r="59" spans="1:19" ht="15" customHeight="1">
      <c r="A59" s="22"/>
      <c r="B59" s="5" t="s">
        <v>76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72" t="s">
        <v>53</v>
      </c>
      <c r="P59" s="160"/>
      <c r="Q59" s="161"/>
      <c r="R59" s="162"/>
      <c r="S59" s="23"/>
    </row>
    <row r="60" spans="1:19" ht="5.0999999999999996" customHeight="1">
      <c r="A60" s="22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73"/>
      <c r="P60" s="55"/>
      <c r="Q60" s="55"/>
      <c r="R60" s="55"/>
      <c r="S60" s="23"/>
    </row>
    <row r="61" spans="1:19" ht="15" customHeight="1">
      <c r="A61" s="22"/>
      <c r="B61" s="5" t="s">
        <v>57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72" t="s">
        <v>54</v>
      </c>
      <c r="P61" s="135">
        <f>ROUND(P48*P59,2)</f>
        <v>0</v>
      </c>
      <c r="Q61" s="136"/>
      <c r="R61" s="137"/>
      <c r="S61" s="23"/>
    </row>
    <row r="62" spans="1:19" ht="5.0999999999999996" customHeight="1">
      <c r="A62" s="22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73"/>
      <c r="P62" s="56"/>
      <c r="Q62" s="56"/>
      <c r="R62" s="56"/>
      <c r="S62" s="23"/>
    </row>
    <row r="63" spans="1:19" ht="15" customHeight="1">
      <c r="A63" s="22"/>
      <c r="B63" s="5" t="s">
        <v>58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72" t="s">
        <v>54</v>
      </c>
      <c r="P63" s="129"/>
      <c r="Q63" s="130"/>
      <c r="R63" s="131"/>
      <c r="S63" s="23"/>
    </row>
    <row r="64" spans="1:19" ht="5.0999999999999996" customHeight="1">
      <c r="A64" s="22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73"/>
      <c r="P64" s="5"/>
      <c r="Q64" s="5"/>
      <c r="R64" s="5"/>
      <c r="S64" s="23"/>
    </row>
    <row r="65" spans="1:19" ht="15" customHeight="1" thickBot="1">
      <c r="A65" s="22"/>
      <c r="B65" s="59" t="s">
        <v>59</v>
      </c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59"/>
      <c r="N65" s="60"/>
      <c r="O65" s="76" t="s">
        <v>54</v>
      </c>
      <c r="P65" s="132">
        <f>IF(P61-P63&lt;0,0,P61-P63)</f>
        <v>0</v>
      </c>
      <c r="Q65" s="133"/>
      <c r="R65" s="134"/>
      <c r="S65" s="23"/>
    </row>
    <row r="66" spans="1:19" ht="12.75" thickTop="1">
      <c r="A66" s="2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73"/>
      <c r="P66" s="5"/>
      <c r="Q66" s="5"/>
      <c r="R66" s="5"/>
      <c r="S66" s="23"/>
    </row>
    <row r="67" spans="1:19" ht="15" customHeight="1" thickBot="1">
      <c r="A67" s="69"/>
      <c r="B67" s="59" t="s">
        <v>73</v>
      </c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76" t="s">
        <v>54</v>
      </c>
      <c r="P67" s="132">
        <f>IF(MIN(P65,P57)=0,0,MIN(P65,P57))</f>
        <v>0</v>
      </c>
      <c r="Q67" s="133"/>
      <c r="R67" s="134"/>
      <c r="S67" s="70"/>
    </row>
    <row r="68" spans="1:19" ht="12" customHeight="1" thickTop="1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7"/>
    </row>
    <row r="69" spans="1:19" ht="12" customHeight="1"/>
    <row r="70" spans="1:19" ht="18" customHeight="1">
      <c r="A70" s="31" t="s">
        <v>38</v>
      </c>
      <c r="B70" s="32" t="s">
        <v>61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4"/>
    </row>
    <row r="71" spans="1:19">
      <c r="A71" s="140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2"/>
    </row>
    <row r="72" spans="1:19">
      <c r="A72" s="143"/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5"/>
    </row>
    <row r="73" spans="1:19">
      <c r="A73" s="143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5"/>
    </row>
    <row r="74" spans="1:19">
      <c r="A74" s="143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5"/>
    </row>
    <row r="75" spans="1:19">
      <c r="A75" s="143"/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5"/>
    </row>
    <row r="76" spans="1:19">
      <c r="A76" s="143"/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5"/>
    </row>
    <row r="77" spans="1:19">
      <c r="A77" s="143"/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5"/>
    </row>
    <row r="78" spans="1:19">
      <c r="A78" s="143"/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5"/>
    </row>
    <row r="79" spans="1:19">
      <c r="A79" s="143"/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5"/>
    </row>
    <row r="80" spans="1:19">
      <c r="A80" s="143"/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5"/>
    </row>
    <row r="81" spans="1:19">
      <c r="A81" s="143"/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5"/>
    </row>
    <row r="82" spans="1:19">
      <c r="A82" s="143"/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5"/>
    </row>
    <row r="83" spans="1:19">
      <c r="A83" s="143"/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5"/>
    </row>
    <row r="84" spans="1:19">
      <c r="A84" s="143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5"/>
    </row>
    <row r="85" spans="1:19">
      <c r="A85" s="143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5"/>
    </row>
    <row r="86" spans="1:19">
      <c r="A86" s="14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5"/>
    </row>
    <row r="87" spans="1:19">
      <c r="A87" s="146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8"/>
    </row>
    <row r="88" spans="1:19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ht="18" customHeight="1">
      <c r="A89" s="31" t="s">
        <v>60</v>
      </c>
      <c r="B89" s="32" t="s">
        <v>64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4"/>
    </row>
    <row r="90" spans="1:19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9"/>
    </row>
    <row r="91" spans="1:19" ht="18" customHeight="1">
      <c r="A91" s="71" t="s">
        <v>65</v>
      </c>
      <c r="B91" s="5"/>
      <c r="C91" s="5"/>
      <c r="D91" s="5"/>
      <c r="E91" s="5"/>
      <c r="F91" s="5"/>
      <c r="G91" s="5"/>
      <c r="H91" s="5"/>
      <c r="I91" s="5"/>
      <c r="J91" s="85"/>
      <c r="K91" s="86"/>
      <c r="L91" s="87"/>
      <c r="N91" s="5"/>
      <c r="O91" s="5"/>
      <c r="P91" s="5"/>
      <c r="Q91" s="5"/>
      <c r="R91" s="5"/>
      <c r="S91" s="23"/>
    </row>
    <row r="92" spans="1:19" ht="5.0999999999999996" customHeight="1">
      <c r="A92" s="71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N92" s="5"/>
      <c r="O92" s="5"/>
      <c r="P92" s="5"/>
      <c r="Q92" s="5"/>
      <c r="R92" s="5"/>
      <c r="S92" s="23"/>
    </row>
    <row r="93" spans="1:19" ht="18" customHeight="1">
      <c r="A93" s="71" t="s">
        <v>74</v>
      </c>
      <c r="B93" s="5"/>
      <c r="C93" s="5"/>
      <c r="D93" s="5"/>
      <c r="E93" s="5"/>
      <c r="F93" s="5"/>
      <c r="G93" s="5"/>
      <c r="H93" s="5"/>
      <c r="I93" s="5"/>
      <c r="J93" s="149"/>
      <c r="K93" s="150"/>
      <c r="L93" s="151"/>
      <c r="N93" s="5"/>
      <c r="O93" s="5"/>
      <c r="P93" s="5"/>
      <c r="Q93" s="5"/>
      <c r="R93" s="5"/>
      <c r="S93" s="23"/>
    </row>
    <row r="94" spans="1:19">
      <c r="A94" s="71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23"/>
    </row>
    <row r="95" spans="1:19" ht="18" customHeight="1">
      <c r="A95" s="71" t="s">
        <v>72</v>
      </c>
      <c r="B95" s="5"/>
      <c r="C95" s="5"/>
      <c r="D95" s="5"/>
      <c r="E95" s="5"/>
      <c r="F95" s="5"/>
      <c r="G95" s="5"/>
      <c r="H95" s="5"/>
      <c r="I95" s="5"/>
      <c r="J95" s="65"/>
      <c r="K95" s="66" t="s">
        <v>68</v>
      </c>
      <c r="L95" s="66"/>
      <c r="M95" s="67"/>
      <c r="N95" s="5"/>
      <c r="O95" s="65"/>
      <c r="P95" s="66" t="s">
        <v>69</v>
      </c>
      <c r="Q95" s="66"/>
      <c r="R95" s="67"/>
      <c r="S95" s="23"/>
    </row>
    <row r="96" spans="1:19" ht="5.0999999999999996" customHeight="1">
      <c r="A96" s="71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23"/>
    </row>
    <row r="97" spans="1:19" ht="18" customHeight="1">
      <c r="A97" s="71" t="s">
        <v>66</v>
      </c>
      <c r="B97" s="5"/>
      <c r="C97" s="5"/>
      <c r="D97" s="5"/>
      <c r="E97" s="5"/>
      <c r="F97" s="5"/>
      <c r="G97" s="5"/>
      <c r="H97" s="5"/>
      <c r="I97" s="5"/>
      <c r="J97" s="65"/>
      <c r="K97" s="66" t="s">
        <v>70</v>
      </c>
      <c r="L97" s="66"/>
      <c r="M97" s="67"/>
      <c r="N97" s="5"/>
      <c r="O97" s="65"/>
      <c r="P97" s="66" t="s">
        <v>71</v>
      </c>
      <c r="Q97" s="66"/>
      <c r="R97" s="67"/>
      <c r="S97" s="23"/>
    </row>
    <row r="98" spans="1:19">
      <c r="A98" s="22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23"/>
    </row>
    <row r="99" spans="1:19">
      <c r="A99" s="22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23"/>
    </row>
    <row r="100" spans="1:19">
      <c r="A100" s="22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23"/>
    </row>
    <row r="101" spans="1:19">
      <c r="A101" s="22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23"/>
    </row>
    <row r="102" spans="1:19" s="45" customFormat="1" ht="12" customHeight="1">
      <c r="A102" s="152"/>
      <c r="B102" s="80"/>
      <c r="C102" s="80"/>
      <c r="D102" s="80"/>
      <c r="E102" s="80"/>
      <c r="F102" s="80"/>
      <c r="H102" s="80"/>
      <c r="I102" s="80"/>
      <c r="J102" s="80"/>
      <c r="K102" s="80"/>
      <c r="M102" s="80"/>
      <c r="N102" s="80"/>
      <c r="O102" s="80"/>
      <c r="P102" s="80"/>
      <c r="Q102" s="80"/>
      <c r="R102" s="80"/>
      <c r="S102" s="153"/>
    </row>
    <row r="103" spans="1:19" s="45" customFormat="1" ht="12" customHeight="1">
      <c r="A103" s="138"/>
      <c r="B103" s="102"/>
      <c r="C103" s="102"/>
      <c r="D103" s="99">
        <f ca="1">TODAY()</f>
        <v>44923</v>
      </c>
      <c r="E103" s="99"/>
      <c r="F103" s="100"/>
      <c r="G103" s="62"/>
      <c r="H103" s="103"/>
      <c r="I103" s="103"/>
      <c r="J103" s="103"/>
      <c r="K103" s="103"/>
      <c r="M103" s="103"/>
      <c r="N103" s="103"/>
      <c r="O103" s="103"/>
      <c r="P103" s="103"/>
      <c r="Q103" s="103"/>
      <c r="R103" s="103"/>
      <c r="S103" s="139"/>
    </row>
    <row r="104" spans="1:19" s="45" customFormat="1" ht="12" customHeight="1">
      <c r="A104" s="63" t="s">
        <v>7</v>
      </c>
      <c r="B104" s="46"/>
      <c r="C104" s="46"/>
      <c r="D104" s="46"/>
      <c r="E104" s="46"/>
      <c r="F104" s="46"/>
      <c r="G104" s="54"/>
      <c r="H104" s="53" t="s">
        <v>14</v>
      </c>
      <c r="I104" s="53"/>
      <c r="J104" s="53"/>
      <c r="K104" s="53"/>
      <c r="M104" s="49" t="s">
        <v>67</v>
      </c>
      <c r="N104" s="50"/>
      <c r="O104" s="50"/>
      <c r="P104" s="50"/>
      <c r="Q104" s="50"/>
      <c r="R104" s="50"/>
      <c r="S104" s="64"/>
    </row>
    <row r="105" spans="1:19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7"/>
    </row>
    <row r="106" spans="1:19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20" spans="1:19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5"/>
    </row>
    <row r="121" spans="1:1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5"/>
    </row>
    <row r="124" spans="1:1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7"/>
    </row>
    <row r="128" spans="1:1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7"/>
    </row>
    <row r="130" spans="1:1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  <c r="N133" s="5"/>
      <c r="O133" s="5"/>
      <c r="P133" s="5"/>
      <c r="Q133" s="5"/>
      <c r="R133" s="5"/>
      <c r="S133" s="7"/>
    </row>
    <row r="134" spans="1:1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5"/>
    </row>
    <row r="137" spans="1:1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5"/>
      <c r="N144" s="5"/>
      <c r="O144" s="5"/>
      <c r="P144" s="5"/>
      <c r="Q144" s="5"/>
      <c r="R144" s="5"/>
      <c r="S144" s="5"/>
    </row>
    <row r="145" spans="1:1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5"/>
      <c r="N146" s="5"/>
      <c r="O146" s="5"/>
      <c r="P146" s="5"/>
      <c r="Q146" s="5"/>
      <c r="R146" s="5"/>
      <c r="S146" s="5"/>
    </row>
    <row r="147" spans="1:1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5"/>
      <c r="N153" s="5"/>
      <c r="O153" s="5"/>
      <c r="P153" s="5"/>
      <c r="Q153" s="5"/>
      <c r="R153" s="5"/>
      <c r="S153" s="5"/>
    </row>
    <row r="154" spans="1:19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5"/>
      <c r="N154" s="5"/>
      <c r="O154" s="5"/>
      <c r="P154" s="5"/>
      <c r="Q154" s="5"/>
      <c r="R154" s="5"/>
      <c r="S154" s="5"/>
    </row>
    <row r="155" spans="1:1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5"/>
      <c r="N164" s="5"/>
      <c r="O164" s="5"/>
      <c r="P164" s="5"/>
      <c r="Q164" s="5"/>
      <c r="R164" s="5"/>
      <c r="S164" s="5"/>
    </row>
    <row r="165" spans="1:1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5"/>
      <c r="N179" s="5"/>
      <c r="O179" s="5"/>
      <c r="P179" s="5"/>
      <c r="Q179" s="5"/>
      <c r="R179" s="5"/>
      <c r="S179" s="5"/>
    </row>
    <row r="180" spans="1:1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5"/>
      <c r="N181" s="5"/>
      <c r="O181" s="5"/>
      <c r="P181" s="5"/>
      <c r="Q181" s="5"/>
      <c r="R181" s="5"/>
      <c r="S181" s="5"/>
    </row>
    <row r="182" spans="1:1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5"/>
      <c r="N183" s="5"/>
      <c r="O183" s="5"/>
      <c r="P183" s="5"/>
      <c r="Q183" s="5"/>
      <c r="R183" s="5"/>
      <c r="S183" s="7"/>
    </row>
    <row r="184" spans="1:1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</sheetData>
  <sheetProtection password="EDE9" sheet="1" objects="1" scenarios="1" selectLockedCells="1"/>
  <mergeCells count="42">
    <mergeCell ref="P18:R18"/>
    <mergeCell ref="P22:R22"/>
    <mergeCell ref="P16:R16"/>
    <mergeCell ref="P53:R53"/>
    <mergeCell ref="P55:R55"/>
    <mergeCell ref="P44:R44"/>
    <mergeCell ref="P46:R46"/>
    <mergeCell ref="P48:R48"/>
    <mergeCell ref="P20:R20"/>
    <mergeCell ref="P28:R28"/>
    <mergeCell ref="P29:R29"/>
    <mergeCell ref="P30:R30"/>
    <mergeCell ref="P31:R31"/>
    <mergeCell ref="O26:S27"/>
    <mergeCell ref="P32:R32"/>
    <mergeCell ref="P33:R33"/>
    <mergeCell ref="P1:S1"/>
    <mergeCell ref="P11:R11"/>
    <mergeCell ref="P12:R12"/>
    <mergeCell ref="P13:R13"/>
    <mergeCell ref="P15:R15"/>
    <mergeCell ref="P14:R14"/>
    <mergeCell ref="O9:S10"/>
    <mergeCell ref="P35:R35"/>
    <mergeCell ref="P37:R37"/>
    <mergeCell ref="P39:R39"/>
    <mergeCell ref="P59:R59"/>
    <mergeCell ref="P57:R57"/>
    <mergeCell ref="P63:R63"/>
    <mergeCell ref="P65:R65"/>
    <mergeCell ref="P67:R67"/>
    <mergeCell ref="P61:R61"/>
    <mergeCell ref="A103:C103"/>
    <mergeCell ref="D103:F103"/>
    <mergeCell ref="H103:K103"/>
    <mergeCell ref="M103:S103"/>
    <mergeCell ref="A71:S87"/>
    <mergeCell ref="J91:L91"/>
    <mergeCell ref="J93:L93"/>
    <mergeCell ref="A102:F102"/>
    <mergeCell ref="H102:K102"/>
    <mergeCell ref="M102:S102"/>
  </mergeCells>
  <phoneticPr fontId="3" type="noConversion"/>
  <conditionalFormatting sqref="P1:S1">
    <cfRule type="cellIs" dxfId="0" priority="12" stopIfTrue="1" operator="equal">
      <formula>0</formula>
    </cfRule>
  </conditionalFormatting>
  <pageMargins left="0.78740157480314965" right="0.19685039370078741" top="0.39370078740157483" bottom="0.19685039370078741" header="0.19685039370078741" footer="0.19685039370078741"/>
  <pageSetup paperSize="9" scale="99" fitToHeight="0" orientation="portrait" cellComments="asDisplayed" r:id="rId1"/>
  <headerFooter alignWithMargins="0"/>
  <rowBreaks count="1" manualBreakCount="1">
    <brk id="69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19050</xdr:colOff>
                    <xdr:row>94</xdr:row>
                    <xdr:rowOff>9525</xdr:rowOff>
                  </from>
                  <to>
                    <xdr:col>9</xdr:col>
                    <xdr:colOff>323850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14</xdr:col>
                    <xdr:colOff>19050</xdr:colOff>
                    <xdr:row>94</xdr:row>
                    <xdr:rowOff>9525</xdr:rowOff>
                  </from>
                  <to>
                    <xdr:col>14</xdr:col>
                    <xdr:colOff>323850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96</xdr:row>
                    <xdr:rowOff>9525</xdr:rowOff>
                  </from>
                  <to>
                    <xdr:col>9</xdr:col>
                    <xdr:colOff>323850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14</xdr:col>
                    <xdr:colOff>19050</xdr:colOff>
                    <xdr:row>96</xdr:row>
                    <xdr:rowOff>9525</xdr:rowOff>
                  </from>
                  <to>
                    <xdr:col>14</xdr:col>
                    <xdr:colOff>323850</xdr:colOff>
                    <xdr:row>97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5</vt:i4>
      </vt:variant>
    </vt:vector>
  </HeadingPairs>
  <TitlesOfParts>
    <vt:vector size="8" baseType="lpstr">
      <vt:lpstr>Änderungsdoku</vt:lpstr>
      <vt:lpstr>Mittelanforderung</vt:lpstr>
      <vt:lpstr>Übersicht geplante Ausgaben</vt:lpstr>
      <vt:lpstr>Änderungsdoku!Druckbereich</vt:lpstr>
      <vt:lpstr>Mittelanforderung!Druckbereich</vt:lpstr>
      <vt:lpstr>'Übersicht geplante Ausgaben'!Druckbereich</vt:lpstr>
      <vt:lpstr>Änderungsdoku!Drucktitel</vt:lpstr>
      <vt:lpstr>'Übersicht geplante Ausgaben'!Drucktitel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2021-11-09T13:22:23Z</cp:lastPrinted>
  <dcterms:created xsi:type="dcterms:W3CDTF">2010-02-12T07:07:07Z</dcterms:created>
  <dcterms:modified xsi:type="dcterms:W3CDTF">2022-12-28T13:09:06Z</dcterms:modified>
</cp:coreProperties>
</file>