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2 5.FP\06 Mittelanforderung\01 Bearbeitung\"/>
    </mc:Choice>
  </mc:AlternateContent>
  <bookViews>
    <workbookView xWindow="0" yWindow="-15" windowWidth="12585" windowHeight="11340" activeTab="1"/>
  </bookViews>
  <sheets>
    <sheet name="Änderungsdoku" sheetId="8" r:id="rId1"/>
    <sheet name="Mittelanforderung" sheetId="7" r:id="rId2"/>
    <sheet name="Mittelbedarfsplanung" sheetId="3" r:id="rId3"/>
  </sheets>
  <definedNames>
    <definedName name="Abrufbetrag">Mittelanforderung!$W$47</definedName>
    <definedName name="Abrufzeitraum_bis">Mittelanforderung!$I$27</definedName>
    <definedName name="Abrufzeitraum_von">Mittelanforderung!$C$27</definedName>
    <definedName name="_xlnm.Print_Area" localSheetId="0">Änderungsdoku!$A$1:$C$18</definedName>
    <definedName name="_xlnm.Print_Area" localSheetId="1">Mittelanforderung!$A$1:$AB$74</definedName>
    <definedName name="_xlnm.Print_Area" localSheetId="2">Mittelbedarfsplanung!$A$1:$U$76</definedName>
    <definedName name="_xlnm.Print_Titles" localSheetId="0">Änderungsdoku!$8:$8</definedName>
    <definedName name="ID">Mittelanforderung!$E$22</definedName>
    <definedName name="Name">Mittelanforderung!$A$4</definedName>
    <definedName name="PLZ_Ort">Mittelanforderung!$A$7</definedName>
    <definedName name="Strasse">Mittelanforderung!$A$6</definedName>
    <definedName name="ZWB_Datum">Mittelanforderung!$Q$22</definedName>
  </definedNames>
  <calcPr calcId="162913"/>
</workbook>
</file>

<file path=xl/calcChain.xml><?xml version="1.0" encoding="utf-8"?>
<calcChain xmlns="http://schemas.openxmlformats.org/spreadsheetml/2006/main">
  <c r="W26" i="3" l="1"/>
  <c r="R49" i="3"/>
  <c r="B49" i="3"/>
  <c r="A49" i="3"/>
  <c r="A13" i="3"/>
  <c r="B13" i="3" l="1"/>
  <c r="R53" i="3"/>
  <c r="V14" i="3"/>
  <c r="V15" i="3"/>
  <c r="V16" i="3"/>
  <c r="R13" i="3"/>
  <c r="R17" i="3" s="1"/>
  <c r="V13" i="3" l="1"/>
  <c r="V17" i="3" s="1"/>
  <c r="R62" i="3"/>
  <c r="R67" i="3" s="1"/>
  <c r="R26" i="3"/>
  <c r="R31" i="3" s="1"/>
  <c r="V28" i="3"/>
  <c r="V27" i="3"/>
  <c r="V26" i="3" l="1"/>
  <c r="A1" i="3"/>
  <c r="A45" i="7"/>
  <c r="A74" i="7"/>
  <c r="A76" i="3" s="1"/>
  <c r="A73" i="7"/>
  <c r="A75" i="3"/>
  <c r="A41" i="7"/>
  <c r="A38" i="7"/>
  <c r="A30" i="7"/>
  <c r="V30" i="3"/>
  <c r="V29" i="3"/>
  <c r="V25" i="3"/>
  <c r="V24" i="3"/>
  <c r="V21" i="3"/>
  <c r="V20" i="3"/>
  <c r="V23" i="3"/>
  <c r="V8" i="3"/>
  <c r="V9" i="3"/>
  <c r="V7" i="3"/>
  <c r="R58" i="3"/>
  <c r="R46" i="3"/>
  <c r="R70" i="3"/>
  <c r="R71" i="3" s="1"/>
  <c r="R42" i="3"/>
  <c r="R10" i="3"/>
  <c r="R34" i="3" s="1"/>
  <c r="R22" i="3"/>
  <c r="R6" i="3"/>
  <c r="R1" i="3"/>
  <c r="V22" i="3" l="1"/>
  <c r="V31" i="3" s="1"/>
  <c r="V6" i="3"/>
  <c r="V10" i="3"/>
  <c r="R73" i="3"/>
  <c r="W42" i="7" s="1"/>
  <c r="R35" i="3"/>
  <c r="V34" i="3"/>
  <c r="V35" i="3" s="1"/>
  <c r="R37" i="3"/>
  <c r="W27" i="7" s="1"/>
  <c r="V37" i="3" l="1"/>
  <c r="W35" i="7" s="1"/>
  <c r="W47" i="7" s="1"/>
  <c r="A54" i="7" s="1"/>
</calcChain>
</file>

<file path=xl/comments1.xml><?xml version="1.0" encoding="utf-8"?>
<comments xmlns="http://schemas.openxmlformats.org/spreadsheetml/2006/main">
  <authors>
    <author>We</author>
  </authors>
  <commentList>
    <comment ref="W32" authorId="0" shapeId="0">
      <text>
        <r>
          <rPr>
            <b/>
            <sz val="11"/>
            <color indexed="81"/>
            <rFont val="Arial"/>
            <family val="2"/>
          </rPr>
          <t>Bitte tragen Sie den im Bescheid
ausgewiesenen Fördersatz ein!</t>
        </r>
        <r>
          <rPr>
            <sz val="11"/>
            <color indexed="81"/>
            <rFont val="Arial"/>
            <family val="2"/>
          </rPr>
          <t xml:space="preserve">
==============================================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Wenn dieser nicht ausgewiesen wird,
berechnen Sie Ihren Fördersatz wie folgt:</t>
        </r>
        <r>
          <rPr>
            <sz val="9"/>
            <color indexed="81"/>
            <rFont val="Arial"/>
            <family val="2"/>
          </rPr>
          <t xml:space="preserve">
Zuwendung aus ESF-Mitteln und/oder Mitteln des Freistaats Thüringen
(bei der GFAW beantragte Mittel) geteilt durch die Gesamtsumme der 
zuwendungsfähigen Ausgaben. Der ermittelte Prozentsatz ist auf
zwei Stellen nach dem Komma </t>
        </r>
        <r>
          <rPr>
            <b/>
            <u/>
            <sz val="9"/>
            <color indexed="81"/>
            <rFont val="Arial"/>
            <family val="2"/>
          </rPr>
          <t>aufzurunden</t>
        </r>
        <r>
          <rPr>
            <sz val="9"/>
            <color indexed="81"/>
            <rFont val="Arial"/>
            <family val="2"/>
          </rPr>
          <t>, wenn der errechnete
Wert ab der dritten Nachkommastelle nicht 0 ist.
Beispiel 1:     13.264,50 €
                      --------------------    =    78,8403816...%   ergibt 78,85%  (aufgerundet)
                         16.824,50 €
Beispiel 2:     15.768,00 €
                      --------------------    =    78,8400000...%   ergibt 78,84%
                         20.000,00 €</t>
        </r>
      </text>
    </comment>
    <comment ref="B58" authorId="0" shapeId="0">
      <text>
        <r>
          <rPr>
            <sz val="9"/>
            <color indexed="81"/>
            <rFont val="Arial"/>
            <family val="2"/>
          </rPr>
          <t xml:space="preserve">Der IBAN-Code wird 
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sharedStrings.xml><?xml version="1.0" encoding="utf-8"?>
<sst xmlns="http://schemas.openxmlformats.org/spreadsheetml/2006/main" count="153" uniqueCount="97">
  <si>
    <t>GFAW - Gesellschaft für Arbeits- und Wirtschafts-</t>
  </si>
  <si>
    <t>förderung des Freistaats Thüringen mbH</t>
  </si>
  <si>
    <t>Warsbergstraße 1</t>
  </si>
  <si>
    <t>99092 Erfurt</t>
  </si>
  <si>
    <t>Zuwendungsempfänger/Anschrift</t>
  </si>
  <si>
    <t>Kontoinhaber:</t>
  </si>
  <si>
    <t>Aktenzeichen:</t>
  </si>
  <si>
    <t>Bescheid vom:</t>
  </si>
  <si>
    <t>1.</t>
  </si>
  <si>
    <t>2.</t>
  </si>
  <si>
    <t>1.1</t>
  </si>
  <si>
    <t>1.2</t>
  </si>
  <si>
    <t>3.</t>
  </si>
  <si>
    <t>Ort, Datum</t>
  </si>
  <si>
    <t>IBAN:</t>
  </si>
  <si>
    <t>BIC:</t>
  </si>
  <si>
    <t>bis:</t>
  </si>
  <si>
    <t>Betrag in €</t>
  </si>
  <si>
    <t>Bank, Ort:</t>
  </si>
  <si>
    <t xml:space="preserve">Aktenzeichen: </t>
  </si>
  <si>
    <t>Die geplanten Ausgaben für fällige Zahlungen betragen gemäß ANBest-P Ziffer 1.4 für den Zeitraum:</t>
  </si>
  <si>
    <t>Arbeitsentgelte (AN-Brutto)</t>
  </si>
  <si>
    <t>Pauschale für Sozialabgaben inkl. Berufsgenossenschaft</t>
  </si>
  <si>
    <t>Summe Ausgaben für Personal</t>
  </si>
  <si>
    <t>Ausgaben für Personal</t>
  </si>
  <si>
    <t>geringwertige Wirtschaftsgüter/Verbrauchsmaterial</t>
  </si>
  <si>
    <t>Abschreibungen, Miete/Leasing für Betriebsausstattung</t>
  </si>
  <si>
    <t>Miete/Mietnebenkosten für Lehr- und Büroräume</t>
  </si>
  <si>
    <t>Miete</t>
  </si>
  <si>
    <t>Pauschale für Betriebsausgaben</t>
  </si>
  <si>
    <t>Ausgaben für Dienstreisen</t>
  </si>
  <si>
    <t>Ausgaben für Leistungen externer Einrichtungen</t>
  </si>
  <si>
    <t>Summe Sachausgaben</t>
  </si>
  <si>
    <t>Pauschale (15% der förderfähigen direkten Personalausgaben)</t>
  </si>
  <si>
    <t>Sachausgaben</t>
  </si>
  <si>
    <t>Gesamtsumme der zuwendungsfähigen Ausgaben</t>
  </si>
  <si>
    <t>Mittelanforderung</t>
  </si>
  <si>
    <t>Name in Druckschrift</t>
  </si>
  <si>
    <t>rechtsverbindliche Unterschrift des Zuwendungsempfängers</t>
  </si>
  <si>
    <t>Richtlinie zur Förderung der Wiederherstellung und Verbesserung der Beschäftigungsfähigkeit durch Maßnahmen der sozialen und beruflichen Integration (Integrationsrichtlinie) - Berufliche Integrationsprojekte zur Verbesserung der Chancengleichheit</t>
  </si>
  <si>
    <t>Mittelanforderung Integration - Berufliche Integrationsprojekte</t>
  </si>
  <si>
    <t>Bezüge für Festangestellte incl. Sozialabgaben, BG</t>
  </si>
  <si>
    <t>1.1.1</t>
  </si>
  <si>
    <t>1.1.2</t>
  </si>
  <si>
    <t>3.1</t>
  </si>
  <si>
    <t>3.2</t>
  </si>
  <si>
    <t>3.3</t>
  </si>
  <si>
    <t>3.3.1</t>
  </si>
  <si>
    <t>3.3.2</t>
  </si>
  <si>
    <t>3.4</t>
  </si>
  <si>
    <t>3.5</t>
  </si>
  <si>
    <t>3.6</t>
  </si>
  <si>
    <t>3.7</t>
  </si>
  <si>
    <t>Gebühren (Eintragungs- und Prüfungsgebühren)</t>
  </si>
  <si>
    <t>4.</t>
  </si>
  <si>
    <t>Anlage 1: Mittelbedarfsplanung für o. g. Zeitraum</t>
  </si>
  <si>
    <t>gemäß Anlage 1 insgesamt:</t>
  </si>
  <si>
    <t>Die abrufbaren Mittel betragen somit:</t>
  </si>
  <si>
    <t>in €</t>
  </si>
  <si>
    <t>und entsprechen einem Fördersatz an den zuwendungsfähigen Gesamtausgaben von:</t>
  </si>
  <si>
    <t>Ich bestätige, dass die Bedingungen und Auflagen des o. g. Bescheides erfüllt wurden und
keine mitteilungspflichtigen Änderungen eingetreten sind.</t>
  </si>
  <si>
    <t>in %</t>
  </si>
  <si>
    <t>Die geplanten Ausgaben für fällige Zahlungen im o. g. Zeitraum gem. ANBest-P Ziffer 1.4 (zwei Monatsfrist) betragen:</t>
  </si>
  <si>
    <t>Die nicht verbrauchten Mittel aus vorangegangenen Mittelanforderungen (Bestand) betragen:</t>
  </si>
  <si>
    <t>Änderungsdokumentation</t>
  </si>
  <si>
    <t>Version</t>
  </si>
  <si>
    <t>Datum</t>
  </si>
  <si>
    <t>Beschreibung der Änderung</t>
  </si>
  <si>
    <t>Ersterstellung</t>
  </si>
  <si>
    <t>V 1.1</t>
  </si>
  <si>
    <t>V 1.0.0</t>
  </si>
  <si>
    <r>
      <rPr>
        <u/>
        <sz val="9"/>
        <rFont val="Arial"/>
        <family val="2"/>
      </rPr>
      <t>Mittelanforderung:</t>
    </r>
    <r>
      <rPr>
        <sz val="9"/>
        <rFont val="Arial"/>
        <family val="2"/>
      </rPr>
      <t xml:space="preserve"> Ergänzung des Kommentars zum Fördersatz, Änderung der Berechnung 
der abrufbaren Mittel (Summe der abrufbaren Mittel pro Ausgabenart)
</t>
    </r>
    <r>
      <rPr>
        <u/>
        <sz val="9"/>
        <rFont val="Arial"/>
        <family val="2"/>
      </rPr>
      <t>Mittelbedarfsplanung:</t>
    </r>
    <r>
      <rPr>
        <sz val="9"/>
        <rFont val="Arial"/>
        <family val="2"/>
      </rPr>
      <t xml:space="preserve"> Ergänzung des Bestandes an nicht verbrauchten Mitteln pro Ausgabenart</t>
    </r>
  </si>
  <si>
    <t>V 1.2</t>
  </si>
  <si>
    <t>Anpassung EU-Logo</t>
  </si>
  <si>
    <t>vom:</t>
  </si>
  <si>
    <t>V 1.3</t>
  </si>
  <si>
    <t>Umstellung auf Office-Version ab 2007 (Format .xlsx), Anpassung der Eingabemöglichkeit des Fördersatzes, Ergänzung der Ausgabenpositionen 3.5.1 und 3.5.2 inkl. Auswahlmöglichkeit</t>
  </si>
  <si>
    <t>Fahrtausgaben für öffentliche Beförderungsmittel, sonstige Reiseausgaben</t>
  </si>
  <si>
    <t>Fahrtausgaben für PKW</t>
  </si>
  <si>
    <t>3.5.1</t>
  </si>
  <si>
    <t>3.5.2</t>
  </si>
  <si>
    <r>
      <t xml:space="preserve">Bitte nur anklicken, wenn die Ausgabenposition 
</t>
    </r>
    <r>
      <rPr>
        <b/>
        <sz val="9"/>
        <rFont val="Arial"/>
        <family val="2"/>
      </rPr>
      <t xml:space="preserve">»3.5 Ausgaben für Dienstreisen« </t>
    </r>
    <r>
      <rPr>
        <sz val="9"/>
        <rFont val="Arial"/>
        <family val="2"/>
      </rPr>
      <t>als Einzelposition
bewilligt wurde und den Betrag hier eingeben:</t>
    </r>
  </si>
  <si>
    <r>
      <t xml:space="preserve">Wenn die Ausgabenposition 
</t>
    </r>
    <r>
      <rPr>
        <b/>
        <sz val="9"/>
        <rFont val="Arial"/>
        <family val="2"/>
      </rPr>
      <t>»3.5 Ausgaben für Dienstreisen«</t>
    </r>
    <r>
      <rPr>
        <sz val="9"/>
        <rFont val="Arial"/>
        <family val="2"/>
      </rPr>
      <t xml:space="preserve"> als Einzelposition
bewilligt wurde, bitte den Betrag hier eingeben:</t>
    </r>
  </si>
  <si>
    <r>
      <t xml:space="preserve">Bitte nur anklicken, wenn die Ausgabenposition 
</t>
    </r>
    <r>
      <rPr>
        <b/>
        <sz val="9"/>
        <rFont val="Arial"/>
        <family val="2"/>
      </rPr>
      <t xml:space="preserve">»2. Ausgaben für Teilnehmende (TN)« </t>
    </r>
    <r>
      <rPr>
        <sz val="9"/>
        <rFont val="Arial"/>
        <family val="2"/>
      </rPr>
      <t>als Einzelposition
bewilligt wurde und den Betrag hier eingeben:</t>
    </r>
  </si>
  <si>
    <t>Ausgaben für Teilnehmende (TN)</t>
  </si>
  <si>
    <t>2.1.1</t>
  </si>
  <si>
    <t>2.1.2</t>
  </si>
  <si>
    <t>2.2</t>
  </si>
  <si>
    <t>Ausgaben für Kinderbetreuung</t>
  </si>
  <si>
    <t>Summe Ausgaben für Teilnehmende (TN)</t>
  </si>
  <si>
    <r>
      <t xml:space="preserve">Wenn die Ausgabenposition 
</t>
    </r>
    <r>
      <rPr>
        <b/>
        <sz val="9"/>
        <rFont val="Arial"/>
        <family val="2"/>
      </rPr>
      <t>»2. Ausgaben für Teilnehmende (TN)«</t>
    </r>
    <r>
      <rPr>
        <sz val="9"/>
        <rFont val="Arial"/>
        <family val="2"/>
      </rPr>
      <t xml:space="preserve"> als Einzelposition
bewilligt wurde, bitte den Betrag hier eingeben:</t>
    </r>
  </si>
  <si>
    <t>Fahrtausgaben für öffentliche Beförderungsmittel, sonstige Reiseausgaben TN</t>
  </si>
  <si>
    <t>Fahrtausgaben für PKW TN</t>
  </si>
  <si>
    <t>Sonstige Sachausgaben (Versich., Telefon, u. a.)</t>
  </si>
  <si>
    <t>Indirekte Ausgaben (Verwaltungsausgaben)</t>
  </si>
  <si>
    <t>Summe Indirekte Ausgaben (Verwaltungsausgaben)</t>
  </si>
  <si>
    <t>Bezüge für Honorarkräfte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</si>
</sst>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dd/mm/yy;@"/>
    <numFmt numFmtId="166" formatCode="#,##0.00;\-#,##0.00;"/>
  </numFmts>
  <fonts count="21">
    <font>
      <sz val="9"/>
      <name val="Arial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color indexed="81"/>
      <name val="Arial"/>
      <family val="2"/>
    </font>
    <font>
      <sz val="16"/>
      <color indexed="81"/>
      <name val="Wingdings 3"/>
      <family val="1"/>
      <charset val="2"/>
    </font>
    <font>
      <b/>
      <sz val="11"/>
      <color indexed="81"/>
      <name val="Arial"/>
      <family val="2"/>
    </font>
    <font>
      <sz val="11"/>
      <color indexed="81"/>
      <name val="Arial"/>
      <family val="2"/>
    </font>
    <font>
      <b/>
      <u/>
      <sz val="9"/>
      <color indexed="8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u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CD5B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</cellStyleXfs>
  <cellXfs count="220">
    <xf numFmtId="0" fontId="0" fillId="0" borderId="0" xfId="0"/>
    <xf numFmtId="0" fontId="3" fillId="0" borderId="0" xfId="1" applyAlignment="1" applyProtection="1">
      <alignment vertical="center"/>
      <protection hidden="1"/>
    </xf>
    <xf numFmtId="0" fontId="3" fillId="0" borderId="0" xfId="1" applyBorder="1" applyAlignment="1" applyProtection="1">
      <alignment vertical="center"/>
      <protection hidden="1"/>
    </xf>
    <xf numFmtId="0" fontId="3" fillId="0" borderId="0" xfId="1" applyFont="1" applyFill="1" applyAlignment="1" applyProtection="1">
      <alignment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12" fillId="0" borderId="0" xfId="1" applyFont="1" applyFill="1" applyBorder="1" applyAlignment="1" applyProtection="1">
      <alignment vertical="center"/>
      <protection hidden="1"/>
    </xf>
    <xf numFmtId="0" fontId="3" fillId="0" borderId="1" xfId="1" applyFont="1" applyBorder="1" applyAlignment="1" applyProtection="1">
      <alignment vertical="center"/>
      <protection hidden="1"/>
    </xf>
    <xf numFmtId="0" fontId="3" fillId="0" borderId="2" xfId="1" applyFont="1" applyBorder="1" applyAlignment="1" applyProtection="1">
      <alignment vertical="center"/>
      <protection hidden="1"/>
    </xf>
    <xf numFmtId="0" fontId="3" fillId="0" borderId="3" xfId="1" applyFont="1" applyBorder="1" applyAlignment="1" applyProtection="1">
      <alignment vertical="center"/>
      <protection hidden="1"/>
    </xf>
    <xf numFmtId="0" fontId="3" fillId="0" borderId="4" xfId="1" applyFont="1" applyBorder="1" applyAlignment="1" applyProtection="1">
      <alignment horizontal="left" vertical="center" indent="1"/>
      <protection hidden="1"/>
    </xf>
    <xf numFmtId="0" fontId="3" fillId="0" borderId="0" xfId="1" applyFont="1" applyBorder="1" applyAlignment="1" applyProtection="1">
      <alignment horizontal="left" vertical="center" wrapText="1" indent="1"/>
      <protection hidden="1"/>
    </xf>
    <xf numFmtId="0" fontId="3" fillId="0" borderId="5" xfId="1" applyFont="1" applyBorder="1" applyAlignment="1" applyProtection="1">
      <alignment horizontal="left" vertical="center" wrapText="1" indent="1"/>
      <protection hidden="1"/>
    </xf>
    <xf numFmtId="0" fontId="3" fillId="0" borderId="4" xfId="1" applyFont="1" applyBorder="1" applyAlignment="1" applyProtection="1">
      <alignment vertical="top" wrapText="1"/>
      <protection hidden="1"/>
    </xf>
    <xf numFmtId="0" fontId="3" fillId="0" borderId="0" xfId="1" applyFont="1" applyBorder="1" applyAlignment="1" applyProtection="1">
      <alignment vertical="top" wrapText="1"/>
      <protection hidden="1"/>
    </xf>
    <xf numFmtId="0" fontId="3" fillId="0" borderId="5" xfId="1" applyFont="1" applyBorder="1" applyAlignment="1" applyProtection="1">
      <alignment vertical="top" wrapText="1"/>
      <protection hidden="1"/>
    </xf>
    <xf numFmtId="0" fontId="3" fillId="0" borderId="6" xfId="1" applyFont="1" applyBorder="1" applyAlignment="1" applyProtection="1">
      <alignment horizontal="left" vertical="center" indent="1"/>
      <protection hidden="1"/>
    </xf>
    <xf numFmtId="0" fontId="3" fillId="0" borderId="0" xfId="1" applyFont="1" applyBorder="1" applyAlignment="1" applyProtection="1">
      <alignment horizontal="left" vertical="center" indent="1"/>
      <protection hidden="1"/>
    </xf>
    <xf numFmtId="0" fontId="3" fillId="0" borderId="0" xfId="1" applyFont="1" applyBorder="1" applyAlignment="1" applyProtection="1">
      <alignment vertical="center"/>
      <protection hidden="1"/>
    </xf>
    <xf numFmtId="0" fontId="3" fillId="0" borderId="5" xfId="1" applyFont="1" applyBorder="1" applyAlignment="1" applyProtection="1">
      <alignment vertical="center"/>
      <protection hidden="1"/>
    </xf>
    <xf numFmtId="0" fontId="3" fillId="0" borderId="4" xfId="1" applyFont="1" applyBorder="1" applyAlignment="1" applyProtection="1">
      <alignment vertical="center"/>
      <protection hidden="1"/>
    </xf>
    <xf numFmtId="0" fontId="3" fillId="0" borderId="0" xfId="1" applyFont="1" applyBorder="1" applyAlignment="1" applyProtection="1">
      <alignment horizontal="left" indent="1"/>
      <protection hidden="1"/>
    </xf>
    <xf numFmtId="0" fontId="3" fillId="0" borderId="0" xfId="1" applyFont="1" applyBorder="1" applyAlignment="1" applyProtection="1">
      <alignment vertical="center" wrapText="1"/>
      <protection hidden="1"/>
    </xf>
    <xf numFmtId="0" fontId="3" fillId="0" borderId="5" xfId="1" applyFont="1" applyBorder="1" applyAlignment="1" applyProtection="1">
      <alignment vertical="center" wrapText="1"/>
      <protection hidden="1"/>
    </xf>
    <xf numFmtId="0" fontId="3" fillId="0" borderId="7" xfId="1" applyFont="1" applyBorder="1" applyAlignment="1" applyProtection="1">
      <alignment vertical="center"/>
      <protection hidden="1"/>
    </xf>
    <xf numFmtId="0" fontId="3" fillId="0" borderId="8" xfId="1" applyFont="1" applyBorder="1" applyAlignment="1" applyProtection="1">
      <alignment vertical="center"/>
      <protection hidden="1"/>
    </xf>
    <xf numFmtId="0" fontId="3" fillId="0" borderId="9" xfId="1" applyFont="1" applyBorder="1" applyAlignment="1" applyProtection="1">
      <alignment vertical="center"/>
      <protection hidden="1"/>
    </xf>
    <xf numFmtId="0" fontId="3" fillId="0" borderId="10" xfId="1" applyFont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top"/>
      <protection hidden="1"/>
    </xf>
    <xf numFmtId="0" fontId="7" fillId="0" borderId="0" xfId="1" applyFont="1" applyFill="1" applyBorder="1" applyAlignment="1" applyProtection="1">
      <alignment vertical="top"/>
      <protection hidden="1"/>
    </xf>
    <xf numFmtId="0" fontId="7" fillId="0" borderId="0" xfId="1" applyFont="1" applyFill="1" applyBorder="1" applyAlignment="1" applyProtection="1">
      <alignment horizontal="left" vertical="center"/>
      <protection hidden="1"/>
    </xf>
    <xf numFmtId="0" fontId="7" fillId="0" borderId="0" xfId="1" applyFont="1" applyFill="1" applyBorder="1" applyAlignment="1" applyProtection="1">
      <alignment horizontal="right" vertical="top"/>
      <protection hidden="1"/>
    </xf>
    <xf numFmtId="0" fontId="3" fillId="0" borderId="0" xfId="1" applyFont="1" applyAlignment="1" applyProtection="1">
      <alignment vertical="top"/>
      <protection hidden="1"/>
    </xf>
    <xf numFmtId="0" fontId="7" fillId="0" borderId="0" xfId="1" applyFont="1" applyBorder="1" applyAlignment="1" applyProtection="1">
      <alignment vertical="top"/>
      <protection hidden="1"/>
    </xf>
    <xf numFmtId="0" fontId="11" fillId="0" borderId="0" xfId="1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0" fillId="0" borderId="0" xfId="5" applyFont="1" applyFill="1" applyBorder="1" applyAlignment="1" applyProtection="1">
      <alignment vertical="center"/>
      <protection hidden="1"/>
    </xf>
    <xf numFmtId="0" fontId="3" fillId="0" borderId="0" xfId="5" applyFont="1" applyFill="1" applyAlignment="1" applyProtection="1">
      <alignment horizontal="right" vertical="center"/>
      <protection hidden="1"/>
    </xf>
    <xf numFmtId="0" fontId="1" fillId="0" borderId="0" xfId="5" applyFont="1" applyFill="1" applyAlignment="1" applyProtection="1">
      <alignment vertical="center"/>
      <protection hidden="1"/>
    </xf>
    <xf numFmtId="0" fontId="5" fillId="0" borderId="0" xfId="5" applyFont="1" applyFill="1" applyBorder="1" applyAlignment="1" applyProtection="1">
      <alignment vertical="center"/>
      <protection hidden="1"/>
    </xf>
    <xf numFmtId="0" fontId="9" fillId="0" borderId="0" xfId="5" applyFont="1" applyFill="1" applyAlignment="1" applyProtection="1">
      <alignment vertical="center"/>
      <protection hidden="1"/>
    </xf>
    <xf numFmtId="49" fontId="9" fillId="0" borderId="0" xfId="3" applyNumberFormat="1" applyFont="1" applyFill="1" applyBorder="1" applyAlignment="1" applyProtection="1">
      <alignment vertical="center"/>
      <protection hidden="1"/>
    </xf>
    <xf numFmtId="0" fontId="3" fillId="0" borderId="0" xfId="3" applyFont="1" applyFill="1" applyBorder="1" applyAlignment="1" applyProtection="1">
      <alignment vertical="center" wrapText="1"/>
      <protection hidden="1"/>
    </xf>
    <xf numFmtId="0" fontId="9" fillId="0" borderId="0" xfId="3" applyFont="1" applyFill="1" applyBorder="1" applyAlignment="1" applyProtection="1">
      <alignment vertical="center" wrapText="1"/>
      <protection hidden="1"/>
    </xf>
    <xf numFmtId="0" fontId="1" fillId="0" borderId="0" xfId="3" applyFont="1" applyFill="1" applyAlignment="1" applyProtection="1">
      <alignment vertical="center"/>
      <protection hidden="1"/>
    </xf>
    <xf numFmtId="49" fontId="5" fillId="0" borderId="0" xfId="3" applyNumberFormat="1" applyFont="1" applyFill="1" applyAlignment="1" applyProtection="1">
      <alignment horizontal="left" vertical="center" inden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Fill="1" applyBorder="1" applyAlignment="1" applyProtection="1">
      <alignment horizontal="left" vertical="center"/>
      <protection hidden="1"/>
    </xf>
    <xf numFmtId="49" fontId="1" fillId="0" borderId="0" xfId="3" applyNumberFormat="1" applyFont="1" applyFill="1" applyAlignment="1" applyProtection="1">
      <alignment horizontal="left" vertical="center" indent="1"/>
      <protection hidden="1"/>
    </xf>
    <xf numFmtId="0" fontId="3" fillId="0" borderId="0" xfId="3" applyFont="1" applyFill="1" applyAlignment="1" applyProtection="1">
      <alignment vertical="center"/>
      <protection hidden="1"/>
    </xf>
    <xf numFmtId="0" fontId="1" fillId="0" borderId="0" xfId="3" applyFont="1" applyFill="1" applyAlignment="1" applyProtection="1">
      <alignment horizontal="left" vertical="center" indent="2"/>
      <protection hidden="1"/>
    </xf>
    <xf numFmtId="49" fontId="3" fillId="0" borderId="0" xfId="3" applyNumberFormat="1" applyFont="1" applyFill="1" applyAlignment="1" applyProtection="1">
      <alignment horizontal="left" vertical="center" indent="1"/>
      <protection hidden="1"/>
    </xf>
    <xf numFmtId="49" fontId="5" fillId="0" borderId="0" xfId="5" applyNumberFormat="1" applyFont="1" applyFill="1" applyAlignment="1" applyProtection="1">
      <alignment vertical="center"/>
      <protection hidden="1"/>
    </xf>
    <xf numFmtId="0" fontId="9" fillId="0" borderId="0" xfId="3" applyFont="1" applyFill="1" applyAlignment="1" applyProtection="1">
      <alignment horizontal="left" vertical="center" indent="2"/>
      <protection hidden="1"/>
    </xf>
    <xf numFmtId="0" fontId="1" fillId="0" borderId="0" xfId="3" applyFont="1" applyFill="1" applyAlignment="1" applyProtection="1">
      <alignment horizontal="left" vertical="center" indent="1"/>
      <protection hidden="1"/>
    </xf>
    <xf numFmtId="49" fontId="9" fillId="0" borderId="0" xfId="3" applyNumberFormat="1" applyFont="1" applyFill="1" applyBorder="1" applyAlignment="1" applyProtection="1">
      <alignment horizontal="left" vertical="center" indent="1"/>
      <protection hidden="1"/>
    </xf>
    <xf numFmtId="49" fontId="3" fillId="0" borderId="0" xfId="3" applyNumberFormat="1" applyFont="1" applyFill="1" applyBorder="1" applyAlignment="1" applyProtection="1">
      <alignment horizontal="left" vertical="center" indent="1"/>
      <protection hidden="1"/>
    </xf>
    <xf numFmtId="0" fontId="3" fillId="0" borderId="0" xfId="3" applyFont="1" applyFill="1" applyBorder="1" applyAlignment="1" applyProtection="1">
      <alignment vertical="center"/>
      <protection hidden="1"/>
    </xf>
    <xf numFmtId="0" fontId="5" fillId="0" borderId="0" xfId="5" applyFont="1" applyFill="1" applyAlignment="1" applyProtection="1">
      <alignment horizontal="left" vertical="center" indent="1"/>
      <protection hidden="1"/>
    </xf>
    <xf numFmtId="49" fontId="5" fillId="0" borderId="0" xfId="5" applyNumberFormat="1" applyFont="1" applyFill="1" applyBorder="1" applyAlignment="1" applyProtection="1">
      <alignment vertical="center"/>
      <protection hidden="1"/>
    </xf>
    <xf numFmtId="49" fontId="1" fillId="0" borderId="0" xfId="5" applyNumberFormat="1" applyFont="1" applyFill="1" applyAlignment="1" applyProtection="1">
      <alignment horizontal="left" vertical="center" indent="2"/>
      <protection hidden="1"/>
    </xf>
    <xf numFmtId="0" fontId="1" fillId="0" borderId="0" xfId="5" applyFont="1" applyFill="1" applyAlignment="1" applyProtection="1">
      <alignment horizontal="left" vertical="center" indent="2"/>
      <protection hidden="1"/>
    </xf>
    <xf numFmtId="49" fontId="3" fillId="0" borderId="0" xfId="5" applyNumberFormat="1" applyFont="1" applyFill="1" applyBorder="1" applyAlignment="1" applyProtection="1">
      <alignment vertical="center"/>
      <protection hidden="1"/>
    </xf>
    <xf numFmtId="0" fontId="9" fillId="0" borderId="0" xfId="3" applyFont="1" applyFill="1" applyAlignment="1" applyProtection="1">
      <alignment horizontal="left" vertical="center" indent="3"/>
      <protection hidden="1"/>
    </xf>
    <xf numFmtId="0" fontId="5" fillId="0" borderId="11" xfId="3" applyFont="1" applyFill="1" applyBorder="1" applyAlignment="1" applyProtection="1">
      <alignment horizontal="left" vertical="center" indent="1"/>
      <protection hidden="1"/>
    </xf>
    <xf numFmtId="0" fontId="9" fillId="0" borderId="11" xfId="3" applyFont="1" applyFill="1" applyBorder="1" applyAlignment="1" applyProtection="1">
      <alignment horizontal="left" vertical="center" indent="2"/>
      <protection hidden="1"/>
    </xf>
    <xf numFmtId="0" fontId="6" fillId="0" borderId="0" xfId="3" applyFont="1" applyFill="1" applyBorder="1" applyAlignment="1" applyProtection="1">
      <alignment horizontal="left" vertical="center" indent="1"/>
      <protection hidden="1"/>
    </xf>
    <xf numFmtId="0" fontId="9" fillId="0" borderId="0" xfId="3" applyFont="1" applyFill="1" applyBorder="1" applyAlignment="1" applyProtection="1">
      <alignment vertical="center"/>
      <protection hidden="1"/>
    </xf>
    <xf numFmtId="4" fontId="6" fillId="0" borderId="0" xfId="3" applyNumberFormat="1" applyFont="1" applyFill="1" applyBorder="1" applyAlignment="1" applyProtection="1">
      <alignment horizontal="right" vertical="center" indent="1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horizontal="right" vertical="center"/>
      <protection hidden="1"/>
    </xf>
    <xf numFmtId="0" fontId="7" fillId="0" borderId="0" xfId="3" applyFont="1" applyFill="1" applyBorder="1" applyAlignment="1" applyProtection="1">
      <alignment horizontal="left" vertical="center"/>
      <protection hidden="1"/>
    </xf>
    <xf numFmtId="0" fontId="1" fillId="0" borderId="0" xfId="3" applyFont="1" applyFill="1" applyBorder="1" applyAlignment="1" applyProtection="1">
      <alignment vertical="center"/>
      <protection hidden="1"/>
    </xf>
    <xf numFmtId="49" fontId="1" fillId="0" borderId="0" xfId="3" applyNumberFormat="1" applyFont="1" applyFill="1" applyAlignment="1" applyProtection="1">
      <alignment vertical="center"/>
      <protection hidden="1"/>
    </xf>
    <xf numFmtId="49" fontId="1" fillId="0" borderId="0" xfId="3" applyNumberFormat="1" applyFont="1" applyFill="1" applyBorder="1" applyAlignment="1" applyProtection="1">
      <alignment vertical="center"/>
      <protection hidden="1"/>
    </xf>
    <xf numFmtId="1" fontId="1" fillId="0" borderId="0" xfId="3" applyNumberFormat="1" applyFont="1" applyFill="1" applyBorder="1" applyAlignment="1" applyProtection="1">
      <alignment vertical="center"/>
      <protection hidden="1"/>
    </xf>
    <xf numFmtId="0" fontId="3" fillId="0" borderId="0" xfId="4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2" xfId="1" applyFont="1" applyBorder="1" applyAlignment="1" applyProtection="1">
      <alignment vertical="center"/>
      <protection hidden="1"/>
    </xf>
    <xf numFmtId="0" fontId="3" fillId="0" borderId="13" xfId="1" applyFont="1" applyBorder="1" applyAlignment="1" applyProtection="1">
      <alignment vertical="center"/>
      <protection hidden="1"/>
    </xf>
    <xf numFmtId="0" fontId="3" fillId="0" borderId="14" xfId="1" applyFont="1" applyBorder="1" applyAlignment="1" applyProtection="1">
      <alignment vertical="center"/>
      <protection hidden="1"/>
    </xf>
    <xf numFmtId="0" fontId="3" fillId="0" borderId="15" xfId="1" applyFont="1" applyBorder="1" applyAlignment="1" applyProtection="1">
      <alignment vertical="center"/>
      <protection hidden="1"/>
    </xf>
    <xf numFmtId="0" fontId="3" fillId="0" borderId="16" xfId="1" applyFont="1" applyBorder="1" applyAlignment="1" applyProtection="1">
      <alignment vertical="center"/>
      <protection hidden="1"/>
    </xf>
    <xf numFmtId="0" fontId="3" fillId="0" borderId="17" xfId="1" applyFont="1" applyBorder="1" applyAlignment="1" applyProtection="1">
      <alignment vertical="center"/>
      <protection hidden="1"/>
    </xf>
    <xf numFmtId="49" fontId="3" fillId="2" borderId="18" xfId="1" applyNumberFormat="1" applyFont="1" applyFill="1" applyBorder="1" applyAlignment="1" applyProtection="1">
      <alignment horizontal="left" vertical="center" indent="1"/>
      <protection locked="0"/>
    </xf>
    <xf numFmtId="49" fontId="3" fillId="2" borderId="19" xfId="1" applyNumberFormat="1" applyFont="1" applyFill="1" applyBorder="1" applyAlignment="1" applyProtection="1">
      <alignment horizontal="left" vertical="center" indent="1"/>
      <protection locked="0"/>
    </xf>
    <xf numFmtId="49" fontId="3" fillId="2" borderId="9" xfId="1" applyNumberFormat="1" applyFont="1" applyFill="1" applyBorder="1" applyAlignment="1" applyProtection="1">
      <alignment horizontal="left" vertical="center" indent="2"/>
    </xf>
    <xf numFmtId="49" fontId="3" fillId="2" borderId="20" xfId="1" applyNumberFormat="1" applyFont="1" applyFill="1" applyBorder="1" applyAlignment="1" applyProtection="1">
      <alignment horizontal="left" vertical="center" indent="1"/>
    </xf>
    <xf numFmtId="49" fontId="3" fillId="2" borderId="21" xfId="1" applyNumberFormat="1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3" fontId="3" fillId="0" borderId="0" xfId="0" applyNumberFormat="1" applyFont="1" applyFill="1" applyBorder="1" applyAlignment="1" applyProtection="1">
      <alignment horizontal="right" vertical="center" indent="1"/>
      <protection hidden="1"/>
    </xf>
    <xf numFmtId="0" fontId="5" fillId="0" borderId="0" xfId="0" applyFont="1" applyFill="1" applyBorder="1" applyAlignment="1" applyProtection="1">
      <alignment horizontal="right" vertical="center" indent="1"/>
      <protection hidden="1"/>
    </xf>
    <xf numFmtId="0" fontId="3" fillId="0" borderId="0" xfId="1" applyFont="1" applyAlignment="1" applyProtection="1">
      <alignment vertical="center"/>
      <protection locked="0" hidden="1"/>
    </xf>
    <xf numFmtId="0" fontId="11" fillId="0" borderId="0" xfId="1" applyFont="1" applyBorder="1" applyAlignment="1" applyProtection="1">
      <alignment horizontal="right" vertical="center" indent="1"/>
      <protection hidden="1"/>
    </xf>
    <xf numFmtId="0" fontId="5" fillId="6" borderId="18" xfId="4" applyFont="1" applyFill="1" applyBorder="1" applyAlignment="1" applyProtection="1">
      <alignment horizontal="left" vertical="center" indent="1"/>
      <protection hidden="1"/>
    </xf>
    <xf numFmtId="0" fontId="5" fillId="6" borderId="9" xfId="4" applyFont="1" applyFill="1" applyBorder="1" applyAlignment="1" applyProtection="1">
      <alignment horizontal="left" vertical="center" indent="1"/>
      <protection hidden="1"/>
    </xf>
    <xf numFmtId="0" fontId="5" fillId="6" borderId="21" xfId="4" applyFont="1" applyFill="1" applyBorder="1" applyAlignment="1" applyProtection="1">
      <alignment horizontal="left" vertical="center" indent="1"/>
      <protection hidden="1"/>
    </xf>
    <xf numFmtId="0" fontId="3" fillId="5" borderId="0" xfId="4" applyFont="1" applyFill="1" applyBorder="1" applyAlignment="1" applyProtection="1">
      <alignment vertical="center"/>
      <protection hidden="1"/>
    </xf>
    <xf numFmtId="49" fontId="5" fillId="0" borderId="0" xfId="3" applyNumberFormat="1" applyFont="1" applyFill="1" applyBorder="1" applyAlignment="1" applyProtection="1">
      <alignment vertical="center"/>
      <protection hidden="1"/>
    </xf>
    <xf numFmtId="0" fontId="3" fillId="0" borderId="0" xfId="1" applyNumberFormat="1" applyAlignment="1" applyProtection="1">
      <alignment vertical="center"/>
      <protection hidden="1"/>
    </xf>
    <xf numFmtId="0" fontId="3" fillId="0" borderId="0" xfId="1" applyNumberFormat="1" applyAlignment="1" applyProtection="1">
      <alignment horizontal="center" vertical="center"/>
      <protection hidden="1"/>
    </xf>
    <xf numFmtId="0" fontId="5" fillId="6" borderId="22" xfId="1" applyNumberFormat="1" applyFont="1" applyFill="1" applyBorder="1" applyAlignment="1" applyProtection="1">
      <alignment horizontal="center" vertical="center"/>
      <protection hidden="1"/>
    </xf>
    <xf numFmtId="0" fontId="5" fillId="6" borderId="22" xfId="1" applyNumberFormat="1" applyFont="1" applyFill="1" applyBorder="1" applyAlignment="1" applyProtection="1">
      <alignment horizontal="left" vertical="center" indent="1"/>
      <protection hidden="1"/>
    </xf>
    <xf numFmtId="0" fontId="3" fillId="0" borderId="0" xfId="1" applyNumberFormat="1" applyBorder="1" applyAlignment="1" applyProtection="1">
      <alignment vertical="center"/>
      <protection hidden="1"/>
    </xf>
    <xf numFmtId="0" fontId="3" fillId="0" borderId="0" xfId="1" quotePrefix="1" applyNumberFormat="1" applyFont="1" applyBorder="1" applyAlignment="1" applyProtection="1">
      <alignment vertical="center"/>
      <protection hidden="1"/>
    </xf>
    <xf numFmtId="165" fontId="3" fillId="0" borderId="22" xfId="1" applyNumberFormat="1" applyBorder="1" applyAlignment="1" applyProtection="1">
      <alignment horizontal="left" vertical="center" indent="1"/>
      <protection hidden="1"/>
    </xf>
    <xf numFmtId="165" fontId="3" fillId="0" borderId="22" xfId="1" applyNumberFormat="1" applyFont="1" applyBorder="1" applyAlignment="1" applyProtection="1">
      <alignment horizontal="center" vertical="center"/>
      <protection hidden="1"/>
    </xf>
    <xf numFmtId="0" fontId="3" fillId="0" borderId="22" xfId="1" applyNumberFormat="1" applyFont="1" applyBorder="1" applyAlignment="1" applyProtection="1">
      <alignment horizontal="left" vertical="center" wrapText="1" indent="1"/>
      <protection hidden="1"/>
    </xf>
    <xf numFmtId="0" fontId="3" fillId="0" borderId="22" xfId="0" applyNumberFormat="1" applyFont="1" applyBorder="1" applyAlignment="1" applyProtection="1">
      <alignment horizontal="left" vertical="center" wrapText="1" indent="1"/>
      <protection hidden="1"/>
    </xf>
    <xf numFmtId="0" fontId="1" fillId="0" borderId="22" xfId="1" applyNumberFormat="1" applyFont="1" applyBorder="1" applyAlignment="1" applyProtection="1">
      <alignment horizontal="left" vertical="center" wrapText="1" indent="1"/>
      <protection hidden="1"/>
    </xf>
    <xf numFmtId="0" fontId="1" fillId="5" borderId="0" xfId="4" applyFont="1" applyFill="1" applyBorder="1" applyAlignment="1" applyProtection="1">
      <alignment vertical="center"/>
      <protection hidden="1"/>
    </xf>
    <xf numFmtId="49" fontId="1" fillId="0" borderId="0" xfId="3" applyNumberFormat="1" applyFont="1" applyFill="1" applyBorder="1" applyAlignment="1" applyProtection="1">
      <alignment horizontal="left" vertical="center" indent="1"/>
      <protection hidden="1"/>
    </xf>
    <xf numFmtId="0" fontId="1" fillId="9" borderId="2" xfId="3" applyFont="1" applyFill="1" applyBorder="1" applyAlignment="1" applyProtection="1">
      <alignment horizontal="left" vertical="center" wrapText="1" indent="3"/>
      <protection hidden="1"/>
    </xf>
    <xf numFmtId="0" fontId="1" fillId="9" borderId="3" xfId="3" applyFont="1" applyFill="1" applyBorder="1" applyAlignment="1" applyProtection="1">
      <alignment horizontal="left" vertical="center" wrapText="1" indent="3"/>
      <protection hidden="1"/>
    </xf>
    <xf numFmtId="4" fontId="1" fillId="2" borderId="37" xfId="5" applyNumberFormat="1" applyFont="1" applyFill="1" applyBorder="1" applyAlignment="1" applyProtection="1">
      <alignment horizontal="right" vertical="center" indent="1"/>
      <protection locked="0"/>
    </xf>
    <xf numFmtId="0" fontId="1" fillId="9" borderId="5" xfId="3" applyFont="1" applyFill="1" applyBorder="1" applyAlignment="1" applyProtection="1">
      <alignment horizontal="left" vertical="center" wrapText="1" indent="3"/>
      <protection hidden="1"/>
    </xf>
    <xf numFmtId="0" fontId="1" fillId="9" borderId="7" xfId="3" applyFont="1" applyFill="1" applyBorder="1" applyAlignment="1" applyProtection="1">
      <alignment vertical="center"/>
      <protection hidden="1"/>
    </xf>
    <xf numFmtId="0" fontId="1" fillId="9" borderId="8" xfId="3" applyFont="1" applyFill="1" applyBorder="1" applyAlignment="1" applyProtection="1">
      <alignment vertical="center"/>
      <protection hidden="1"/>
    </xf>
    <xf numFmtId="0" fontId="1" fillId="0" borderId="0" xfId="3" applyNumberFormat="1" applyFont="1" applyFill="1" applyBorder="1" applyAlignment="1" applyProtection="1">
      <alignment vertical="center"/>
      <protection hidden="1"/>
    </xf>
    <xf numFmtId="4" fontId="1" fillId="5" borderId="0" xfId="5" applyNumberFormat="1" applyFont="1" applyFill="1" applyBorder="1" applyAlignment="1" applyProtection="1">
      <alignment horizontal="right" vertical="center" indent="1"/>
      <protection hidden="1"/>
    </xf>
    <xf numFmtId="0" fontId="1" fillId="5" borderId="0" xfId="5" applyFont="1" applyFill="1" applyBorder="1" applyAlignment="1" applyProtection="1">
      <alignment vertical="center"/>
      <protection hidden="1"/>
    </xf>
    <xf numFmtId="4" fontId="1" fillId="5" borderId="0" xfId="3" applyNumberFormat="1" applyFont="1" applyFill="1" applyBorder="1" applyAlignment="1" applyProtection="1">
      <alignment horizontal="right" vertical="center" indent="1"/>
      <protection hidden="1"/>
    </xf>
    <xf numFmtId="0" fontId="1" fillId="5" borderId="0" xfId="3" applyFont="1" applyFill="1" applyBorder="1" applyAlignment="1" applyProtection="1">
      <alignment vertical="center"/>
      <protection hidden="1"/>
    </xf>
    <xf numFmtId="0" fontId="1" fillId="5" borderId="0" xfId="3" applyFont="1" applyFill="1" applyBorder="1" applyAlignment="1" applyProtection="1">
      <alignment vertical="center"/>
      <protection locked="0" hidden="1"/>
    </xf>
    <xf numFmtId="0" fontId="1" fillId="5" borderId="0" xfId="3" applyFont="1" applyFill="1" applyBorder="1" applyAlignment="1" applyProtection="1">
      <alignment horizontal="left" vertical="center" indent="1"/>
      <protection hidden="1"/>
    </xf>
    <xf numFmtId="0" fontId="18" fillId="0" borderId="0" xfId="1" applyNumberFormat="1" applyFont="1" applyBorder="1" applyAlignment="1" applyProtection="1">
      <alignment vertical="center"/>
      <protection hidden="1"/>
    </xf>
    <xf numFmtId="0" fontId="18" fillId="0" borderId="35" xfId="1" applyNumberFormat="1" applyFont="1" applyBorder="1" applyAlignment="1" applyProtection="1">
      <alignment vertical="center"/>
      <protection hidden="1"/>
    </xf>
    <xf numFmtId="0" fontId="19" fillId="0" borderId="36" xfId="1" applyNumberFormat="1" applyFont="1" applyBorder="1" applyAlignment="1" applyProtection="1">
      <alignment vertical="center"/>
      <protection hidden="1"/>
    </xf>
    <xf numFmtId="0" fontId="19" fillId="0" borderId="0" xfId="1" applyNumberFormat="1" applyFont="1" applyAlignment="1" applyProtection="1">
      <alignment vertical="center"/>
      <protection hidden="1"/>
    </xf>
    <xf numFmtId="0" fontId="3" fillId="0" borderId="4" xfId="1" applyFont="1" applyBorder="1" applyAlignment="1" applyProtection="1">
      <alignment horizontal="left" vertical="center" wrapText="1" indent="1"/>
      <protection hidden="1"/>
    </xf>
    <xf numFmtId="0" fontId="3" fillId="0" borderId="0" xfId="1" applyFont="1" applyBorder="1" applyAlignment="1" applyProtection="1">
      <alignment horizontal="left" vertical="center" wrapText="1" indent="1"/>
      <protection hidden="1"/>
    </xf>
    <xf numFmtId="0" fontId="3" fillId="7" borderId="0" xfId="1" applyFont="1" applyFill="1" applyBorder="1" applyAlignment="1" applyProtection="1">
      <alignment horizontal="center" vertical="center"/>
      <protection locked="0"/>
    </xf>
    <xf numFmtId="0" fontId="3" fillId="7" borderId="7" xfId="1" applyFont="1" applyFill="1" applyBorder="1" applyAlignment="1" applyProtection="1">
      <alignment horizontal="center" vertical="center"/>
      <protection locked="0"/>
    </xf>
    <xf numFmtId="49" fontId="3" fillId="2" borderId="18" xfId="1" applyNumberFormat="1" applyFont="1" applyFill="1" applyBorder="1" applyAlignment="1" applyProtection="1">
      <alignment horizontal="left" vertical="center" indent="1"/>
      <protection locked="0"/>
    </xf>
    <xf numFmtId="49" fontId="3" fillId="2" borderId="9" xfId="1" applyNumberFormat="1" applyFont="1" applyFill="1" applyBorder="1" applyAlignment="1" applyProtection="1">
      <alignment horizontal="left" vertical="center" indent="1"/>
      <protection locked="0"/>
    </xf>
    <xf numFmtId="49" fontId="3" fillId="2" borderId="21" xfId="1" applyNumberFormat="1" applyFont="1" applyFill="1" applyBorder="1" applyAlignment="1" applyProtection="1">
      <alignment horizontal="left" vertical="center" indent="1"/>
      <protection locked="0"/>
    </xf>
    <xf numFmtId="4" fontId="5" fillId="0" borderId="18" xfId="1" applyNumberFormat="1" applyFont="1" applyFill="1" applyBorder="1" applyAlignment="1" applyProtection="1">
      <alignment horizontal="right" vertical="center" indent="1"/>
      <protection hidden="1"/>
    </xf>
    <xf numFmtId="4" fontId="5" fillId="0" borderId="9" xfId="1" applyNumberFormat="1" applyFont="1" applyFill="1" applyBorder="1" applyAlignment="1" applyProtection="1">
      <alignment horizontal="right" vertical="center" indent="1"/>
      <protection hidden="1"/>
    </xf>
    <xf numFmtId="4" fontId="5" fillId="0" borderId="21" xfId="1" applyNumberFormat="1" applyFont="1" applyFill="1" applyBorder="1" applyAlignment="1" applyProtection="1">
      <alignment horizontal="right" vertical="center" indent="1"/>
      <protection hidden="1"/>
    </xf>
    <xf numFmtId="4" fontId="5" fillId="7" borderId="18" xfId="1" applyNumberFormat="1" applyFont="1" applyFill="1" applyBorder="1" applyAlignment="1" applyProtection="1">
      <alignment horizontal="right" vertical="center" indent="1"/>
      <protection locked="0"/>
    </xf>
    <xf numFmtId="4" fontId="5" fillId="7" borderId="9" xfId="1" applyNumberFormat="1" applyFont="1" applyFill="1" applyBorder="1" applyAlignment="1" applyProtection="1">
      <alignment horizontal="right" vertical="center" indent="1"/>
      <protection locked="0"/>
    </xf>
    <xf numFmtId="4" fontId="5" fillId="7" borderId="21" xfId="1" applyNumberFormat="1" applyFont="1" applyFill="1" applyBorder="1" applyAlignment="1" applyProtection="1">
      <alignment horizontal="right" vertical="center" indent="1"/>
      <protection locked="0"/>
    </xf>
    <xf numFmtId="10" fontId="3" fillId="2" borderId="18" xfId="1" applyNumberFormat="1" applyFont="1" applyFill="1" applyBorder="1" applyAlignment="1" applyProtection="1">
      <alignment horizontal="right" vertical="center" indent="1"/>
      <protection locked="0"/>
    </xf>
    <xf numFmtId="10" fontId="3" fillId="2" borderId="9" xfId="1" applyNumberFormat="1" applyFont="1" applyFill="1" applyBorder="1" applyAlignment="1" applyProtection="1">
      <alignment horizontal="right" vertical="center" indent="1"/>
      <protection locked="0"/>
    </xf>
    <xf numFmtId="10" fontId="3" fillId="2" borderId="21" xfId="1" applyNumberFormat="1" applyFont="1" applyFill="1" applyBorder="1" applyAlignment="1" applyProtection="1">
      <alignment horizontal="right" vertical="center" indent="1"/>
      <protection locked="0"/>
    </xf>
    <xf numFmtId="49" fontId="3" fillId="2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2" xfId="1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4" xfId="1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0" xfId="1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5" xfId="1" applyNumberFormat="1" applyFont="1" applyFill="1" applyBorder="1" applyAlignment="1" applyProtection="1">
      <alignment horizontal="left" vertical="center" wrapText="1" indent="1"/>
      <protection locked="0"/>
    </xf>
    <xf numFmtId="49" fontId="5" fillId="2" borderId="18" xfId="1" applyNumberFormat="1" applyFont="1" applyFill="1" applyBorder="1" applyAlignment="1" applyProtection="1">
      <alignment horizontal="left" vertical="center" indent="1"/>
      <protection locked="0"/>
    </xf>
    <xf numFmtId="49" fontId="5" fillId="2" borderId="9" xfId="1" applyNumberFormat="1" applyFont="1" applyFill="1" applyBorder="1" applyAlignment="1" applyProtection="1">
      <alignment horizontal="left" vertical="center" indent="1"/>
      <protection locked="0"/>
    </xf>
    <xf numFmtId="49" fontId="5" fillId="2" borderId="21" xfId="1" applyNumberFormat="1" applyFont="1" applyFill="1" applyBorder="1" applyAlignment="1" applyProtection="1">
      <alignment horizontal="left" vertical="center" indent="1"/>
      <protection locked="0"/>
    </xf>
    <xf numFmtId="14" fontId="3" fillId="2" borderId="18" xfId="0" applyNumberFormat="1" applyFont="1" applyFill="1" applyBorder="1" applyAlignment="1" applyProtection="1">
      <alignment horizontal="center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14" fontId="3" fillId="2" borderId="21" xfId="0" applyNumberFormat="1" applyFont="1" applyFill="1" applyBorder="1" applyAlignment="1" applyProtection="1">
      <alignment horizontal="center" vertical="center"/>
      <protection locked="0"/>
    </xf>
    <xf numFmtId="14" fontId="3" fillId="2" borderId="18" xfId="1" applyNumberFormat="1" applyFont="1" applyFill="1" applyBorder="1" applyAlignment="1" applyProtection="1">
      <alignment horizontal="center" vertical="center"/>
      <protection locked="0"/>
    </xf>
    <xf numFmtId="14" fontId="3" fillId="2" borderId="9" xfId="1" applyNumberFormat="1" applyFont="1" applyFill="1" applyBorder="1" applyAlignment="1" applyProtection="1">
      <alignment horizontal="center" vertical="center"/>
      <protection locked="0"/>
    </xf>
    <xf numFmtId="14" fontId="3" fillId="2" borderId="21" xfId="1" applyNumberFormat="1" applyFont="1" applyFill="1" applyBorder="1" applyAlignment="1" applyProtection="1">
      <alignment horizontal="center" vertical="center"/>
      <protection locked="0"/>
    </xf>
    <xf numFmtId="0" fontId="10" fillId="0" borderId="18" xfId="1" applyFont="1" applyFill="1" applyBorder="1" applyAlignment="1" applyProtection="1">
      <alignment horizontal="center" vertical="center"/>
      <protection hidden="1"/>
    </xf>
    <xf numFmtId="0" fontId="10" fillId="0" borderId="9" xfId="1" applyFont="1" applyFill="1" applyBorder="1" applyAlignment="1" applyProtection="1">
      <alignment horizontal="center" vertical="center"/>
      <protection hidden="1"/>
    </xf>
    <xf numFmtId="0" fontId="10" fillId="0" borderId="21" xfId="1" applyFont="1" applyFill="1" applyBorder="1" applyAlignment="1" applyProtection="1">
      <alignment horizontal="center" vertical="center"/>
      <protection hidden="1"/>
    </xf>
    <xf numFmtId="0" fontId="11" fillId="0" borderId="2" xfId="1" applyFont="1" applyFill="1" applyBorder="1" applyAlignment="1" applyProtection="1">
      <alignment horizontal="left" vertical="top" wrapText="1"/>
      <protection hidden="1"/>
    </xf>
    <xf numFmtId="0" fontId="11" fillId="0" borderId="0" xfId="1" applyFont="1" applyFill="1" applyBorder="1" applyAlignment="1" applyProtection="1">
      <alignment horizontal="left" vertical="top" wrapText="1"/>
      <protection hidden="1"/>
    </xf>
    <xf numFmtId="49" fontId="3" fillId="2" borderId="4" xfId="1" applyNumberFormat="1" applyFont="1" applyFill="1" applyBorder="1" applyAlignment="1" applyProtection="1">
      <alignment horizontal="left" vertical="center" indent="1"/>
      <protection locked="0"/>
    </xf>
    <xf numFmtId="49" fontId="3" fillId="2" borderId="0" xfId="1" applyNumberFormat="1" applyFont="1" applyFill="1" applyBorder="1" applyAlignment="1" applyProtection="1">
      <alignment horizontal="left" vertical="center" indent="1"/>
      <protection locked="0"/>
    </xf>
    <xf numFmtId="49" fontId="3" fillId="2" borderId="5" xfId="1" applyNumberFormat="1" applyFont="1" applyFill="1" applyBorder="1" applyAlignment="1" applyProtection="1">
      <alignment horizontal="left" vertical="center" indent="1"/>
      <protection locked="0"/>
    </xf>
    <xf numFmtId="164" fontId="3" fillId="2" borderId="10" xfId="1" applyNumberFormat="1" applyFont="1" applyFill="1" applyBorder="1" applyAlignment="1" applyProtection="1">
      <alignment horizontal="left" vertical="center" indent="1"/>
      <protection locked="0"/>
    </xf>
    <xf numFmtId="164" fontId="3" fillId="2" borderId="7" xfId="1" applyNumberFormat="1" applyFont="1" applyFill="1" applyBorder="1" applyAlignment="1" applyProtection="1">
      <alignment horizontal="left" vertical="center" indent="1"/>
      <protection locked="0"/>
    </xf>
    <xf numFmtId="0" fontId="3" fillId="2" borderId="7" xfId="1" applyNumberFormat="1" applyFont="1" applyFill="1" applyBorder="1" applyAlignment="1" applyProtection="1">
      <alignment horizontal="left" vertical="center" indent="1"/>
      <protection locked="0"/>
    </xf>
    <xf numFmtId="0" fontId="3" fillId="2" borderId="8" xfId="1" applyNumberFormat="1" applyFont="1" applyFill="1" applyBorder="1" applyAlignment="1" applyProtection="1">
      <alignment horizontal="left" vertical="center" indent="1"/>
      <protection locked="0"/>
    </xf>
    <xf numFmtId="0" fontId="1" fillId="9" borderId="1" xfId="3" applyFont="1" applyFill="1" applyBorder="1" applyAlignment="1" applyProtection="1">
      <alignment horizontal="left" vertical="center" wrapText="1" indent="3"/>
      <protection hidden="1"/>
    </xf>
    <xf numFmtId="0" fontId="1" fillId="9" borderId="4" xfId="3" applyFont="1" applyFill="1" applyBorder="1" applyAlignment="1" applyProtection="1">
      <alignment horizontal="left" vertical="center" wrapText="1" indent="3"/>
      <protection hidden="1"/>
    </xf>
    <xf numFmtId="0" fontId="1" fillId="9" borderId="10" xfId="3" applyFont="1" applyFill="1" applyBorder="1" applyAlignment="1" applyProtection="1">
      <alignment horizontal="left" vertical="center" wrapText="1" indent="3"/>
      <protection hidden="1"/>
    </xf>
    <xf numFmtId="4" fontId="1" fillId="2" borderId="26" xfId="5" applyNumberFormat="1" applyFont="1" applyFill="1" applyBorder="1" applyAlignment="1" applyProtection="1">
      <alignment horizontal="right" vertical="center" indent="1"/>
      <protection locked="0"/>
    </xf>
    <xf numFmtId="4" fontId="1" fillId="2" borderId="27" xfId="5" applyNumberFormat="1" applyFont="1" applyFill="1" applyBorder="1" applyAlignment="1" applyProtection="1">
      <alignment horizontal="right" vertical="center" indent="1"/>
      <protection locked="0"/>
    </xf>
    <xf numFmtId="4" fontId="1" fillId="2" borderId="28" xfId="5" applyNumberFormat="1" applyFont="1" applyFill="1" applyBorder="1" applyAlignment="1" applyProtection="1">
      <alignment horizontal="right" vertical="center" indent="1"/>
      <protection locked="0"/>
    </xf>
    <xf numFmtId="4" fontId="1" fillId="2" borderId="32" xfId="5" applyNumberFormat="1" applyFont="1" applyFill="1" applyBorder="1" applyAlignment="1" applyProtection="1">
      <alignment horizontal="right" vertical="center" indent="1"/>
      <protection locked="0"/>
    </xf>
    <xf numFmtId="4" fontId="1" fillId="2" borderId="33" xfId="5" applyNumberFormat="1" applyFont="1" applyFill="1" applyBorder="1" applyAlignment="1" applyProtection="1">
      <alignment horizontal="right" vertical="center" indent="1"/>
      <protection locked="0"/>
    </xf>
    <xf numFmtId="4" fontId="1" fillId="2" borderId="34" xfId="5" applyNumberFormat="1" applyFont="1" applyFill="1" applyBorder="1" applyAlignment="1" applyProtection="1">
      <alignment horizontal="right" vertical="center" indent="1"/>
      <protection locked="0"/>
    </xf>
    <xf numFmtId="166" fontId="3" fillId="8" borderId="18" xfId="0" applyNumberFormat="1" applyFont="1" applyFill="1" applyBorder="1" applyAlignment="1" applyProtection="1">
      <alignment horizontal="right" vertical="center" indent="1"/>
      <protection hidden="1"/>
    </xf>
    <xf numFmtId="166" fontId="3" fillId="8" borderId="9" xfId="0" applyNumberFormat="1" applyFont="1" applyFill="1" applyBorder="1" applyAlignment="1" applyProtection="1">
      <alignment horizontal="right" vertical="center" indent="1"/>
      <protection hidden="1"/>
    </xf>
    <xf numFmtId="166" fontId="3" fillId="8" borderId="21" xfId="0" applyNumberFormat="1" applyFont="1" applyFill="1" applyBorder="1" applyAlignment="1" applyProtection="1">
      <alignment horizontal="right" vertical="center" indent="1"/>
      <protection hidden="1"/>
    </xf>
    <xf numFmtId="4" fontId="3" fillId="4" borderId="26" xfId="0" applyNumberFormat="1" applyFont="1" applyFill="1" applyBorder="1" applyAlignment="1" applyProtection="1">
      <alignment horizontal="right" vertical="center" indent="1"/>
      <protection locked="0"/>
    </xf>
    <xf numFmtId="4" fontId="3" fillId="4" borderId="27" xfId="0" applyNumberFormat="1" applyFont="1" applyFill="1" applyBorder="1" applyAlignment="1" applyProtection="1">
      <alignment horizontal="right" vertical="center" indent="1"/>
      <protection locked="0"/>
    </xf>
    <xf numFmtId="4" fontId="3" fillId="4" borderId="28" xfId="0" applyNumberFormat="1" applyFont="1" applyFill="1" applyBorder="1" applyAlignment="1" applyProtection="1">
      <alignment horizontal="right" vertical="center" indent="1"/>
      <protection locked="0"/>
    </xf>
    <xf numFmtId="166" fontId="5" fillId="3" borderId="23" xfId="0" applyNumberFormat="1" applyFont="1" applyFill="1" applyBorder="1" applyAlignment="1" applyProtection="1">
      <alignment horizontal="right" vertical="center" indent="1"/>
      <protection hidden="1"/>
    </xf>
    <xf numFmtId="166" fontId="5" fillId="3" borderId="24" xfId="0" applyNumberFormat="1" applyFont="1" applyFill="1" applyBorder="1" applyAlignment="1" applyProtection="1">
      <alignment horizontal="right" vertical="center" indent="1"/>
      <protection hidden="1"/>
    </xf>
    <xf numFmtId="166" fontId="5" fillId="3" borderId="25" xfId="0" applyNumberFormat="1" applyFont="1" applyFill="1" applyBorder="1" applyAlignment="1" applyProtection="1">
      <alignment horizontal="right" vertical="center" indent="1"/>
      <protection hidden="1"/>
    </xf>
    <xf numFmtId="166" fontId="3" fillId="8" borderId="29" xfId="1" applyNumberFormat="1" applyFont="1" applyFill="1" applyBorder="1" applyAlignment="1" applyProtection="1">
      <alignment horizontal="right" vertical="center" indent="1"/>
      <protection hidden="1"/>
    </xf>
    <xf numFmtId="166" fontId="3" fillId="8" borderId="30" xfId="1" applyNumberFormat="1" applyFont="1" applyFill="1" applyBorder="1" applyAlignment="1" applyProtection="1">
      <alignment horizontal="right" vertical="center" indent="1"/>
      <protection hidden="1"/>
    </xf>
    <xf numFmtId="166" fontId="3" fillId="8" borderId="31" xfId="1" applyNumberFormat="1" applyFont="1" applyFill="1" applyBorder="1" applyAlignment="1" applyProtection="1">
      <alignment horizontal="right" vertical="center" indent="1"/>
      <protection hidden="1"/>
    </xf>
    <xf numFmtId="4" fontId="3" fillId="4" borderId="26" xfId="1" applyNumberFormat="1" applyFont="1" applyFill="1" applyBorder="1" applyAlignment="1" applyProtection="1">
      <alignment horizontal="right" vertical="center" indent="1"/>
      <protection locked="0"/>
    </xf>
    <xf numFmtId="4" fontId="3" fillId="4" borderId="27" xfId="1" applyNumberFormat="1" applyFont="1" applyFill="1" applyBorder="1" applyAlignment="1" applyProtection="1">
      <alignment horizontal="right" vertical="center" indent="1"/>
      <protection locked="0"/>
    </xf>
    <xf numFmtId="4" fontId="3" fillId="4" borderId="28" xfId="1" applyNumberFormat="1" applyFont="1" applyFill="1" applyBorder="1" applyAlignment="1" applyProtection="1">
      <alignment horizontal="right" vertical="center" indent="1"/>
      <protection locked="0"/>
    </xf>
    <xf numFmtId="4" fontId="3" fillId="4" borderId="32" xfId="1" applyNumberFormat="1" applyFont="1" applyFill="1" applyBorder="1" applyAlignment="1" applyProtection="1">
      <alignment horizontal="right" vertical="center" indent="1"/>
      <protection locked="0"/>
    </xf>
    <xf numFmtId="4" fontId="3" fillId="4" borderId="33" xfId="1" applyNumberFormat="1" applyFont="1" applyFill="1" applyBorder="1" applyAlignment="1" applyProtection="1">
      <alignment horizontal="right" vertical="center" indent="1"/>
      <protection locked="0"/>
    </xf>
    <xf numFmtId="4" fontId="3" fillId="4" borderId="34" xfId="1" applyNumberFormat="1" applyFont="1" applyFill="1" applyBorder="1" applyAlignment="1" applyProtection="1">
      <alignment horizontal="right" vertical="center" indent="1"/>
      <protection locked="0"/>
    </xf>
    <xf numFmtId="166" fontId="5" fillId="3" borderId="23" xfId="1" applyNumberFormat="1" applyFont="1" applyFill="1" applyBorder="1" applyAlignment="1" applyProtection="1">
      <alignment horizontal="right" vertical="center" indent="1"/>
      <protection hidden="1"/>
    </xf>
    <xf numFmtId="166" fontId="5" fillId="3" borderId="24" xfId="1" applyNumberFormat="1" applyFont="1" applyFill="1" applyBorder="1" applyAlignment="1" applyProtection="1">
      <alignment horizontal="right" vertical="center" indent="1"/>
      <protection hidden="1"/>
    </xf>
    <xf numFmtId="166" fontId="5" fillId="3" borderId="25" xfId="1" applyNumberFormat="1" applyFont="1" applyFill="1" applyBorder="1" applyAlignment="1" applyProtection="1">
      <alignment horizontal="right" vertical="center" indent="1"/>
      <protection hidden="1"/>
    </xf>
    <xf numFmtId="166" fontId="1" fillId="0" borderId="29" xfId="5" applyNumberFormat="1" applyFont="1" applyFill="1" applyBorder="1" applyAlignment="1" applyProtection="1">
      <alignment horizontal="right" vertical="center" indent="1"/>
      <protection hidden="1"/>
    </xf>
    <xf numFmtId="166" fontId="1" fillId="0" borderId="30" xfId="5" applyNumberFormat="1" applyFont="1" applyFill="1" applyBorder="1" applyAlignment="1" applyProtection="1">
      <alignment horizontal="right" vertical="center" indent="1"/>
      <protection hidden="1"/>
    </xf>
    <xf numFmtId="166" fontId="1" fillId="0" borderId="31" xfId="5" applyNumberFormat="1" applyFont="1" applyFill="1" applyBorder="1" applyAlignment="1" applyProtection="1">
      <alignment horizontal="right" vertical="center" indent="1"/>
      <protection hidden="1"/>
    </xf>
    <xf numFmtId="0" fontId="3" fillId="0" borderId="7" xfId="3" applyFont="1" applyFill="1" applyBorder="1" applyAlignment="1" applyProtection="1">
      <alignment horizontal="center" vertical="center"/>
      <protection hidden="1"/>
    </xf>
    <xf numFmtId="4" fontId="3" fillId="4" borderId="29" xfId="0" applyNumberFormat="1" applyFont="1" applyFill="1" applyBorder="1" applyAlignment="1" applyProtection="1">
      <alignment horizontal="right" vertical="center" indent="1"/>
      <protection locked="0"/>
    </xf>
    <xf numFmtId="4" fontId="3" fillId="4" borderId="30" xfId="0" applyNumberFormat="1" applyFont="1" applyFill="1" applyBorder="1" applyAlignment="1" applyProtection="1">
      <alignment horizontal="right" vertical="center" indent="1"/>
      <protection locked="0"/>
    </xf>
    <xf numFmtId="4" fontId="3" fillId="4" borderId="31" xfId="0" applyNumberFormat="1" applyFont="1" applyFill="1" applyBorder="1" applyAlignment="1" applyProtection="1">
      <alignment horizontal="right" vertical="center" indent="1"/>
      <protection locked="0"/>
    </xf>
    <xf numFmtId="166" fontId="1" fillId="0" borderId="26" xfId="5" applyNumberFormat="1" applyFont="1" applyFill="1" applyBorder="1" applyAlignment="1" applyProtection="1">
      <alignment horizontal="right" vertical="center" indent="1"/>
      <protection hidden="1"/>
    </xf>
    <xf numFmtId="166" fontId="1" fillId="0" borderId="27" xfId="5" applyNumberFormat="1" applyFont="1" applyFill="1" applyBorder="1" applyAlignment="1" applyProtection="1">
      <alignment horizontal="right" vertical="center" indent="1"/>
      <protection hidden="1"/>
    </xf>
    <xf numFmtId="166" fontId="1" fillId="0" borderId="28" xfId="5" applyNumberFormat="1" applyFont="1" applyFill="1" applyBorder="1" applyAlignment="1" applyProtection="1">
      <alignment horizontal="right" vertical="center" indent="1"/>
      <protection hidden="1"/>
    </xf>
    <xf numFmtId="49" fontId="5" fillId="0" borderId="18" xfId="5" applyNumberFormat="1" applyFont="1" applyFill="1" applyBorder="1" applyAlignment="1" applyProtection="1">
      <alignment horizontal="center" vertical="center"/>
      <protection hidden="1"/>
    </xf>
    <xf numFmtId="49" fontId="5" fillId="0" borderId="9" xfId="5" applyNumberFormat="1" applyFont="1" applyFill="1" applyBorder="1" applyAlignment="1" applyProtection="1">
      <alignment horizontal="center" vertical="center"/>
      <protection hidden="1"/>
    </xf>
    <xf numFmtId="49" fontId="5" fillId="0" borderId="21" xfId="5" applyNumberFormat="1" applyFont="1" applyFill="1" applyBorder="1" applyAlignment="1" applyProtection="1">
      <alignment horizontal="center" vertical="center"/>
      <protection hidden="1"/>
    </xf>
    <xf numFmtId="166" fontId="3" fillId="0" borderId="26" xfId="0" applyNumberFormat="1" applyFont="1" applyFill="1" applyBorder="1" applyAlignment="1" applyProtection="1">
      <alignment horizontal="right" vertical="center" indent="1"/>
      <protection hidden="1"/>
    </xf>
    <xf numFmtId="166" fontId="3" fillId="0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0" borderId="28" xfId="0" applyNumberFormat="1" applyFont="1" applyFill="1" applyBorder="1" applyAlignment="1" applyProtection="1">
      <alignment horizontal="right" vertical="center" indent="1"/>
      <protection hidden="1"/>
    </xf>
  </cellXfs>
  <cellStyles count="6">
    <cellStyle name="Standard" xfId="0" builtinId="0"/>
    <cellStyle name="Standard 2" xfId="1"/>
    <cellStyle name="Standard 2 2" xfId="2"/>
    <cellStyle name="Standard_Anlage Mittelabruf - Thüringenjahr (FÖJ)" xfId="3"/>
    <cellStyle name="Standard_Anlage Mittelabruf - Thüringenjahr (FSJ)" xfId="4"/>
    <cellStyle name="Standard_Anlage Mittelabruf - Weiterbildung" xfId="5"/>
  </cellStyles>
  <dxfs count="4"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W$26" lockText="1" noThreeD="1"/>
</file>

<file path=xl/ctrlProps/ctrlProp2.xml><?xml version="1.0" encoding="utf-8"?>
<formControlPr xmlns="http://schemas.microsoft.com/office/spreadsheetml/2009/9/main" objectType="CheckBox" fmlaLink="$W$1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4344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</xdr:colOff>
      <xdr:row>0</xdr:row>
      <xdr:rowOff>0</xdr:rowOff>
    </xdr:from>
    <xdr:to>
      <xdr:col>28</xdr:col>
      <xdr:colOff>0</xdr:colOff>
      <xdr:row>3</xdr:row>
      <xdr:rowOff>76200</xdr:rowOff>
    </xdr:to>
    <xdr:pic>
      <xdr:nvPicPr>
        <xdr:cNvPr id="10335" name="Grafik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52425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200025</xdr:colOff>
      <xdr:row>69</xdr:row>
      <xdr:rowOff>28575</xdr:rowOff>
    </xdr:from>
    <xdr:to>
      <xdr:col>28</xdr:col>
      <xdr:colOff>0</xdr:colOff>
      <xdr:row>74</xdr:row>
      <xdr:rowOff>0</xdr:rowOff>
    </xdr:to>
    <xdr:pic>
      <xdr:nvPicPr>
        <xdr:cNvPr id="10336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3914775" y="9972675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25</xdr:row>
          <xdr:rowOff>28575</xdr:rowOff>
        </xdr:from>
        <xdr:to>
          <xdr:col>24</xdr:col>
          <xdr:colOff>0</xdr:colOff>
          <xdr:row>26</xdr:row>
          <xdr:rowOff>57150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12</xdr:row>
          <xdr:rowOff>28575</xdr:rowOff>
        </xdr:from>
        <xdr:to>
          <xdr:col>24</xdr:col>
          <xdr:colOff>0</xdr:colOff>
          <xdr:row>13</xdr:row>
          <xdr:rowOff>57150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zoomScaleNormal="100" workbookViewId="0">
      <selection activeCell="A13" sqref="A13"/>
    </sheetView>
  </sheetViews>
  <sheetFormatPr baseColWidth="10" defaultRowHeight="12"/>
  <cols>
    <col min="1" max="1" width="10.7109375" style="101" customWidth="1"/>
    <col min="2" max="2" width="15.7109375" style="102" customWidth="1"/>
    <col min="3" max="3" width="78.7109375" style="101" customWidth="1"/>
    <col min="4" max="16384" width="11.42578125" style="101"/>
  </cols>
  <sheetData>
    <row r="1" spans="1:5" ht="15" customHeight="1">
      <c r="B1" s="101"/>
    </row>
    <row r="2" spans="1:5" ht="15" customHeight="1">
      <c r="A2" s="127" t="s">
        <v>64</v>
      </c>
      <c r="B2" s="127"/>
      <c r="C2" s="127"/>
    </row>
    <row r="3" spans="1:5" ht="15" customHeight="1">
      <c r="A3" s="127"/>
      <c r="B3" s="127"/>
      <c r="C3" s="127"/>
    </row>
    <row r="4" spans="1:5" ht="15" customHeight="1" thickBot="1">
      <c r="A4" s="128"/>
      <c r="B4" s="128"/>
      <c r="C4" s="128"/>
    </row>
    <row r="5" spans="1:5" ht="15" customHeight="1" thickTop="1">
      <c r="A5" s="129" t="s">
        <v>40</v>
      </c>
      <c r="B5" s="129"/>
      <c r="C5" s="129"/>
    </row>
    <row r="6" spans="1:5" ht="15" customHeight="1">
      <c r="A6" s="130"/>
      <c r="B6" s="130"/>
      <c r="C6" s="130"/>
    </row>
    <row r="7" spans="1:5" ht="15" customHeight="1"/>
    <row r="8" spans="1:5" s="105" customFormat="1" ht="18" customHeight="1">
      <c r="A8" s="103" t="s">
        <v>65</v>
      </c>
      <c r="B8" s="103" t="s">
        <v>66</v>
      </c>
      <c r="C8" s="104" t="s">
        <v>67</v>
      </c>
      <c r="E8" s="106"/>
    </row>
    <row r="9" spans="1:5" s="105" customFormat="1" ht="24" customHeight="1">
      <c r="A9" s="107" t="s">
        <v>70</v>
      </c>
      <c r="B9" s="108">
        <v>42027</v>
      </c>
      <c r="C9" s="109" t="s">
        <v>68</v>
      </c>
    </row>
    <row r="10" spans="1:5" ht="48" customHeight="1">
      <c r="A10" s="107" t="s">
        <v>69</v>
      </c>
      <c r="B10" s="108">
        <v>42205</v>
      </c>
      <c r="C10" s="109" t="s">
        <v>71</v>
      </c>
    </row>
    <row r="11" spans="1:5" ht="24" customHeight="1">
      <c r="A11" s="107" t="s">
        <v>72</v>
      </c>
      <c r="B11" s="108">
        <v>42248</v>
      </c>
      <c r="C11" s="110" t="s">
        <v>73</v>
      </c>
    </row>
    <row r="12" spans="1:5" ht="36" customHeight="1">
      <c r="A12" s="107" t="s">
        <v>75</v>
      </c>
      <c r="B12" s="108">
        <v>42872</v>
      </c>
      <c r="C12" s="111" t="s">
        <v>76</v>
      </c>
    </row>
    <row r="13" spans="1:5" ht="24" customHeight="1">
      <c r="A13" s="107"/>
      <c r="B13" s="108"/>
      <c r="C13" s="109"/>
    </row>
    <row r="14" spans="1:5" ht="24" customHeight="1">
      <c r="A14" s="107"/>
      <c r="B14" s="108"/>
      <c r="C14" s="109"/>
    </row>
    <row r="15" spans="1:5" ht="24" customHeight="1">
      <c r="A15" s="107"/>
      <c r="B15" s="108"/>
      <c r="C15" s="109"/>
    </row>
    <row r="16" spans="1:5" ht="24" customHeight="1">
      <c r="A16" s="107"/>
      <c r="B16" s="108"/>
      <c r="C16" s="109"/>
    </row>
    <row r="17" spans="1:3" ht="24" customHeight="1">
      <c r="A17" s="107"/>
      <c r="B17" s="108"/>
      <c r="C17" s="109"/>
    </row>
    <row r="18" spans="1:3" ht="24" customHeight="1">
      <c r="A18" s="107"/>
      <c r="B18" s="108"/>
      <c r="C18" s="109"/>
    </row>
  </sheetData>
  <sheetProtection algorithmName="SHA-512" hashValue="3mqg0UcXwksufv1p/f8PHxgONhvWVTskFY+Exepu+rtT6o/+edi3cWQR6b1xHsBqzJDRndjOHdU9H4Duoo4ERw==" saltValue="22HSUdruCdIEje1zJ4X9cw==" spinCount="100000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B74"/>
  <sheetViews>
    <sheetView showGridLines="0" tabSelected="1" zoomScaleNormal="100" workbookViewId="0">
      <selection activeCell="A4" sqref="A4:M5"/>
    </sheetView>
  </sheetViews>
  <sheetFormatPr baseColWidth="10" defaultRowHeight="12" customHeight="1"/>
  <cols>
    <col min="1" max="27" width="3.7109375" style="4" customWidth="1"/>
    <col min="28" max="28" width="1.7109375" style="4" customWidth="1"/>
    <col min="29" max="16384" width="11.42578125" style="4"/>
  </cols>
  <sheetData>
    <row r="1" spans="1:28" s="1" customFormat="1" ht="15" customHeight="1">
      <c r="X1" s="2"/>
      <c r="Y1" s="2"/>
      <c r="Z1" s="2"/>
    </row>
    <row r="2" spans="1:28" s="1" customFormat="1" ht="15" customHeight="1">
      <c r="X2" s="2"/>
      <c r="Y2" s="2"/>
      <c r="Z2" s="2"/>
    </row>
    <row r="3" spans="1:28" s="3" customFormat="1" ht="15" customHeight="1"/>
    <row r="4" spans="1:28" ht="15" customHeight="1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/>
    </row>
    <row r="5" spans="1:28" ht="15" customHeight="1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28" ht="15" customHeigh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</row>
    <row r="7" spans="1:28" ht="15" customHeight="1">
      <c r="A7" s="167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</row>
    <row r="8" spans="1:28" ht="15" customHeight="1">
      <c r="A8" s="170"/>
      <c r="B8" s="171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3"/>
    </row>
    <row r="9" spans="1:28" ht="15" customHeight="1">
      <c r="A9" s="5" t="s">
        <v>4</v>
      </c>
      <c r="B9" s="5"/>
      <c r="C9" s="3"/>
      <c r="D9" s="3"/>
      <c r="E9" s="3"/>
      <c r="F9" s="3"/>
      <c r="G9" s="3"/>
      <c r="H9" s="3"/>
      <c r="I9" s="3"/>
    </row>
    <row r="10" spans="1:28" ht="15" customHeight="1"/>
    <row r="11" spans="1:28" ht="15" customHeight="1">
      <c r="A11" s="6" t="s">
        <v>0</v>
      </c>
      <c r="B11" s="6"/>
    </row>
    <row r="12" spans="1:28" ht="15" customHeight="1">
      <c r="A12" s="6" t="s">
        <v>1</v>
      </c>
      <c r="B12" s="6"/>
    </row>
    <row r="13" spans="1:28" ht="15" customHeight="1">
      <c r="A13" s="6" t="s">
        <v>2</v>
      </c>
      <c r="B13" s="6"/>
    </row>
    <row r="14" spans="1:28" ht="15" customHeight="1">
      <c r="A14" s="6" t="s">
        <v>3</v>
      </c>
      <c r="B14" s="6"/>
    </row>
    <row r="16" spans="1:28" s="3" customFormat="1" ht="18" customHeight="1">
      <c r="A16" s="162" t="s">
        <v>36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4"/>
    </row>
    <row r="17" spans="1:28" s="3" customFormat="1" ht="12" customHeight="1">
      <c r="A17" s="165" t="s">
        <v>39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</row>
    <row r="18" spans="1:28" s="3" customFormat="1" ht="12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</row>
    <row r="19" spans="1:28" s="3" customFormat="1" ht="12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</row>
    <row r="20" spans="1:28" s="3" customFormat="1" ht="12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</row>
    <row r="21" spans="1:28" ht="5.0999999999999996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</row>
    <row r="22" spans="1:28" ht="18" customHeight="1">
      <c r="A22" s="10" t="s">
        <v>6</v>
      </c>
      <c r="B22" s="17"/>
      <c r="C22" s="18"/>
      <c r="D22" s="18"/>
      <c r="E22" s="153"/>
      <c r="F22" s="154"/>
      <c r="G22" s="154"/>
      <c r="H22" s="154"/>
      <c r="I22" s="154"/>
      <c r="J22" s="155"/>
      <c r="K22" s="79"/>
      <c r="L22" s="79"/>
      <c r="M22" s="91" t="s">
        <v>7</v>
      </c>
      <c r="N22" s="79"/>
      <c r="O22" s="18"/>
      <c r="P22" s="18"/>
      <c r="Q22" s="156"/>
      <c r="R22" s="157"/>
      <c r="S22" s="157"/>
      <c r="T22" s="158"/>
      <c r="AB22" s="19"/>
    </row>
    <row r="23" spans="1:28" ht="5.0999999999999996" customHeigh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2"/>
    </row>
    <row r="24" spans="1:28" ht="5.0999999999999996" customHeight="1">
      <c r="A24" s="2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</row>
    <row r="25" spans="1:28" ht="15" customHeight="1">
      <c r="A25" s="10" t="s">
        <v>20</v>
      </c>
      <c r="B25" s="1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2"/>
    </row>
    <row r="26" spans="1:28" ht="5.0999999999999996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</row>
    <row r="27" spans="1:28" ht="18" customHeight="1">
      <c r="A27" s="16" t="s">
        <v>74</v>
      </c>
      <c r="B27" s="10"/>
      <c r="C27" s="159"/>
      <c r="D27" s="160"/>
      <c r="E27" s="160"/>
      <c r="F27" s="161"/>
      <c r="G27" s="17" t="s">
        <v>16</v>
      </c>
      <c r="H27" s="17"/>
      <c r="I27" s="159"/>
      <c r="J27" s="160"/>
      <c r="K27" s="160"/>
      <c r="L27" s="161"/>
      <c r="M27" s="17" t="s">
        <v>56</v>
      </c>
      <c r="O27" s="18"/>
      <c r="Q27" s="18"/>
      <c r="R27" s="18"/>
      <c r="S27" s="18"/>
      <c r="T27" s="18"/>
      <c r="U27" s="18"/>
      <c r="V27" s="95" t="s">
        <v>58</v>
      </c>
      <c r="W27" s="138">
        <f>Mittelbedarfsplanung!R37</f>
        <v>0</v>
      </c>
      <c r="X27" s="139"/>
      <c r="Y27" s="139"/>
      <c r="Z27" s="139"/>
      <c r="AA27" s="140"/>
      <c r="AB27" s="19"/>
    </row>
    <row r="28" spans="1:28" ht="5.0999999999999996" customHeight="1">
      <c r="A28" s="2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</row>
    <row r="29" spans="1:28" ht="5.0999999999999996" customHeight="1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5"/>
    </row>
    <row r="30" spans="1:28" ht="18" customHeight="1">
      <c r="A30" s="10" t="str">
        <f>CONCATENATE("Die bewilligten Mittel für das Haushaltsjahr ",IF(C27=0,"____",YEAR(C27))," betragen gemäß Bescheid vom ",IF(Q22=0,"__.__.____",TEXT(Q22,"TT.MM.JJJJ")),":")</f>
        <v>Die bewilligten Mittel für das Haushaltsjahr ____ betragen gemäß Bescheid vom __.__.____: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95" t="s">
        <v>58</v>
      </c>
      <c r="W30" s="141"/>
      <c r="X30" s="142"/>
      <c r="Y30" s="142"/>
      <c r="Z30" s="142"/>
      <c r="AA30" s="143"/>
      <c r="AB30" s="19"/>
    </row>
    <row r="31" spans="1:28" ht="5.0999999999999996" customHeight="1">
      <c r="A31" s="2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</row>
    <row r="32" spans="1:28" ht="18" customHeight="1">
      <c r="A32" s="10" t="s">
        <v>59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95" t="s">
        <v>61</v>
      </c>
      <c r="W32" s="144"/>
      <c r="X32" s="145"/>
      <c r="Y32" s="145"/>
      <c r="Z32" s="145"/>
      <c r="AA32" s="146"/>
      <c r="AB32" s="19"/>
    </row>
    <row r="33" spans="1:28" ht="5.0999999999999996" customHeight="1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/>
    </row>
    <row r="34" spans="1:28" ht="5.0999999999999996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5"/>
    </row>
    <row r="35" spans="1:28" ht="18" customHeight="1">
      <c r="A35" s="10" t="s">
        <v>57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95" t="s">
        <v>58</v>
      </c>
      <c r="W35" s="138">
        <f>Mittelbedarfsplanung!V37</f>
        <v>0</v>
      </c>
      <c r="X35" s="139"/>
      <c r="Y35" s="139"/>
      <c r="Z35" s="139"/>
      <c r="AA35" s="140"/>
      <c r="AB35" s="19"/>
    </row>
    <row r="36" spans="1:28" ht="5.0999999999999996" customHeight="1">
      <c r="A36" s="2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</row>
    <row r="37" spans="1:28" ht="5.0999999999999996" customHeight="1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5"/>
    </row>
    <row r="38" spans="1:28" ht="18" customHeight="1">
      <c r="A38" s="10" t="str">
        <f>CONCATENATE("Die bereits für das Haushaltsjahr ",IF(C27=0,"____",YEAR(C27))," erhaltenen Mittel betragen:")</f>
        <v>Die bereits für das Haushaltsjahr ____ erhaltenen Mittel betragen: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95" t="s">
        <v>58</v>
      </c>
      <c r="W38" s="141"/>
      <c r="X38" s="142"/>
      <c r="Y38" s="142"/>
      <c r="Z38" s="142"/>
      <c r="AA38" s="143"/>
      <c r="AB38" s="19"/>
    </row>
    <row r="39" spans="1:28" ht="5.0999999999999996" customHeight="1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/>
    </row>
    <row r="40" spans="1:28" ht="5.0999999999999996" customHeigh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5"/>
    </row>
    <row r="41" spans="1:28" ht="12" customHeight="1">
      <c r="A41" s="131" t="str">
        <f>CONCATENATE("Die nicht für das Haushaltsjahr ",IF(C27=0,"____",YEAR(C27))," verbrauchten Mittel aus vorangegangenen Mittelanforderungen (Bestand) betragen gemäß Anlage 1 insgesamt:")</f>
        <v>Die nicht für das Haushaltsjahr ____ verbrauchten Mittel aus vorangegangenen Mittelanforderungen (Bestand) betragen gemäß Anlage 1 insgesamt: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8"/>
      <c r="V41" s="18"/>
      <c r="W41" s="18"/>
      <c r="X41" s="18"/>
      <c r="Y41" s="18"/>
      <c r="Z41" s="18"/>
      <c r="AA41" s="18"/>
      <c r="AB41" s="19"/>
    </row>
    <row r="42" spans="1:28" ht="18" customHeight="1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8"/>
      <c r="V42" s="95" t="s">
        <v>58</v>
      </c>
      <c r="W42" s="138">
        <f>Mittelbedarfsplanung!R73</f>
        <v>0</v>
      </c>
      <c r="X42" s="139"/>
      <c r="Y42" s="139"/>
      <c r="Z42" s="139"/>
      <c r="AA42" s="140"/>
      <c r="AB42" s="19"/>
    </row>
    <row r="43" spans="1:28" ht="5.0999999999999996" customHeight="1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9"/>
    </row>
    <row r="44" spans="1:28" ht="5.0999999999999996" customHeight="1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</row>
    <row r="45" spans="1:28" ht="12" customHeight="1">
      <c r="A45" s="131" t="str">
        <f>CONCATENATE("Hiermit beantrage ich die Auszahlung eines Teils der von der GFAW bewilligten Mittel entsprechend der im o. g. Bescheid festgelegten Bestimmungen für den Zeitraum
",IF(C27="","vom __.__.____ ","von "&amp;TEXT(C27,"TT.MM.JJJJ")),IF(I27=""," bis  __.__.____"," bis "&amp;TEXT(I27,"TT.MM.JJJJ"))," in Höhe von:")</f>
        <v>Hiermit beantrage ich die Auszahlung eines Teils der von der GFAW bewilligten Mittel entsprechend der im o. g. Bescheid festgelegten Bestimmungen für den Zeitraum
vom __.__.____  bis  __.__.____ in Höhe von: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21"/>
      <c r="V45" s="21"/>
      <c r="W45" s="22"/>
      <c r="X45" s="22"/>
      <c r="Y45" s="22"/>
      <c r="Z45" s="22"/>
      <c r="AA45" s="22"/>
      <c r="AB45" s="23"/>
    </row>
    <row r="46" spans="1:28" ht="12" customHeight="1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21"/>
      <c r="V46" s="21"/>
      <c r="W46" s="22"/>
      <c r="X46" s="22"/>
      <c r="Y46" s="22"/>
      <c r="Z46" s="22"/>
      <c r="AA46" s="22"/>
      <c r="AB46" s="23"/>
    </row>
    <row r="47" spans="1:28" ht="18" customHeight="1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21"/>
      <c r="V47" s="95" t="s">
        <v>58</v>
      </c>
      <c r="W47" s="138">
        <f>MAX(MIN(W35-W42,W30-W38),0)</f>
        <v>0</v>
      </c>
      <c r="X47" s="139"/>
      <c r="Y47" s="139"/>
      <c r="Z47" s="139"/>
      <c r="AA47" s="140"/>
      <c r="AB47" s="19"/>
    </row>
    <row r="48" spans="1:28" ht="5.0999999999999996" customHeight="1">
      <c r="A48" s="2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9"/>
    </row>
    <row r="49" spans="1:28" ht="5.0999999999999996" customHeight="1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</row>
    <row r="50" spans="1:28" ht="15" customHeight="1">
      <c r="A50" s="131" t="s">
        <v>60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5"/>
    </row>
    <row r="51" spans="1:28" ht="15" customHeight="1">
      <c r="A51" s="131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5"/>
    </row>
    <row r="52" spans="1:28" ht="5.0999999999999996" customHeight="1">
      <c r="A52" s="2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9"/>
    </row>
    <row r="53" spans="1:28" ht="5.0999999999999996" customHeight="1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</row>
    <row r="54" spans="1:28" ht="15" customHeight="1">
      <c r="A54" s="10" t="str">
        <f>CONCATENATE("Ich bitte um Überweisung des Betrages in Höhe von ",IF(W47=0,"_____,__ €",TEXT(W47,"#.###,00 €"))," auf nachstehendes Konto:")</f>
        <v>Ich bitte um Überweisung des Betrages in Höhe von _____,__ € auf nachstehendes Konto: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9"/>
    </row>
    <row r="55" spans="1:28" ht="5.0999999999999996" customHeight="1">
      <c r="A55" s="2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9"/>
    </row>
    <row r="56" spans="1:28" ht="18" customHeight="1">
      <c r="A56" s="10" t="s">
        <v>5</v>
      </c>
      <c r="B56" s="17"/>
      <c r="C56" s="18"/>
      <c r="D56" s="18"/>
      <c r="E56" s="135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7"/>
      <c r="Q56" s="17" t="s">
        <v>18</v>
      </c>
      <c r="R56" s="18"/>
      <c r="T56" s="135"/>
      <c r="U56" s="136"/>
      <c r="V56" s="136"/>
      <c r="W56" s="136"/>
      <c r="X56" s="136"/>
      <c r="Y56" s="136"/>
      <c r="Z56" s="136"/>
      <c r="AA56" s="137"/>
      <c r="AB56" s="19"/>
    </row>
    <row r="57" spans="1:28" ht="5.0999999999999996" customHeight="1">
      <c r="A57" s="2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Q57" s="18"/>
      <c r="R57" s="18"/>
      <c r="T57" s="18"/>
      <c r="U57" s="18"/>
      <c r="V57" s="18"/>
      <c r="W57" s="18"/>
      <c r="X57" s="18"/>
      <c r="Y57" s="18"/>
      <c r="Z57" s="18"/>
      <c r="AA57" s="26"/>
      <c r="AB57" s="19"/>
    </row>
    <row r="58" spans="1:28" ht="18" customHeight="1">
      <c r="A58" s="10" t="s">
        <v>14</v>
      </c>
      <c r="B58" s="94"/>
      <c r="D58" s="18"/>
      <c r="E58" s="86"/>
      <c r="F58" s="88"/>
      <c r="G58" s="87"/>
      <c r="H58" s="89"/>
      <c r="I58" s="87"/>
      <c r="J58" s="89"/>
      <c r="K58" s="87"/>
      <c r="L58" s="89"/>
      <c r="M58" s="87"/>
      <c r="N58" s="89"/>
      <c r="O58" s="87"/>
      <c r="P58" s="90"/>
      <c r="Q58" s="17" t="s">
        <v>15</v>
      </c>
      <c r="R58" s="18"/>
      <c r="T58" s="135"/>
      <c r="U58" s="136"/>
      <c r="V58" s="136"/>
      <c r="W58" s="136"/>
      <c r="X58" s="136"/>
      <c r="Y58" s="136"/>
      <c r="Z58" s="136"/>
      <c r="AA58" s="137"/>
      <c r="AB58" s="19"/>
    </row>
    <row r="59" spans="1:28" ht="5.0999999999999996" customHeight="1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5"/>
    </row>
    <row r="64" spans="1:28" s="28" customFormat="1" ht="12" customHeight="1">
      <c r="A64" s="133"/>
      <c r="B64" s="133"/>
      <c r="C64" s="133"/>
      <c r="D64" s="133"/>
      <c r="E64" s="133"/>
      <c r="F64" s="133"/>
      <c r="G64" s="133"/>
      <c r="H64" s="133"/>
      <c r="J64" s="133"/>
      <c r="K64" s="133"/>
      <c r="L64" s="133"/>
      <c r="M64" s="133"/>
      <c r="N64" s="133"/>
      <c r="O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</row>
    <row r="65" spans="1:28" s="28" customFormat="1" ht="12" customHeight="1">
      <c r="A65" s="134"/>
      <c r="B65" s="134"/>
      <c r="C65" s="134"/>
      <c r="D65" s="134"/>
      <c r="E65" s="134"/>
      <c r="F65" s="134"/>
      <c r="G65" s="134"/>
      <c r="H65" s="134"/>
      <c r="J65" s="134"/>
      <c r="K65" s="134"/>
      <c r="L65" s="134"/>
      <c r="M65" s="134"/>
      <c r="N65" s="134"/>
      <c r="O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</row>
    <row r="66" spans="1:28" s="28" customFormat="1" ht="12" customHeight="1">
      <c r="A66" s="29" t="s">
        <v>13</v>
      </c>
      <c r="B66" s="29"/>
      <c r="C66" s="30"/>
      <c r="D66" s="30"/>
      <c r="E66" s="30"/>
      <c r="F66" s="30"/>
      <c r="G66" s="30"/>
      <c r="H66" s="31"/>
      <c r="J66" s="29" t="s">
        <v>37</v>
      </c>
      <c r="K66" s="29"/>
      <c r="L66" s="29"/>
      <c r="Q66" s="32" t="s">
        <v>38</v>
      </c>
      <c r="R66" s="32"/>
      <c r="S66" s="33"/>
      <c r="T66" s="33"/>
      <c r="U66" s="33"/>
      <c r="V66" s="33"/>
      <c r="W66" s="33"/>
      <c r="X66" s="33"/>
      <c r="Y66" s="33"/>
      <c r="Z66" s="33"/>
      <c r="AA66" s="33"/>
      <c r="AB66" s="33"/>
    </row>
    <row r="67" spans="1:28" s="28" customFormat="1" ht="12" customHeight="1">
      <c r="A67" s="31"/>
      <c r="B67" s="31"/>
      <c r="C67" s="30"/>
      <c r="D67" s="30"/>
      <c r="E67" s="30"/>
      <c r="F67" s="31"/>
      <c r="G67" s="30"/>
      <c r="H67" s="30"/>
      <c r="I67" s="30"/>
      <c r="J67" s="34"/>
      <c r="K67" s="34"/>
      <c r="L67" s="34"/>
      <c r="M67" s="34"/>
      <c r="N67" s="35"/>
      <c r="O67" s="35"/>
      <c r="P67" s="35"/>
      <c r="Q67" s="29"/>
      <c r="R67" s="32"/>
      <c r="S67" s="32"/>
    </row>
    <row r="68" spans="1:28" ht="12" customHeight="1">
      <c r="A68" s="4" t="s">
        <v>55</v>
      </c>
    </row>
    <row r="71" spans="1:28" s="28" customFormat="1" ht="12" customHeight="1">
      <c r="A71" s="31"/>
      <c r="B71" s="31"/>
      <c r="C71" s="30"/>
      <c r="D71" s="30"/>
      <c r="E71" s="30"/>
      <c r="F71" s="31"/>
      <c r="G71" s="30"/>
      <c r="H71" s="30"/>
      <c r="I71" s="30"/>
      <c r="J71" s="34"/>
      <c r="K71" s="34"/>
      <c r="L71" s="34"/>
      <c r="M71" s="34"/>
      <c r="N71" s="35"/>
      <c r="O71" s="35"/>
      <c r="P71" s="35"/>
      <c r="Q71" s="29"/>
    </row>
    <row r="73" spans="1:28" ht="12" customHeight="1">
      <c r="A73" s="37" t="str">
        <f>Änderungsdoku!$A$5</f>
        <v>Mittelanforderung Integration - Berufliche Integrationsprojekte</v>
      </c>
      <c r="B73" s="37"/>
    </row>
    <row r="74" spans="1:28" ht="12" customHeight="1">
      <c r="A74" s="37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1.3 vom 17.05.17</v>
      </c>
      <c r="B74" s="37"/>
    </row>
  </sheetData>
  <sheetProtection algorithmName="SHA-512" hashValue="Ayddp+igxz5ujAJ57ZCiMhh2BTnmPWjOlyLcE5MU+s+EPhbov6yNeDDa6d5chNK7po9Gy9ZY/pl99X9C86V2Lw==" saltValue="b+mQ2e5oKOC3UYR9+z4ifg==" spinCount="100000" sheet="1" objects="1" scenarios="1" selectLockedCells="1" autoFilter="0"/>
  <mergeCells count="30">
    <mergeCell ref="A4:M5"/>
    <mergeCell ref="E22:J22"/>
    <mergeCell ref="Q22:T22"/>
    <mergeCell ref="C27:F27"/>
    <mergeCell ref="I27:L27"/>
    <mergeCell ref="A16:AB16"/>
    <mergeCell ref="A17:AB20"/>
    <mergeCell ref="A6:M6"/>
    <mergeCell ref="A7:M7"/>
    <mergeCell ref="A8:B8"/>
    <mergeCell ref="C8:M8"/>
    <mergeCell ref="W27:AA27"/>
    <mergeCell ref="W30:AA30"/>
    <mergeCell ref="W32:AA32"/>
    <mergeCell ref="W35:AA35"/>
    <mergeCell ref="W38:AA38"/>
    <mergeCell ref="W42:AA42"/>
    <mergeCell ref="A41:T42"/>
    <mergeCell ref="A64:H64"/>
    <mergeCell ref="A65:H65"/>
    <mergeCell ref="J64:O64"/>
    <mergeCell ref="J65:O65"/>
    <mergeCell ref="Q64:AB64"/>
    <mergeCell ref="Q65:AB65"/>
    <mergeCell ref="E56:P56"/>
    <mergeCell ref="T56:AA56"/>
    <mergeCell ref="A45:T47"/>
    <mergeCell ref="A50:AA51"/>
    <mergeCell ref="T58:AA58"/>
    <mergeCell ref="W47:AA47"/>
  </mergeCells>
  <conditionalFormatting sqref="W27:AA27 W35:AA35 W42:AA42 W47:AA47">
    <cfRule type="cellIs" dxfId="3" priority="1" stopIfTrue="1" operator="equal">
      <formula>0</formula>
    </cfRule>
  </conditionalFormatting>
  <dataValidations count="3">
    <dataValidation type="textLength" operator="lessThanOrEqual" allowBlank="1" showErrorMessage="1" errorTitle="IBAN" error="Bitte nur vier Zeichen eingeben!" sqref="G58 I58 K58 M58">
      <formula1>4</formula1>
    </dataValidation>
    <dataValidation type="textLength" operator="lessThanOrEqual" allowBlank="1" showErrorMessage="1" errorTitle="IBAN" error="Bitte nur zwei Zeichen eingeben!" sqref="O58">
      <formula1>2</formula1>
    </dataValidation>
    <dataValidation type="custom" allowBlank="1" showErrorMessage="1" errorTitle="Fördersatz" error="Bitte nur zwei Nachkommastellen eingeben!" sqref="W32:AA32">
      <formula1>MOD(ROUND(W32*10^4,6),1)=0</formula1>
    </dataValidation>
  </dataValidations>
  <pageMargins left="0.59055118110236227" right="0.39370078740157483" top="0.19685039370078741" bottom="0.19685039370078741" header="0.19685039370078741" footer="0.19685039370078741"/>
  <pageSetup paperSize="9" orientation="portrait" cellComments="asDisplayed" useFirstPageNumber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Z228"/>
  <sheetViews>
    <sheetView showGridLines="0" zoomScaleNormal="100" zoomScaleSheetLayoutView="75" workbookViewId="0">
      <selection activeCell="R7" sqref="R7:T7"/>
    </sheetView>
  </sheetViews>
  <sheetFormatPr baseColWidth="10" defaultRowHeight="12"/>
  <cols>
    <col min="1" max="1" width="6.7109375" style="75" customWidth="1"/>
    <col min="2" max="2" width="4.7109375" style="46" customWidth="1"/>
    <col min="3" max="21" width="5.7109375" style="46" customWidth="1"/>
    <col min="22" max="22" width="12.7109375" style="74" hidden="1" customWidth="1"/>
    <col min="23" max="23" width="10.7109375" style="74" hidden="1" customWidth="1"/>
    <col min="24" max="24" width="50.7109375" style="46" customWidth="1"/>
    <col min="25" max="25" width="12.7109375" style="46" customWidth="1"/>
    <col min="26" max="26" width="1.7109375" style="46" customWidth="1"/>
    <col min="27" max="16384" width="11.42578125" style="46"/>
  </cols>
  <sheetData>
    <row r="1" spans="1:26" s="40" customFormat="1" ht="15" customHeight="1">
      <c r="A1" s="41" t="str">
        <f>CONCATENATE("Anlage 1: Mittelbedarfsplanung für den Zeitraum vom ",IF(Mittelanforderung!C27="","__.__.____",TEXT(Mittelanforderung!C27,"TT.MM.JJJJ"))," bis ",IF(Mittelanforderung!I27="","__.__.____",TEXT(Mittelanforderung!I27,"TT.MM.JJJJ")))</f>
        <v>Anlage 1: Mittelbedarfsplanung für den Zeitraum vom __.__.____ bis __.__.____</v>
      </c>
      <c r="B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 t="s">
        <v>19</v>
      </c>
      <c r="R1" s="214">
        <f>Mittelanforderung!$E$22</f>
        <v>0</v>
      </c>
      <c r="S1" s="215"/>
      <c r="T1" s="215"/>
      <c r="U1" s="216"/>
      <c r="V1" s="121"/>
      <c r="W1" s="122"/>
    </row>
    <row r="2" spans="1:26" s="40" customFormat="1" ht="3.95" customHeight="1">
      <c r="A2" s="42"/>
      <c r="U2" s="42"/>
      <c r="V2" s="121"/>
      <c r="W2" s="122"/>
    </row>
    <row r="3" spans="1:26" s="78" customFormat="1" ht="18" customHeight="1">
      <c r="A3" s="96" t="s">
        <v>62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8"/>
      <c r="V3" s="99"/>
      <c r="W3" s="122"/>
    </row>
    <row r="4" spans="1:26" ht="3.9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5"/>
      <c r="U4" s="45"/>
      <c r="V4" s="123"/>
      <c r="W4" s="122"/>
    </row>
    <row r="5" spans="1:26" ht="15" customHeight="1">
      <c r="A5" s="47" t="s">
        <v>8</v>
      </c>
      <c r="B5" s="48" t="s">
        <v>24</v>
      </c>
      <c r="D5" s="49"/>
      <c r="E5" s="49"/>
      <c r="F5" s="49"/>
      <c r="G5" s="49"/>
      <c r="H5" s="49"/>
      <c r="I5" s="49"/>
      <c r="J5" s="49"/>
      <c r="K5" s="49"/>
      <c r="R5" s="207" t="s">
        <v>17</v>
      </c>
      <c r="S5" s="207"/>
      <c r="T5" s="207"/>
      <c r="V5" s="123"/>
      <c r="W5" s="112"/>
    </row>
    <row r="6" spans="1:26" ht="15" customHeight="1">
      <c r="A6" s="50" t="s">
        <v>10</v>
      </c>
      <c r="B6" s="51" t="s">
        <v>41</v>
      </c>
      <c r="D6" s="52"/>
      <c r="E6" s="52"/>
      <c r="F6" s="52"/>
      <c r="G6" s="52"/>
      <c r="H6" s="52"/>
      <c r="I6" s="52"/>
      <c r="J6" s="52"/>
      <c r="K6" s="52"/>
      <c r="R6" s="192">
        <f>SUMPRODUCT(ROUND(R7:R8,2))</f>
        <v>0</v>
      </c>
      <c r="S6" s="193"/>
      <c r="T6" s="194"/>
      <c r="V6" s="123">
        <f>SUM(V7:V8)</f>
        <v>0</v>
      </c>
      <c r="W6" s="124"/>
    </row>
    <row r="7" spans="1:26" ht="15" customHeight="1">
      <c r="A7" s="50" t="s">
        <v>42</v>
      </c>
      <c r="B7" s="51" t="s">
        <v>21</v>
      </c>
      <c r="D7" s="52"/>
      <c r="E7" s="52"/>
      <c r="F7" s="52"/>
      <c r="G7" s="52"/>
      <c r="H7" s="52"/>
      <c r="I7" s="52"/>
      <c r="J7" s="52"/>
      <c r="K7" s="52"/>
      <c r="R7" s="195"/>
      <c r="S7" s="196"/>
      <c r="T7" s="197"/>
      <c r="V7" s="123">
        <f>ROUND(R7*ROUND(Mittelanforderung!$W$32,4),2)</f>
        <v>0</v>
      </c>
      <c r="W7" s="124"/>
    </row>
    <row r="8" spans="1:26" ht="15" customHeight="1">
      <c r="A8" s="50" t="s">
        <v>43</v>
      </c>
      <c r="B8" s="51" t="s">
        <v>22</v>
      </c>
      <c r="D8" s="52"/>
      <c r="E8" s="52"/>
      <c r="F8" s="52"/>
      <c r="G8" s="52"/>
      <c r="H8" s="52"/>
      <c r="I8" s="52"/>
      <c r="J8" s="52"/>
      <c r="K8" s="52"/>
      <c r="R8" s="195"/>
      <c r="S8" s="196"/>
      <c r="T8" s="197"/>
      <c r="V8" s="123">
        <f>ROUND(R8*ROUND(Mittelanforderung!$W$32,4),2)</f>
        <v>0</v>
      </c>
      <c r="W8" s="124"/>
    </row>
    <row r="9" spans="1:26" ht="15" customHeight="1">
      <c r="A9" s="53" t="s">
        <v>11</v>
      </c>
      <c r="B9" s="46" t="s">
        <v>96</v>
      </c>
      <c r="D9" s="52"/>
      <c r="E9" s="52"/>
      <c r="F9" s="52"/>
      <c r="G9" s="52"/>
      <c r="H9" s="52"/>
      <c r="I9" s="52"/>
      <c r="J9" s="52"/>
      <c r="K9" s="52"/>
      <c r="R9" s="198"/>
      <c r="S9" s="199"/>
      <c r="T9" s="200"/>
      <c r="V9" s="123">
        <f>ROUND(R9*ROUND(Mittelanforderung!$W$32,4),2)</f>
        <v>0</v>
      </c>
      <c r="W9" s="124"/>
    </row>
    <row r="10" spans="1:26" ht="15" customHeight="1" thickBot="1">
      <c r="A10" s="50"/>
      <c r="B10" s="54" t="s">
        <v>23</v>
      </c>
      <c r="D10" s="55"/>
      <c r="E10" s="55"/>
      <c r="F10" s="55"/>
      <c r="G10" s="55"/>
      <c r="H10" s="55"/>
      <c r="I10" s="55"/>
      <c r="J10" s="55"/>
      <c r="K10" s="55"/>
      <c r="R10" s="201">
        <f>SUMPRODUCT(ROUND(R7:R9,2))</f>
        <v>0</v>
      </c>
      <c r="S10" s="202"/>
      <c r="T10" s="203"/>
      <c r="V10" s="123">
        <f>SUM(V7:V9)</f>
        <v>0</v>
      </c>
      <c r="W10" s="124"/>
    </row>
    <row r="11" spans="1:26" ht="3.95" customHeight="1" thickTop="1">
      <c r="A11" s="56"/>
      <c r="R11" s="92"/>
      <c r="S11" s="92"/>
      <c r="T11" s="92"/>
      <c r="V11" s="123"/>
      <c r="W11" s="124"/>
    </row>
    <row r="12" spans="1:26" ht="15" customHeight="1">
      <c r="A12" s="47" t="s">
        <v>9</v>
      </c>
      <c r="B12" s="48" t="s">
        <v>84</v>
      </c>
      <c r="R12" s="93"/>
      <c r="S12" s="93"/>
      <c r="T12" s="93"/>
      <c r="V12" s="123"/>
      <c r="W12" s="124"/>
    </row>
    <row r="13" spans="1:26" ht="15" customHeight="1">
      <c r="A13" s="56" t="str">
        <f>IF($W$13=TRUE,"","2.1")</f>
        <v>2.1</v>
      </c>
      <c r="B13" s="46" t="str">
        <f>IF($W$13=TRUE,"Ausgaben für Teilnehmende (TN)","Ausgaben für Fahrtkosten")</f>
        <v>Ausgaben für Fahrtkosten</v>
      </c>
      <c r="R13" s="204">
        <f>IF($W$13=TRUE,ROUND(Y14,2),SUMPRODUCT(ROUND(R14:R15,2)))</f>
        <v>0</v>
      </c>
      <c r="S13" s="205"/>
      <c r="T13" s="206"/>
      <c r="V13" s="123">
        <f>ROUND(R13*ROUND(Mittelanforderung!$W$32,4),2)</f>
        <v>0</v>
      </c>
      <c r="W13" s="125" t="b">
        <v>0</v>
      </c>
      <c r="X13" s="174" t="s">
        <v>83</v>
      </c>
      <c r="Y13" s="114"/>
      <c r="Z13" s="115"/>
    </row>
    <row r="14" spans="1:26" ht="15" customHeight="1">
      <c r="A14" s="50" t="s">
        <v>85</v>
      </c>
      <c r="B14" s="74" t="s">
        <v>91</v>
      </c>
      <c r="R14" s="177"/>
      <c r="S14" s="178"/>
      <c r="T14" s="179"/>
      <c r="V14" s="123">
        <f>ROUND(R14*ROUND(Mittelanforderung!$W$32,4),2)</f>
        <v>0</v>
      </c>
      <c r="W14" s="124"/>
      <c r="X14" s="175"/>
      <c r="Y14" s="116"/>
      <c r="Z14" s="117"/>
    </row>
    <row r="15" spans="1:26" ht="15" customHeight="1">
      <c r="A15" s="50" t="s">
        <v>86</v>
      </c>
      <c r="B15" s="74" t="s">
        <v>92</v>
      </c>
      <c r="R15" s="177"/>
      <c r="S15" s="178"/>
      <c r="T15" s="179"/>
      <c r="V15" s="123">
        <f>ROUND(R15*ROUND(Mittelanforderung!$W$32,4),2)</f>
        <v>0</v>
      </c>
      <c r="W15" s="124"/>
      <c r="X15" s="176"/>
      <c r="Y15" s="118"/>
      <c r="Z15" s="119"/>
    </row>
    <row r="16" spans="1:26" ht="15" customHeight="1">
      <c r="A16" s="50" t="s">
        <v>87</v>
      </c>
      <c r="B16" s="46" t="s">
        <v>88</v>
      </c>
      <c r="R16" s="180"/>
      <c r="S16" s="181"/>
      <c r="T16" s="182"/>
      <c r="V16" s="123">
        <f>ROUND(R16*ROUND(Mittelanforderung!$W$32,4),2)</f>
        <v>0</v>
      </c>
      <c r="W16" s="124"/>
    </row>
    <row r="17" spans="1:26" ht="15" customHeight="1" thickBot="1">
      <c r="A17" s="56"/>
      <c r="B17" s="54" t="s">
        <v>89</v>
      </c>
      <c r="R17" s="189">
        <f>IF($W$13=TRUE,R13,SUMPRODUCT(ROUND(R14:R16,2)))</f>
        <v>0</v>
      </c>
      <c r="S17" s="190"/>
      <c r="T17" s="191"/>
      <c r="V17" s="123">
        <f>IF($W$13=TRUE,V13,SUMPRODUCT(ROUND(V14:V16,2)))</f>
        <v>0</v>
      </c>
      <c r="W17" s="124"/>
    </row>
    <row r="18" spans="1:26" ht="3.95" customHeight="1" thickTop="1">
      <c r="A18" s="56"/>
      <c r="R18" s="92"/>
      <c r="S18" s="92"/>
      <c r="T18" s="92"/>
      <c r="V18" s="123"/>
      <c r="W18" s="124"/>
    </row>
    <row r="19" spans="1:26" ht="15" customHeight="1">
      <c r="A19" s="57" t="s">
        <v>12</v>
      </c>
      <c r="B19" s="48" t="s">
        <v>34</v>
      </c>
      <c r="D19" s="52"/>
      <c r="E19" s="52"/>
      <c r="F19" s="52"/>
      <c r="G19" s="52"/>
      <c r="H19" s="52"/>
      <c r="I19" s="52"/>
      <c r="J19" s="52"/>
      <c r="K19" s="52"/>
      <c r="R19" s="93"/>
      <c r="S19" s="93"/>
      <c r="T19" s="93"/>
      <c r="V19" s="123"/>
      <c r="W19" s="124"/>
    </row>
    <row r="20" spans="1:26" ht="15" customHeight="1">
      <c r="A20" s="58" t="s">
        <v>44</v>
      </c>
      <c r="B20" s="59" t="s">
        <v>25</v>
      </c>
      <c r="D20" s="52"/>
      <c r="E20" s="52"/>
      <c r="F20" s="52"/>
      <c r="G20" s="52"/>
      <c r="H20" s="52"/>
      <c r="I20" s="52"/>
      <c r="J20" s="52"/>
      <c r="K20" s="52"/>
      <c r="R20" s="208"/>
      <c r="S20" s="209"/>
      <c r="T20" s="210"/>
      <c r="V20" s="123">
        <f>ROUND(R20*ROUND(Mittelanforderung!$W$32,4),2)</f>
        <v>0</v>
      </c>
      <c r="W20" s="124"/>
    </row>
    <row r="21" spans="1:26" ht="15" customHeight="1">
      <c r="A21" s="58" t="s">
        <v>45</v>
      </c>
      <c r="B21" s="59" t="s">
        <v>26</v>
      </c>
      <c r="D21" s="52"/>
      <c r="E21" s="52"/>
      <c r="F21" s="52"/>
      <c r="G21" s="52"/>
      <c r="H21" s="52"/>
      <c r="I21" s="52"/>
      <c r="J21" s="52"/>
      <c r="K21" s="52"/>
      <c r="R21" s="186"/>
      <c r="S21" s="187"/>
      <c r="T21" s="188"/>
      <c r="V21" s="123">
        <f>ROUND(R21*ROUND(Mittelanforderung!$W$32,4),2)</f>
        <v>0</v>
      </c>
      <c r="W21" s="124"/>
    </row>
    <row r="22" spans="1:26" ht="15" customHeight="1">
      <c r="A22" s="58" t="s">
        <v>46</v>
      </c>
      <c r="B22" s="59" t="s">
        <v>27</v>
      </c>
      <c r="D22" s="52"/>
      <c r="E22" s="52"/>
      <c r="F22" s="52"/>
      <c r="G22" s="52"/>
      <c r="H22" s="52"/>
      <c r="I22" s="52"/>
      <c r="J22" s="52"/>
      <c r="K22" s="52"/>
      <c r="R22" s="217">
        <f>SUMPRODUCT(ROUND(R23:R24,2))</f>
        <v>0</v>
      </c>
      <c r="S22" s="218"/>
      <c r="T22" s="219"/>
      <c r="V22" s="123">
        <f>SUM(V23:V24)</f>
        <v>0</v>
      </c>
      <c r="W22" s="124"/>
    </row>
    <row r="23" spans="1:26" ht="15" customHeight="1">
      <c r="A23" s="58" t="s">
        <v>47</v>
      </c>
      <c r="B23" s="59" t="s">
        <v>28</v>
      </c>
      <c r="D23" s="52"/>
      <c r="E23" s="52"/>
      <c r="F23" s="52"/>
      <c r="G23" s="52"/>
      <c r="H23" s="52"/>
      <c r="I23" s="52"/>
      <c r="J23" s="52"/>
      <c r="K23" s="52"/>
      <c r="R23" s="186"/>
      <c r="S23" s="187"/>
      <c r="T23" s="188"/>
      <c r="V23" s="123">
        <f>ROUND(R23*ROUND(Mittelanforderung!$W$32,4),2)</f>
        <v>0</v>
      </c>
      <c r="W23" s="124"/>
    </row>
    <row r="24" spans="1:26" ht="15" customHeight="1">
      <c r="A24" s="58" t="s">
        <v>48</v>
      </c>
      <c r="B24" s="59" t="s">
        <v>29</v>
      </c>
      <c r="D24" s="52"/>
      <c r="E24" s="52"/>
      <c r="F24" s="52"/>
      <c r="G24" s="52"/>
      <c r="H24" s="52"/>
      <c r="I24" s="52"/>
      <c r="J24" s="52"/>
      <c r="K24" s="52"/>
      <c r="R24" s="186"/>
      <c r="S24" s="187"/>
      <c r="T24" s="188"/>
      <c r="V24" s="123">
        <f>ROUND(R24*ROUND(Mittelanforderung!$W$32,4),2)</f>
        <v>0</v>
      </c>
      <c r="W24" s="124"/>
    </row>
    <row r="25" spans="1:26" ht="15" customHeight="1">
      <c r="A25" s="58" t="s">
        <v>49</v>
      </c>
      <c r="B25" s="74" t="s">
        <v>93</v>
      </c>
      <c r="D25" s="52"/>
      <c r="E25" s="52"/>
      <c r="F25" s="52"/>
      <c r="G25" s="52"/>
      <c r="H25" s="52"/>
      <c r="I25" s="52"/>
      <c r="J25" s="52"/>
      <c r="K25" s="52"/>
      <c r="R25" s="186"/>
      <c r="S25" s="187"/>
      <c r="T25" s="188"/>
      <c r="V25" s="123">
        <f>ROUND(R25*ROUND(Mittelanforderung!$W$32,4),2)</f>
        <v>0</v>
      </c>
      <c r="W25" s="124"/>
    </row>
    <row r="26" spans="1:26" ht="15" customHeight="1">
      <c r="A26" s="113" t="s">
        <v>50</v>
      </c>
      <c r="B26" s="74" t="s">
        <v>30</v>
      </c>
      <c r="D26" s="52"/>
      <c r="E26" s="52"/>
      <c r="F26" s="52"/>
      <c r="R26" s="211">
        <f>IF($W$26=TRUE,ROUND(Y27,2),SUMPRODUCT(ROUND(R27:R28,2)))</f>
        <v>0</v>
      </c>
      <c r="S26" s="212"/>
      <c r="T26" s="213"/>
      <c r="V26" s="123">
        <f>IF($W$22=TRUE,ROUND(Y27*ROUND(Mittelanforderung!$W$32,4),2),SUMPRODUCT(ROUND(V27:V28,2)))</f>
        <v>0</v>
      </c>
      <c r="W26" s="125" t="b">
        <f>W13</f>
        <v>0</v>
      </c>
      <c r="X26" s="174" t="s">
        <v>81</v>
      </c>
      <c r="Y26" s="114"/>
      <c r="Z26" s="115"/>
    </row>
    <row r="27" spans="1:26" ht="15" customHeight="1">
      <c r="A27" s="113" t="s">
        <v>79</v>
      </c>
      <c r="B27" s="74" t="s">
        <v>77</v>
      </c>
      <c r="D27" s="52"/>
      <c r="E27" s="52"/>
      <c r="F27" s="52"/>
      <c r="I27" s="52"/>
      <c r="J27" s="52"/>
      <c r="R27" s="177"/>
      <c r="S27" s="178"/>
      <c r="T27" s="179"/>
      <c r="V27" s="123">
        <f>ROUND(R27*ROUND(Mittelanforderung!$W$32,4),2)</f>
        <v>0</v>
      </c>
      <c r="W27" s="126"/>
      <c r="X27" s="175"/>
      <c r="Y27" s="116"/>
      <c r="Z27" s="117"/>
    </row>
    <row r="28" spans="1:26" ht="15" customHeight="1">
      <c r="A28" s="113" t="s">
        <v>80</v>
      </c>
      <c r="B28" s="74" t="s">
        <v>78</v>
      </c>
      <c r="D28" s="52"/>
      <c r="E28" s="52"/>
      <c r="F28" s="52"/>
      <c r="G28" s="113"/>
      <c r="H28" s="74"/>
      <c r="I28" s="52"/>
      <c r="J28" s="52"/>
      <c r="R28" s="177"/>
      <c r="S28" s="178"/>
      <c r="T28" s="179"/>
      <c r="V28" s="123">
        <f>ROUND(R28*ROUND(Mittelanforderung!$W$32,4),2)</f>
        <v>0</v>
      </c>
      <c r="W28" s="124"/>
      <c r="X28" s="176"/>
      <c r="Y28" s="118"/>
      <c r="Z28" s="119"/>
    </row>
    <row r="29" spans="1:26" ht="15" customHeight="1">
      <c r="A29" s="58" t="s">
        <v>51</v>
      </c>
      <c r="B29" s="59" t="s">
        <v>31</v>
      </c>
      <c r="D29" s="52"/>
      <c r="E29" s="52"/>
      <c r="F29" s="52"/>
      <c r="G29" s="52"/>
      <c r="H29" s="52"/>
      <c r="I29" s="52"/>
      <c r="J29" s="52"/>
      <c r="K29" s="52"/>
      <c r="R29" s="186"/>
      <c r="S29" s="187"/>
      <c r="T29" s="188"/>
      <c r="V29" s="123">
        <f>ROUND(R29*ROUND(Mittelanforderung!$W$32,4),2)</f>
        <v>0</v>
      </c>
      <c r="W29" s="124"/>
    </row>
    <row r="30" spans="1:26" ht="15" customHeight="1">
      <c r="A30" s="58" t="s">
        <v>52</v>
      </c>
      <c r="B30" s="59" t="s">
        <v>53</v>
      </c>
      <c r="D30" s="52"/>
      <c r="E30" s="52"/>
      <c r="F30" s="52"/>
      <c r="G30" s="52"/>
      <c r="H30" s="52"/>
      <c r="I30" s="52"/>
      <c r="J30" s="52"/>
      <c r="K30" s="52"/>
      <c r="R30" s="186"/>
      <c r="S30" s="187"/>
      <c r="T30" s="188"/>
      <c r="V30" s="123">
        <f>ROUND(R30*ROUND(Mittelanforderung!$W$32,4),2)</f>
        <v>0</v>
      </c>
      <c r="W30" s="122"/>
    </row>
    <row r="31" spans="1:26" ht="15" customHeight="1" thickBot="1">
      <c r="A31" s="50"/>
      <c r="B31" s="54" t="s">
        <v>32</v>
      </c>
      <c r="D31" s="55"/>
      <c r="E31" s="55"/>
      <c r="F31" s="55"/>
      <c r="G31" s="55"/>
      <c r="H31" s="55"/>
      <c r="I31" s="55"/>
      <c r="J31" s="55"/>
      <c r="K31" s="55"/>
      <c r="R31" s="189">
        <f>SUMPRODUCT(ROUND(R20:R30,2))-R22-SUMPRODUCT(ROUND(R27:R28,2))</f>
        <v>0</v>
      </c>
      <c r="S31" s="190"/>
      <c r="T31" s="191"/>
      <c r="V31" s="123">
        <f>SUM(V20:V30)-V22-SUMPRODUCT(ROUND(V27:V28,2))</f>
        <v>0</v>
      </c>
      <c r="W31" s="122"/>
    </row>
    <row r="32" spans="1:26" ht="3.95" customHeight="1" thickTop="1">
      <c r="A32" s="56"/>
      <c r="R32" s="93"/>
      <c r="S32" s="93"/>
      <c r="T32" s="93"/>
      <c r="V32" s="123"/>
      <c r="W32" s="124"/>
    </row>
    <row r="33" spans="1:23" s="40" customFormat="1" ht="15" customHeight="1">
      <c r="A33" s="60" t="s">
        <v>54</v>
      </c>
      <c r="B33" s="61" t="s">
        <v>94</v>
      </c>
      <c r="D33" s="62"/>
      <c r="E33" s="63"/>
      <c r="F33" s="63"/>
      <c r="G33" s="63"/>
      <c r="H33" s="63"/>
      <c r="I33" s="63"/>
      <c r="J33" s="63"/>
      <c r="K33" s="63"/>
      <c r="R33" s="93"/>
      <c r="S33" s="93"/>
      <c r="T33" s="93"/>
      <c r="V33" s="121"/>
      <c r="W33" s="124"/>
    </row>
    <row r="34" spans="1:23" s="40" customFormat="1" ht="15" customHeight="1">
      <c r="A34" s="60"/>
      <c r="B34" s="64" t="s">
        <v>33</v>
      </c>
      <c r="D34" s="62"/>
      <c r="E34" s="63"/>
      <c r="F34" s="63"/>
      <c r="G34" s="63"/>
      <c r="H34" s="63"/>
      <c r="I34" s="63"/>
      <c r="J34" s="63"/>
      <c r="K34" s="63"/>
      <c r="R34" s="183">
        <f>ROUND(R10*15%,2)</f>
        <v>0</v>
      </c>
      <c r="S34" s="184"/>
      <c r="T34" s="185"/>
      <c r="V34" s="123">
        <f>ROUND(R34*ROUND(Mittelanforderung!$W$32,4),2)</f>
        <v>0</v>
      </c>
      <c r="W34" s="124"/>
    </row>
    <row r="35" spans="1:23" ht="15" customHeight="1" thickBot="1">
      <c r="A35" s="50"/>
      <c r="B35" s="54" t="s">
        <v>95</v>
      </c>
      <c r="D35" s="55"/>
      <c r="E35" s="55"/>
      <c r="F35" s="55"/>
      <c r="G35" s="55"/>
      <c r="H35" s="55"/>
      <c r="I35" s="55"/>
      <c r="J35" s="55"/>
      <c r="K35" s="55"/>
      <c r="R35" s="189">
        <f>SUMPRODUCT(ROUND(R34:R34,2))</f>
        <v>0</v>
      </c>
      <c r="S35" s="190"/>
      <c r="T35" s="191"/>
      <c r="V35" s="123">
        <f>SUM(V34)</f>
        <v>0</v>
      </c>
      <c r="W35" s="124"/>
    </row>
    <row r="36" spans="1:23" ht="3.95" customHeight="1" thickTop="1">
      <c r="A36" s="65"/>
      <c r="C36" s="55"/>
      <c r="D36" s="55"/>
      <c r="E36" s="55"/>
      <c r="F36" s="55"/>
      <c r="G36" s="55"/>
      <c r="H36" s="55"/>
      <c r="I36" s="55"/>
      <c r="J36" s="55"/>
      <c r="K36" s="55"/>
      <c r="R36" s="93"/>
      <c r="S36" s="93"/>
      <c r="T36" s="93"/>
      <c r="V36" s="123"/>
      <c r="W36" s="124"/>
    </row>
    <row r="37" spans="1:23" ht="15" customHeight="1" thickBot="1">
      <c r="A37" s="66" t="s">
        <v>35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189">
        <f>R10+R17+R31+R35</f>
        <v>0</v>
      </c>
      <c r="S37" s="190"/>
      <c r="T37" s="191"/>
      <c r="V37" s="123">
        <f>V10+V17+V31+V35</f>
        <v>0</v>
      </c>
      <c r="W37" s="124"/>
    </row>
    <row r="38" spans="1:23" s="51" customFormat="1" ht="12" customHeight="1" thickTop="1">
      <c r="A38" s="100"/>
      <c r="B38" s="6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70"/>
      <c r="V38" s="99"/>
      <c r="W38" s="112"/>
    </row>
    <row r="39" spans="1:23" s="78" customFormat="1" ht="18" customHeight="1">
      <c r="A39" s="96" t="s">
        <v>63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8"/>
      <c r="V39" s="99"/>
      <c r="W39" s="124"/>
    </row>
    <row r="40" spans="1:23" ht="3.9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  <c r="U40" s="45"/>
      <c r="V40" s="123"/>
      <c r="W40" s="124"/>
    </row>
    <row r="41" spans="1:23" ht="15" customHeight="1">
      <c r="A41" s="47" t="s">
        <v>8</v>
      </c>
      <c r="B41" s="48" t="s">
        <v>24</v>
      </c>
      <c r="D41" s="49"/>
      <c r="E41" s="49"/>
      <c r="F41" s="49"/>
      <c r="G41" s="49"/>
      <c r="H41" s="49"/>
      <c r="I41" s="49"/>
      <c r="J41" s="49"/>
      <c r="K41" s="49"/>
      <c r="R41" s="207" t="s">
        <v>17</v>
      </c>
      <c r="S41" s="207"/>
      <c r="T41" s="207"/>
      <c r="V41" s="123"/>
      <c r="W41" s="124"/>
    </row>
    <row r="42" spans="1:23" ht="15" customHeight="1">
      <c r="A42" s="50" t="s">
        <v>10</v>
      </c>
      <c r="B42" s="51" t="s">
        <v>41</v>
      </c>
      <c r="D42" s="52"/>
      <c r="E42" s="52"/>
      <c r="F42" s="52"/>
      <c r="G42" s="52"/>
      <c r="H42" s="52"/>
      <c r="I42" s="52"/>
      <c r="J42" s="52"/>
      <c r="K42" s="52"/>
      <c r="R42" s="192">
        <f>SUMPRODUCT(ROUND(R43:R44,2))</f>
        <v>0</v>
      </c>
      <c r="S42" s="193"/>
      <c r="T42" s="194"/>
      <c r="V42" s="123"/>
      <c r="W42" s="124"/>
    </row>
    <row r="43" spans="1:23" ht="15" customHeight="1">
      <c r="A43" s="50" t="s">
        <v>42</v>
      </c>
      <c r="B43" s="51" t="s">
        <v>21</v>
      </c>
      <c r="D43" s="52"/>
      <c r="E43" s="52"/>
      <c r="F43" s="52"/>
      <c r="G43" s="52"/>
      <c r="H43" s="52"/>
      <c r="I43" s="52"/>
      <c r="J43" s="52"/>
      <c r="K43" s="52"/>
      <c r="R43" s="195"/>
      <c r="S43" s="196"/>
      <c r="T43" s="197"/>
      <c r="V43" s="123"/>
      <c r="W43" s="124"/>
    </row>
    <row r="44" spans="1:23" ht="15" customHeight="1">
      <c r="A44" s="50" t="s">
        <v>43</v>
      </c>
      <c r="B44" s="51" t="s">
        <v>22</v>
      </c>
      <c r="D44" s="52"/>
      <c r="E44" s="52"/>
      <c r="F44" s="52"/>
      <c r="G44" s="52"/>
      <c r="H44" s="52"/>
      <c r="I44" s="52"/>
      <c r="J44" s="52"/>
      <c r="K44" s="52"/>
      <c r="R44" s="195"/>
      <c r="S44" s="196"/>
      <c r="T44" s="197"/>
      <c r="V44" s="123"/>
      <c r="W44" s="124"/>
    </row>
    <row r="45" spans="1:23" ht="15" customHeight="1">
      <c r="A45" s="53" t="s">
        <v>11</v>
      </c>
      <c r="B45" s="46" t="s">
        <v>96</v>
      </c>
      <c r="D45" s="52"/>
      <c r="E45" s="52"/>
      <c r="F45" s="52"/>
      <c r="G45" s="52"/>
      <c r="H45" s="52"/>
      <c r="I45" s="52"/>
      <c r="J45" s="52"/>
      <c r="K45" s="52"/>
      <c r="R45" s="198"/>
      <c r="S45" s="199"/>
      <c r="T45" s="200"/>
      <c r="V45" s="123"/>
      <c r="W45" s="124"/>
    </row>
    <row r="46" spans="1:23" ht="15" customHeight="1" thickBot="1">
      <c r="A46" s="50"/>
      <c r="B46" s="54" t="s">
        <v>23</v>
      </c>
      <c r="D46" s="55"/>
      <c r="E46" s="55"/>
      <c r="F46" s="55"/>
      <c r="G46" s="55"/>
      <c r="H46" s="55"/>
      <c r="I46" s="55"/>
      <c r="J46" s="55"/>
      <c r="K46" s="55"/>
      <c r="R46" s="201">
        <f>SUMPRODUCT(ROUND(R43:R45,2))</f>
        <v>0</v>
      </c>
      <c r="S46" s="202"/>
      <c r="T46" s="203"/>
      <c r="V46" s="123"/>
      <c r="W46" s="124"/>
    </row>
    <row r="47" spans="1:23" ht="3.95" customHeight="1" thickTop="1">
      <c r="A47" s="56"/>
      <c r="R47" s="92"/>
      <c r="S47" s="92"/>
      <c r="T47" s="92"/>
      <c r="V47" s="123"/>
      <c r="W47" s="124"/>
    </row>
    <row r="48" spans="1:23" ht="15" customHeight="1">
      <c r="A48" s="47" t="s">
        <v>9</v>
      </c>
      <c r="B48" s="48" t="s">
        <v>84</v>
      </c>
      <c r="R48" s="93"/>
      <c r="S48" s="93"/>
      <c r="T48" s="93"/>
      <c r="V48" s="123"/>
      <c r="W48" s="124"/>
    </row>
    <row r="49" spans="1:26" ht="15" customHeight="1">
      <c r="A49" s="56" t="str">
        <f>IF($W$13=TRUE,"","2.1")</f>
        <v>2.1</v>
      </c>
      <c r="B49" s="46" t="str">
        <f>IF($W$13=TRUE,"Ausgaben für Teilnehmende (TN)","Ausgaben für Fahrtkosten")</f>
        <v>Ausgaben für Fahrtkosten</v>
      </c>
      <c r="R49" s="204">
        <f>IF($W$13=TRUE,ROUND(Y50,2),SUMPRODUCT(ROUND(R50:R51,2)))</f>
        <v>0</v>
      </c>
      <c r="S49" s="205"/>
      <c r="T49" s="206"/>
      <c r="V49" s="123"/>
      <c r="W49" s="124"/>
      <c r="X49" s="174" t="s">
        <v>90</v>
      </c>
      <c r="Y49" s="114"/>
      <c r="Z49" s="115"/>
    </row>
    <row r="50" spans="1:26" ht="15" customHeight="1">
      <c r="A50" s="50" t="s">
        <v>85</v>
      </c>
      <c r="B50" s="74" t="s">
        <v>91</v>
      </c>
      <c r="R50" s="177"/>
      <c r="S50" s="178"/>
      <c r="T50" s="179"/>
      <c r="V50" s="123"/>
      <c r="W50" s="124"/>
      <c r="X50" s="175"/>
      <c r="Y50" s="116"/>
      <c r="Z50" s="117"/>
    </row>
    <row r="51" spans="1:26" ht="15" customHeight="1">
      <c r="A51" s="50" t="s">
        <v>86</v>
      </c>
      <c r="B51" s="74" t="s">
        <v>92</v>
      </c>
      <c r="R51" s="177"/>
      <c r="S51" s="178"/>
      <c r="T51" s="179"/>
      <c r="V51" s="123"/>
      <c r="W51" s="124"/>
      <c r="X51" s="176"/>
      <c r="Y51" s="118"/>
      <c r="Z51" s="119"/>
    </row>
    <row r="52" spans="1:26" ht="15" customHeight="1">
      <c r="A52" s="50" t="s">
        <v>87</v>
      </c>
      <c r="B52" s="46" t="s">
        <v>88</v>
      </c>
      <c r="R52" s="180"/>
      <c r="S52" s="181"/>
      <c r="T52" s="182"/>
      <c r="V52" s="123"/>
      <c r="W52" s="124"/>
    </row>
    <row r="53" spans="1:26" ht="15" customHeight="1" thickBot="1">
      <c r="A53" s="56"/>
      <c r="B53" s="54" t="s">
        <v>89</v>
      </c>
      <c r="R53" s="189">
        <f>IF($W$13=TRUE,R49,SUMPRODUCT(ROUND(R50:R52,2)))</f>
        <v>0</v>
      </c>
      <c r="S53" s="190"/>
      <c r="T53" s="191"/>
      <c r="V53" s="123"/>
      <c r="W53" s="124"/>
    </row>
    <row r="54" spans="1:26" ht="3.95" customHeight="1" thickTop="1">
      <c r="A54" s="56"/>
      <c r="R54" s="92"/>
      <c r="S54" s="92"/>
      <c r="T54" s="92"/>
      <c r="V54" s="123"/>
      <c r="W54" s="124"/>
    </row>
    <row r="55" spans="1:26" ht="15" customHeight="1">
      <c r="A55" s="57" t="s">
        <v>12</v>
      </c>
      <c r="B55" s="48" t="s">
        <v>34</v>
      </c>
      <c r="D55" s="52"/>
      <c r="E55" s="52"/>
      <c r="F55" s="52"/>
      <c r="G55" s="52"/>
      <c r="H55" s="52"/>
      <c r="I55" s="52"/>
      <c r="J55" s="52"/>
      <c r="K55" s="52"/>
      <c r="R55" s="93"/>
      <c r="S55" s="93"/>
      <c r="T55" s="93"/>
      <c r="V55" s="123"/>
      <c r="W55" s="124"/>
    </row>
    <row r="56" spans="1:26" ht="15" customHeight="1">
      <c r="A56" s="58" t="s">
        <v>44</v>
      </c>
      <c r="B56" s="59" t="s">
        <v>25</v>
      </c>
      <c r="D56" s="52"/>
      <c r="E56" s="52"/>
      <c r="F56" s="52"/>
      <c r="G56" s="52"/>
      <c r="H56" s="52"/>
      <c r="I56" s="52"/>
      <c r="J56" s="52"/>
      <c r="K56" s="52"/>
      <c r="R56" s="208"/>
      <c r="S56" s="209"/>
      <c r="T56" s="210"/>
      <c r="V56" s="123"/>
      <c r="W56" s="124"/>
    </row>
    <row r="57" spans="1:26" ht="15" customHeight="1">
      <c r="A57" s="58" t="s">
        <v>45</v>
      </c>
      <c r="B57" s="59" t="s">
        <v>26</v>
      </c>
      <c r="D57" s="52"/>
      <c r="E57" s="52"/>
      <c r="F57" s="52"/>
      <c r="G57" s="52"/>
      <c r="H57" s="52"/>
      <c r="I57" s="52"/>
      <c r="J57" s="52"/>
      <c r="K57" s="52"/>
      <c r="R57" s="186"/>
      <c r="S57" s="187"/>
      <c r="T57" s="188"/>
      <c r="V57" s="123"/>
      <c r="W57" s="124"/>
    </row>
    <row r="58" spans="1:26" ht="15" customHeight="1">
      <c r="A58" s="58" t="s">
        <v>46</v>
      </c>
      <c r="B58" s="59" t="s">
        <v>27</v>
      </c>
      <c r="D58" s="52"/>
      <c r="E58" s="52"/>
      <c r="F58" s="52"/>
      <c r="G58" s="52"/>
      <c r="H58" s="52"/>
      <c r="I58" s="52"/>
      <c r="J58" s="52"/>
      <c r="K58" s="52"/>
      <c r="R58" s="217">
        <f>SUMPRODUCT(ROUND(R59:R60,2))</f>
        <v>0</v>
      </c>
      <c r="S58" s="218"/>
      <c r="T58" s="219"/>
      <c r="V58" s="123"/>
      <c r="W58" s="124"/>
    </row>
    <row r="59" spans="1:26" ht="15" customHeight="1">
      <c r="A59" s="58" t="s">
        <v>47</v>
      </c>
      <c r="B59" s="59" t="s">
        <v>28</v>
      </c>
      <c r="D59" s="52"/>
      <c r="E59" s="52"/>
      <c r="F59" s="52"/>
      <c r="G59" s="52"/>
      <c r="H59" s="52"/>
      <c r="I59" s="52"/>
      <c r="J59" s="52"/>
      <c r="K59" s="52"/>
      <c r="R59" s="186"/>
      <c r="S59" s="187"/>
      <c r="T59" s="188"/>
      <c r="V59" s="123"/>
      <c r="W59" s="124"/>
    </row>
    <row r="60" spans="1:26" ht="15" customHeight="1">
      <c r="A60" s="58" t="s">
        <v>48</v>
      </c>
      <c r="B60" s="59" t="s">
        <v>29</v>
      </c>
      <c r="D60" s="52"/>
      <c r="E60" s="52"/>
      <c r="F60" s="52"/>
      <c r="G60" s="52"/>
      <c r="H60" s="52"/>
      <c r="I60" s="52"/>
      <c r="J60" s="52"/>
      <c r="K60" s="52"/>
      <c r="R60" s="186"/>
      <c r="S60" s="187"/>
      <c r="T60" s="188"/>
      <c r="V60" s="123"/>
      <c r="W60" s="124"/>
    </row>
    <row r="61" spans="1:26" ht="15" customHeight="1">
      <c r="A61" s="58" t="s">
        <v>49</v>
      </c>
      <c r="B61" s="74" t="s">
        <v>93</v>
      </c>
      <c r="D61" s="52"/>
      <c r="E61" s="52"/>
      <c r="F61" s="52"/>
      <c r="G61" s="52"/>
      <c r="H61" s="52"/>
      <c r="I61" s="52"/>
      <c r="J61" s="52"/>
      <c r="K61" s="52"/>
      <c r="R61" s="186"/>
      <c r="S61" s="187"/>
      <c r="T61" s="188"/>
      <c r="V61" s="123"/>
      <c r="W61" s="122"/>
    </row>
    <row r="62" spans="1:26" ht="15" customHeight="1">
      <c r="A62" s="58" t="s">
        <v>50</v>
      </c>
      <c r="B62" s="59" t="s">
        <v>30</v>
      </c>
      <c r="D62" s="52"/>
      <c r="E62" s="52"/>
      <c r="F62" s="52"/>
      <c r="G62" s="52"/>
      <c r="H62" s="52"/>
      <c r="I62" s="52"/>
      <c r="J62" s="52"/>
      <c r="K62" s="52"/>
      <c r="R62" s="211">
        <f>IF($W$26=TRUE,ROUND(Y63,2),SUMPRODUCT(ROUND(R63:R64,2)))</f>
        <v>0</v>
      </c>
      <c r="S62" s="212"/>
      <c r="T62" s="213"/>
      <c r="V62" s="123"/>
      <c r="W62" s="122"/>
      <c r="X62" s="174" t="s">
        <v>82</v>
      </c>
      <c r="Y62" s="114"/>
      <c r="Z62" s="115"/>
    </row>
    <row r="63" spans="1:26" ht="15" customHeight="1">
      <c r="A63" s="113" t="s">
        <v>79</v>
      </c>
      <c r="B63" s="120" t="s">
        <v>77</v>
      </c>
      <c r="D63" s="52"/>
      <c r="E63" s="52"/>
      <c r="F63" s="52"/>
      <c r="G63" s="52"/>
      <c r="H63" s="52"/>
      <c r="I63" s="52"/>
      <c r="R63" s="177"/>
      <c r="S63" s="178"/>
      <c r="T63" s="179"/>
      <c r="V63" s="123"/>
      <c r="W63" s="122"/>
      <c r="X63" s="175"/>
      <c r="Y63" s="116"/>
      <c r="Z63" s="117"/>
    </row>
    <row r="64" spans="1:26" ht="15" customHeight="1">
      <c r="A64" s="113" t="s">
        <v>80</v>
      </c>
      <c r="B64" s="120" t="s">
        <v>78</v>
      </c>
      <c r="D64" s="52"/>
      <c r="E64" s="52"/>
      <c r="F64" s="52"/>
      <c r="G64" s="52"/>
      <c r="H64" s="52"/>
      <c r="I64" s="52"/>
      <c r="R64" s="177"/>
      <c r="S64" s="178"/>
      <c r="T64" s="179"/>
      <c r="V64" s="123"/>
      <c r="W64" s="122"/>
      <c r="X64" s="176"/>
      <c r="Y64" s="118"/>
      <c r="Z64" s="119"/>
    </row>
    <row r="65" spans="1:23" ht="15" customHeight="1">
      <c r="A65" s="58" t="s">
        <v>51</v>
      </c>
      <c r="B65" s="59" t="s">
        <v>31</v>
      </c>
      <c r="D65" s="52"/>
      <c r="E65" s="52"/>
      <c r="F65" s="52"/>
      <c r="G65" s="52"/>
      <c r="H65" s="52"/>
      <c r="I65" s="52"/>
      <c r="J65" s="52"/>
      <c r="K65" s="52"/>
      <c r="R65" s="186"/>
      <c r="S65" s="187"/>
      <c r="T65" s="188"/>
      <c r="V65" s="123"/>
      <c r="W65" s="124"/>
    </row>
    <row r="66" spans="1:23" ht="15" customHeight="1">
      <c r="A66" s="58" t="s">
        <v>52</v>
      </c>
      <c r="B66" s="59" t="s">
        <v>53</v>
      </c>
      <c r="D66" s="52"/>
      <c r="E66" s="52"/>
      <c r="F66" s="52"/>
      <c r="G66" s="52"/>
      <c r="H66" s="52"/>
      <c r="I66" s="52"/>
      <c r="J66" s="52"/>
      <c r="K66" s="52"/>
      <c r="R66" s="186"/>
      <c r="S66" s="187"/>
      <c r="T66" s="188"/>
      <c r="V66" s="123"/>
      <c r="W66" s="124"/>
    </row>
    <row r="67" spans="1:23" ht="15" customHeight="1" thickBot="1">
      <c r="A67" s="50"/>
      <c r="B67" s="54" t="s">
        <v>32</v>
      </c>
      <c r="D67" s="55"/>
      <c r="E67" s="55"/>
      <c r="F67" s="55"/>
      <c r="G67" s="55"/>
      <c r="H67" s="55"/>
      <c r="I67" s="55"/>
      <c r="J67" s="55"/>
      <c r="K67" s="55"/>
      <c r="R67" s="189">
        <f>SUMPRODUCT(ROUND(R56:R66,2))-R58-SUMPRODUCT(ROUND(R63:R64,2))</f>
        <v>0</v>
      </c>
      <c r="S67" s="190"/>
      <c r="T67" s="191"/>
      <c r="V67" s="123"/>
      <c r="W67" s="124"/>
    </row>
    <row r="68" spans="1:23" ht="3.95" customHeight="1" thickTop="1">
      <c r="A68" s="56"/>
      <c r="R68" s="93"/>
      <c r="S68" s="93"/>
      <c r="T68" s="93"/>
      <c r="V68" s="123"/>
      <c r="W68" s="124"/>
    </row>
    <row r="69" spans="1:23" s="40" customFormat="1" ht="15" customHeight="1">
      <c r="A69" s="60" t="s">
        <v>54</v>
      </c>
      <c r="B69" s="61" t="s">
        <v>94</v>
      </c>
      <c r="D69" s="62"/>
      <c r="E69" s="63"/>
      <c r="F69" s="63"/>
      <c r="G69" s="63"/>
      <c r="H69" s="63"/>
      <c r="I69" s="63"/>
      <c r="J69" s="63"/>
      <c r="K69" s="63"/>
      <c r="R69" s="93"/>
      <c r="S69" s="93"/>
      <c r="T69" s="93"/>
      <c r="V69" s="123"/>
      <c r="W69" s="124"/>
    </row>
    <row r="70" spans="1:23" s="40" customFormat="1" ht="15" customHeight="1">
      <c r="A70" s="60"/>
      <c r="B70" s="64" t="s">
        <v>33</v>
      </c>
      <c r="D70" s="62"/>
      <c r="E70" s="63"/>
      <c r="F70" s="63"/>
      <c r="G70" s="63"/>
      <c r="H70" s="63"/>
      <c r="I70" s="63"/>
      <c r="J70" s="63"/>
      <c r="K70" s="63"/>
      <c r="R70" s="183">
        <f>ROUND(R46*15%,2)</f>
        <v>0</v>
      </c>
      <c r="S70" s="184"/>
      <c r="T70" s="185"/>
      <c r="V70" s="123"/>
      <c r="W70" s="124"/>
    </row>
    <row r="71" spans="1:23" ht="15" customHeight="1" thickBot="1">
      <c r="A71" s="50"/>
      <c r="B71" s="54" t="s">
        <v>95</v>
      </c>
      <c r="D71" s="55"/>
      <c r="E71" s="55"/>
      <c r="F71" s="55"/>
      <c r="G71" s="55"/>
      <c r="H71" s="55"/>
      <c r="I71" s="55"/>
      <c r="J71" s="55"/>
      <c r="K71" s="55"/>
      <c r="R71" s="189">
        <f>SUMPRODUCT(ROUND(R70:R70,2))</f>
        <v>0</v>
      </c>
      <c r="S71" s="190"/>
      <c r="T71" s="191"/>
      <c r="V71" s="123"/>
      <c r="W71" s="124"/>
    </row>
    <row r="72" spans="1:23" ht="3.95" customHeight="1" thickTop="1">
      <c r="A72" s="65"/>
      <c r="C72" s="55"/>
      <c r="D72" s="55"/>
      <c r="E72" s="55"/>
      <c r="F72" s="55"/>
      <c r="G72" s="55"/>
      <c r="H72" s="55"/>
      <c r="I72" s="55"/>
      <c r="J72" s="55"/>
      <c r="K72" s="55"/>
      <c r="R72" s="93"/>
      <c r="S72" s="93"/>
      <c r="T72" s="93"/>
      <c r="V72" s="123"/>
      <c r="W72" s="124"/>
    </row>
    <row r="73" spans="1:23" ht="15" customHeight="1" thickBot="1">
      <c r="A73" s="66" t="s">
        <v>35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189">
        <f>R46+R53+R67+R71</f>
        <v>0</v>
      </c>
      <c r="S73" s="190"/>
      <c r="T73" s="191"/>
      <c r="V73" s="123"/>
      <c r="W73" s="124"/>
    </row>
    <row r="74" spans="1:23" ht="3.95" customHeight="1" thickTop="1">
      <c r="A74" s="43"/>
      <c r="B74" s="68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70"/>
      <c r="V74" s="123"/>
      <c r="W74" s="124"/>
    </row>
    <row r="75" spans="1:23" ht="12" customHeight="1">
      <c r="A75" s="36" t="str">
        <f>Mittelanforderung!$A$73</f>
        <v>Mittelanforderung Integration - Berufliche Integrationsprojekte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2"/>
      <c r="S75" s="71"/>
      <c r="T75" s="73"/>
      <c r="U75" s="73"/>
      <c r="V75" s="123"/>
      <c r="W75" s="124"/>
    </row>
    <row r="76" spans="1:23" ht="12" customHeight="1">
      <c r="A76" s="36" t="str">
        <f>Mittelanforderung!$A$74</f>
        <v>Formularversion: V 1.3 vom 17.05.17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V76" s="123"/>
      <c r="W76" s="124"/>
    </row>
    <row r="77" spans="1:23" ht="12" customHeight="1"/>
    <row r="78" spans="1:23" ht="12" customHeight="1">
      <c r="A78" s="76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1:23" ht="12" customHeight="1">
      <c r="A79" s="76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1:23" ht="12" customHeight="1">
      <c r="A80" s="76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1:21" ht="12" customHeight="1">
      <c r="A81" s="76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1:21" ht="12" customHeight="1">
      <c r="A82" s="76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1:21" ht="12" customHeight="1">
      <c r="A83" s="76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1:21" ht="12" customHeight="1">
      <c r="A84" s="76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1:21" ht="12" customHeight="1">
      <c r="A85" s="76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1:21" ht="12" customHeight="1">
      <c r="A86" s="76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1:21" ht="12" customHeight="1">
      <c r="A87" s="76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1:21" ht="12" customHeight="1">
      <c r="A88" s="76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1:21" ht="12" customHeight="1">
      <c r="A89" s="76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1:21" ht="12" customHeight="1">
      <c r="A90" s="76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</row>
    <row r="91" spans="1:21" ht="12" customHeight="1">
      <c r="A91" s="76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1:21" ht="12" customHeight="1">
      <c r="A92" s="76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1:21" ht="12" customHeight="1">
      <c r="A93" s="76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spans="1:21" ht="12" customHeight="1">
      <c r="A94" s="76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spans="1:21" ht="12" customHeight="1">
      <c r="A95" s="76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spans="1:21" ht="12" customHeight="1">
      <c r="A96" s="76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1:21" ht="12" customHeight="1">
      <c r="A97" s="76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spans="1:21" ht="12" customHeight="1">
      <c r="A98" s="7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1:21" ht="12" customHeight="1">
      <c r="A99" s="7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1:21" ht="12" customHeight="1">
      <c r="A100" s="7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spans="1:21" ht="12" customHeight="1">
      <c r="A101" s="76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spans="1:21" ht="12" customHeight="1">
      <c r="A102" s="76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spans="1:21" ht="12" customHeight="1">
      <c r="A103" s="76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spans="1:21" ht="12" customHeight="1">
      <c r="A104" s="76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</row>
    <row r="105" spans="1:21" ht="12" customHeight="1">
      <c r="A105" s="76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</row>
    <row r="106" spans="1:21" ht="12" customHeight="1">
      <c r="A106" s="76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1:21" ht="12" customHeight="1">
      <c r="A107" s="76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1:21" ht="12" customHeight="1">
      <c r="A108" s="76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1:21" ht="12" customHeight="1">
      <c r="A109" s="76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spans="1:21" ht="12" customHeight="1">
      <c r="A110" s="76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spans="1:21" ht="12" customHeight="1">
      <c r="A111" s="76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</row>
    <row r="112" spans="1:21" ht="12" customHeight="1">
      <c r="A112" s="76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</row>
    <row r="113" spans="1:21" ht="12" customHeight="1">
      <c r="A113" s="76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</row>
    <row r="114" spans="1:21" ht="12" customHeight="1">
      <c r="A114" s="76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</row>
    <row r="115" spans="1:21" ht="12" customHeight="1">
      <c r="A115" s="76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</row>
    <row r="116" spans="1:21" ht="12" customHeight="1">
      <c r="A116" s="76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</row>
    <row r="117" spans="1:21" ht="12" customHeight="1">
      <c r="A117" s="76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</row>
    <row r="118" spans="1:21" ht="12" customHeight="1">
      <c r="A118" s="76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</row>
    <row r="119" spans="1:21" ht="12" customHeight="1">
      <c r="A119" s="76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</row>
    <row r="120" spans="1:21" ht="12" customHeight="1">
      <c r="A120" s="76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</row>
    <row r="121" spans="1:21" ht="12" customHeight="1">
      <c r="A121" s="76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</row>
    <row r="122" spans="1:21" ht="12" customHeight="1">
      <c r="A122" s="76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</row>
    <row r="123" spans="1:21" ht="12" customHeight="1">
      <c r="A123" s="76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</row>
    <row r="124" spans="1:21" ht="12" customHeight="1">
      <c r="A124" s="76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</row>
    <row r="125" spans="1:21" ht="12" customHeight="1">
      <c r="A125" s="76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</row>
    <row r="126" spans="1:21" ht="12" customHeight="1">
      <c r="A126" s="76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</row>
    <row r="127" spans="1:21" ht="12" customHeight="1">
      <c r="A127" s="76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</row>
    <row r="128" spans="1:21" ht="12" customHeight="1">
      <c r="A128" s="76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</row>
    <row r="129" spans="1:21" ht="12" customHeight="1">
      <c r="A129" s="76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</row>
    <row r="130" spans="1:21" ht="12" customHeight="1">
      <c r="A130" s="76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</row>
    <row r="131" spans="1:21" ht="12" customHeight="1">
      <c r="A131" s="76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</row>
    <row r="132" spans="1:21" ht="12" customHeight="1">
      <c r="A132" s="76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</row>
    <row r="133" spans="1:21" ht="12" customHeight="1">
      <c r="A133" s="76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</row>
    <row r="134" spans="1:21" ht="12" customHeight="1">
      <c r="A134" s="76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</row>
    <row r="135" spans="1:21" ht="12" customHeight="1">
      <c r="A135" s="76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</row>
    <row r="136" spans="1:21" ht="12" customHeight="1"/>
    <row r="137" spans="1:21" ht="12" customHeight="1">
      <c r="A137" s="43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74"/>
    </row>
    <row r="138" spans="1:21" ht="12" customHeight="1">
      <c r="A138" s="76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</row>
    <row r="139" spans="1:21" ht="12" customHeight="1">
      <c r="A139" s="76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</row>
    <row r="140" spans="1:21" ht="12" customHeight="1">
      <c r="A140" s="43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74"/>
      <c r="U140" s="74"/>
    </row>
    <row r="141" spans="1:21" ht="12" customHeight="1">
      <c r="A141" s="76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</row>
    <row r="142" spans="1:21" ht="12" customHeight="1">
      <c r="A142" s="76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</row>
    <row r="143" spans="1:21" ht="12" customHeight="1">
      <c r="A143" s="76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</row>
    <row r="144" spans="1:21" ht="12" customHeight="1">
      <c r="A144" s="76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7"/>
    </row>
    <row r="145" spans="1:21" ht="12" customHeight="1">
      <c r="A145" s="76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</row>
    <row r="146" spans="1:21" ht="12" customHeight="1">
      <c r="A146" s="76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7"/>
    </row>
    <row r="147" spans="1:21" ht="12" customHeight="1">
      <c r="A147" s="76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</row>
    <row r="148" spans="1:21" ht="12" customHeight="1">
      <c r="A148" s="76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</row>
    <row r="149" spans="1:21" ht="12" customHeight="1">
      <c r="A149" s="76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</row>
    <row r="150" spans="1:21" ht="12" customHeight="1">
      <c r="A150" s="43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74"/>
      <c r="U150" s="77"/>
    </row>
    <row r="151" spans="1:21" ht="12" customHeight="1">
      <c r="A151" s="76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</row>
    <row r="152" spans="1:21" ht="12" customHeight="1">
      <c r="A152" s="76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</row>
    <row r="153" spans="1:21" ht="12" customHeight="1">
      <c r="A153" s="43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74"/>
    </row>
    <row r="154" spans="1:21" ht="12" customHeight="1">
      <c r="A154" s="76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</row>
    <row r="155" spans="1:21" ht="12" customHeight="1">
      <c r="A155" s="76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</row>
    <row r="156" spans="1:21" ht="12" customHeight="1">
      <c r="A156" s="76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</row>
    <row r="157" spans="1:21" ht="12" customHeight="1">
      <c r="A157" s="76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</row>
    <row r="158" spans="1:21" ht="12" customHeight="1">
      <c r="A158" s="76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</row>
    <row r="159" spans="1:21" ht="12" customHeight="1">
      <c r="A159" s="76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</row>
    <row r="160" spans="1:21" ht="12" customHeight="1">
      <c r="A160" s="76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</row>
    <row r="161" spans="1:21" ht="12" customHeight="1">
      <c r="A161" s="43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74"/>
      <c r="U161" s="74"/>
    </row>
    <row r="162" spans="1:21" ht="12" customHeight="1">
      <c r="A162" s="76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</row>
    <row r="163" spans="1:21" ht="12" customHeight="1">
      <c r="A163" s="43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74"/>
      <c r="U163" s="74"/>
    </row>
    <row r="164" spans="1:21" ht="12" customHeight="1">
      <c r="A164" s="76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</row>
    <row r="165" spans="1:21" ht="12" customHeight="1">
      <c r="A165" s="76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</row>
    <row r="166" spans="1:21" ht="12" customHeight="1">
      <c r="A166" s="76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</row>
    <row r="167" spans="1:21" ht="12" customHeight="1">
      <c r="A167" s="76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</row>
    <row r="168" spans="1:21" ht="12" customHeight="1">
      <c r="A168" s="76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</row>
    <row r="169" spans="1:21" ht="12" customHeight="1">
      <c r="A169" s="76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</row>
    <row r="170" spans="1:21" ht="12" customHeight="1">
      <c r="A170" s="43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74"/>
      <c r="U170" s="74"/>
    </row>
    <row r="171" spans="1:21" ht="12" customHeight="1">
      <c r="A171" s="43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74"/>
      <c r="U171" s="74"/>
    </row>
    <row r="172" spans="1:21" ht="12" customHeight="1">
      <c r="A172" s="76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</row>
    <row r="173" spans="1:21" ht="12" customHeight="1">
      <c r="A173" s="76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</row>
    <row r="174" spans="1:21" ht="12" customHeight="1">
      <c r="A174" s="76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</row>
    <row r="175" spans="1:21" ht="12" customHeight="1">
      <c r="A175" s="76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</row>
    <row r="176" spans="1:21" ht="12" customHeight="1">
      <c r="A176" s="76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</row>
    <row r="177" spans="1:21" ht="12" customHeight="1">
      <c r="A177" s="76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</row>
    <row r="178" spans="1:21" ht="12" customHeight="1">
      <c r="A178" s="76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</row>
    <row r="179" spans="1:21" ht="12" customHeight="1">
      <c r="A179" s="76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</row>
    <row r="180" spans="1:21" ht="12" customHeight="1">
      <c r="A180" s="76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</row>
    <row r="181" spans="1:21" ht="12" customHeight="1">
      <c r="A181" s="43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74"/>
      <c r="U181" s="74"/>
    </row>
    <row r="182" spans="1:21" ht="12" customHeight="1">
      <c r="A182" s="76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</row>
    <row r="183" spans="1:21" ht="12" customHeight="1">
      <c r="A183" s="76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</row>
    <row r="184" spans="1:21" ht="12" customHeight="1">
      <c r="A184" s="76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</row>
    <row r="185" spans="1:21" ht="12" customHeight="1">
      <c r="A185" s="76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</row>
    <row r="186" spans="1:21" ht="12" customHeight="1">
      <c r="A186" s="76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</row>
    <row r="187" spans="1:21" ht="12" customHeight="1">
      <c r="A187" s="76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</row>
    <row r="188" spans="1:21" ht="12" customHeight="1">
      <c r="A188" s="76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</row>
    <row r="189" spans="1:21" ht="12" customHeight="1">
      <c r="A189" s="76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</row>
    <row r="190" spans="1:21" ht="12" customHeight="1">
      <c r="A190" s="76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</row>
    <row r="191" spans="1:21" ht="12" customHeight="1">
      <c r="A191" s="76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</row>
    <row r="192" spans="1:21" ht="12" customHeight="1">
      <c r="A192" s="76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</row>
    <row r="193" spans="1:21" ht="12" customHeight="1">
      <c r="A193" s="76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</row>
    <row r="194" spans="1:21" ht="12" customHeight="1">
      <c r="A194" s="76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</row>
    <row r="195" spans="1:21" ht="12" customHeight="1">
      <c r="A195" s="76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</row>
    <row r="196" spans="1:21" ht="12" customHeight="1">
      <c r="A196" s="43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74"/>
      <c r="U196" s="74"/>
    </row>
    <row r="197" spans="1:21" ht="12" customHeight="1">
      <c r="A197" s="76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</row>
    <row r="198" spans="1:21" ht="12" customHeight="1">
      <c r="A198" s="43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74"/>
      <c r="U198" s="74"/>
    </row>
    <row r="199" spans="1:21" ht="12" customHeight="1">
      <c r="A199" s="76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</row>
    <row r="200" spans="1:21" ht="12" customHeight="1">
      <c r="A200" s="43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74"/>
      <c r="U200" s="77"/>
    </row>
    <row r="201" spans="1:21" ht="12" customHeight="1">
      <c r="A201" s="76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</row>
    <row r="202" spans="1:21" ht="12" customHeight="1">
      <c r="A202" s="76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</row>
    <row r="203" spans="1:21" ht="12" customHeight="1">
      <c r="A203" s="76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</row>
    <row r="204" spans="1:21" ht="12" customHeight="1">
      <c r="A204" s="76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</row>
    <row r="205" spans="1:21" ht="12" customHeight="1">
      <c r="A205" s="76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</row>
    <row r="206" spans="1:21" ht="12" customHeight="1">
      <c r="A206" s="76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</row>
    <row r="207" spans="1:21" ht="12" customHeight="1">
      <c r="A207" s="76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</row>
    <row r="208" spans="1:21" ht="12" customHeight="1">
      <c r="A208" s="76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</row>
    <row r="209" spans="1:21" ht="12" customHeight="1">
      <c r="A209" s="76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</row>
    <row r="210" spans="1:21" ht="12" customHeight="1">
      <c r="A210" s="76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</row>
    <row r="211" spans="1:21" ht="12" customHeight="1">
      <c r="A211" s="76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</row>
    <row r="212" spans="1:21" ht="12" customHeight="1">
      <c r="A212" s="76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</row>
    <row r="213" spans="1:21" ht="12" customHeight="1">
      <c r="A213" s="76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</row>
    <row r="214" spans="1:21" ht="12" customHeight="1">
      <c r="A214" s="76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</row>
    <row r="215" spans="1:21" ht="12" customHeight="1">
      <c r="A215" s="76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</row>
    <row r="216" spans="1:21" ht="12" customHeight="1">
      <c r="A216" s="76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</row>
    <row r="217" spans="1:21" ht="12" customHeight="1">
      <c r="A217" s="76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</row>
    <row r="218" spans="1:21" ht="12" customHeight="1">
      <c r="A218" s="76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</row>
    <row r="219" spans="1:21" ht="12" customHeight="1">
      <c r="A219" s="76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</row>
    <row r="220" spans="1:21" ht="12" customHeight="1">
      <c r="A220" s="76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</row>
    <row r="221" spans="1:21" ht="12" customHeight="1">
      <c r="A221" s="76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</row>
    <row r="222" spans="1:21" ht="12" customHeight="1">
      <c r="A222" s="76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</row>
    <row r="223" spans="1:21" ht="12" customHeight="1">
      <c r="A223" s="76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</row>
    <row r="224" spans="1:21" ht="12" customHeight="1">
      <c r="A224" s="76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</row>
    <row r="225" ht="12" customHeight="1"/>
    <row r="226" ht="12" customHeight="1"/>
    <row r="227" ht="12" customHeight="1"/>
    <row r="228" ht="12" customHeight="1"/>
  </sheetData>
  <sheetProtection algorithmName="SHA-512" hashValue="mJtzzdAeMbHLaPR7+4HcjrqYCS8HvH2z8Z8IFxYkZQ7bNObG0GlXD2eNk/kvbbTdyLWXgVJPaFEIrynv5oGvlg==" saltValue="2xiNMaiOFHvu64tXZLc0dA==" spinCount="100000" sheet="1" objects="1" scenarios="1" selectLockedCells="1" autoFilter="0"/>
  <mergeCells count="57">
    <mergeCell ref="R73:T73"/>
    <mergeCell ref="R60:T60"/>
    <mergeCell ref="R61:T61"/>
    <mergeCell ref="R62:T62"/>
    <mergeCell ref="R65:T65"/>
    <mergeCell ref="R66:T66"/>
    <mergeCell ref="R67:T67"/>
    <mergeCell ref="R70:T70"/>
    <mergeCell ref="R26:T26"/>
    <mergeCell ref="R30:T30"/>
    <mergeCell ref="R41:T41"/>
    <mergeCell ref="R1:U1"/>
    <mergeCell ref="R71:T71"/>
    <mergeCell ref="R53:T53"/>
    <mergeCell ref="R56:T56"/>
    <mergeCell ref="R57:T57"/>
    <mergeCell ref="R58:T58"/>
    <mergeCell ref="R59:T59"/>
    <mergeCell ref="R8:T8"/>
    <mergeCell ref="R21:T21"/>
    <mergeCell ref="R23:T23"/>
    <mergeCell ref="R22:T22"/>
    <mergeCell ref="R24:T24"/>
    <mergeCell ref="R25:T25"/>
    <mergeCell ref="R5:T5"/>
    <mergeCell ref="R6:T6"/>
    <mergeCell ref="R9:T9"/>
    <mergeCell ref="R10:T10"/>
    <mergeCell ref="R20:T20"/>
    <mergeCell ref="R7:T7"/>
    <mergeCell ref="R17:T17"/>
    <mergeCell ref="R13:T13"/>
    <mergeCell ref="X62:X64"/>
    <mergeCell ref="R63:T63"/>
    <mergeCell ref="R64:T64"/>
    <mergeCell ref="R45:T45"/>
    <mergeCell ref="R46:T46"/>
    <mergeCell ref="R49:T49"/>
    <mergeCell ref="R51:T51"/>
    <mergeCell ref="R52:T52"/>
    <mergeCell ref="X49:X51"/>
    <mergeCell ref="X13:X15"/>
    <mergeCell ref="R14:T14"/>
    <mergeCell ref="R15:T15"/>
    <mergeCell ref="R16:T16"/>
    <mergeCell ref="R50:T50"/>
    <mergeCell ref="X26:X28"/>
    <mergeCell ref="R27:T27"/>
    <mergeCell ref="R28:T28"/>
    <mergeCell ref="R34:T34"/>
    <mergeCell ref="R29:T29"/>
    <mergeCell ref="R37:T37"/>
    <mergeCell ref="R31:T31"/>
    <mergeCell ref="R35:T35"/>
    <mergeCell ref="R42:T42"/>
    <mergeCell ref="R43:T43"/>
    <mergeCell ref="R44:T44"/>
  </mergeCells>
  <phoneticPr fontId="4" type="noConversion"/>
  <conditionalFormatting sqref="R1">
    <cfRule type="cellIs" dxfId="2" priority="9" stopIfTrue="1" operator="equal">
      <formula>0</formula>
    </cfRule>
  </conditionalFormatting>
  <conditionalFormatting sqref="A27:T28 A63:T64">
    <cfRule type="expression" dxfId="1" priority="7" stopIfTrue="1">
      <formula>$W$26=TRUE</formula>
    </cfRule>
  </conditionalFormatting>
  <conditionalFormatting sqref="A14:T16 A50:T52">
    <cfRule type="expression" dxfId="0" priority="4" stopIfTrue="1">
      <formula>$W$13=TRUE</formula>
    </cfRule>
  </conditionalFormatting>
  <pageMargins left="0.78740157480314965" right="0.19685039370078741" top="0.19685039370078741" bottom="0.19685039370078741" header="0.19685039370078741" footer="0.19685039370078741"/>
  <pageSetup paperSize="9" scale="85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23</xdr:col>
                    <xdr:colOff>28575</xdr:colOff>
                    <xdr:row>25</xdr:row>
                    <xdr:rowOff>28575</xdr:rowOff>
                  </from>
                  <to>
                    <xdr:col>24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23</xdr:col>
                    <xdr:colOff>28575</xdr:colOff>
                    <xdr:row>12</xdr:row>
                    <xdr:rowOff>28575</xdr:rowOff>
                  </from>
                  <to>
                    <xdr:col>24</xdr:col>
                    <xdr:colOff>0</xdr:colOff>
                    <xdr:row>13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12</vt:i4>
      </vt:variant>
    </vt:vector>
  </HeadingPairs>
  <TitlesOfParts>
    <vt:vector size="15" baseType="lpstr">
      <vt:lpstr>Änderungsdoku</vt:lpstr>
      <vt:lpstr>Mittelanforderung</vt:lpstr>
      <vt:lpstr>Mittelbedarfsplanung</vt:lpstr>
      <vt:lpstr>Abrufbetrag</vt:lpstr>
      <vt:lpstr>Abrufzeitraum_bis</vt:lpstr>
      <vt:lpstr>Abrufzeitraum_von</vt:lpstr>
      <vt:lpstr>Änderungsdoku!Druckbereich</vt:lpstr>
      <vt:lpstr>Mittelanforderung!Druckbereich</vt:lpstr>
      <vt:lpstr>Mittelbedarfsplanung!Druckbereich</vt:lpstr>
      <vt:lpstr>Änderungsdoku!Drucktitel</vt:lpstr>
      <vt:lpstr>ID</vt:lpstr>
      <vt:lpstr>Name</vt:lpstr>
      <vt:lpstr>PLZ_Ort</vt:lpstr>
      <vt:lpstr>Strasse</vt:lpstr>
      <vt:lpstr>ZWB_Datum</vt:lpstr>
    </vt:vector>
  </TitlesOfParts>
  <Company>Ref. 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2017-05-09T12:19:09Z</cp:lastPrinted>
  <dcterms:created xsi:type="dcterms:W3CDTF">2010-02-12T07:07:07Z</dcterms:created>
  <dcterms:modified xsi:type="dcterms:W3CDTF">2017-05-17T12:02:07Z</dcterms:modified>
</cp:coreProperties>
</file>