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alw\Organisation\Formulare\07 Land 2015\04 Mittelanforderung\01 Bearbeitung\"/>
    </mc:Choice>
  </mc:AlternateContent>
  <bookViews>
    <workbookView xWindow="-15" yWindow="165" windowWidth="14400" windowHeight="11700" activeTab="1"/>
  </bookViews>
  <sheets>
    <sheet name="Änderungsdoku" sheetId="10" r:id="rId1"/>
    <sheet name="Mittelanforderung" sheetId="7" r:id="rId2"/>
    <sheet name="Anl 1_Mittelbedarfsplanung" sheetId="12" r:id="rId3"/>
    <sheet name="Anl 2_Mittelbestand" sheetId="15" r:id="rId4"/>
  </sheets>
  <definedNames>
    <definedName name="_xlnm.Print_Area" localSheetId="0">Änderungsdoku!$A:$C</definedName>
    <definedName name="_xlnm.Print_Area" localSheetId="2">INDIRECT('Anl 1_Mittelbedarfsplanung'!$A$29)</definedName>
    <definedName name="_xlnm.Print_Area" localSheetId="3">INDIRECT('Anl 2_Mittelbestand'!$A$29)</definedName>
    <definedName name="_xlnm.Print_Area" localSheetId="1">Mittelanforderung!$A$1:$AB$67</definedName>
    <definedName name="_xlnm.Print_Titles" localSheetId="0">Änderungsdoku!$7:$7</definedName>
    <definedName name="_xlnm.Print_Titles" localSheetId="2">'Anl 1_Mittelbedarfsplanung'!$62:$68</definedName>
    <definedName name="_xlnm.Print_Titles" localSheetId="3">'Anl 2_Mittelbestand'!$37:$41</definedName>
    <definedName name="Festbetrag_1">'Anl 1_Mittelbedarfsplanung'!$D$3:$D$7</definedName>
    <definedName name="Festbetrag_2">'Anl 1_Mittelbedarfsplanung'!$E$3:$E$7</definedName>
    <definedName name="Festbetrag_3">'Anl 1_Mittelbedarfsplanung'!$F$3:$F$7</definedName>
    <definedName name="Festbetrag_4">'Anl 1_Mittelbedarfsplanung'!$G$3:$G$7</definedName>
    <definedName name="Monat_Bedarf" localSheetId="2">OFFSET('Anl 1_Mittelbedarfsplanung'!$C$9,0,0,COUNT('Anl 1_Mittelbedarfsplanung'!$C$9:$C$20),1)</definedName>
    <definedName name="Monat_Bestand" localSheetId="3">OFFSET('Anl 2_Mittelbestand'!$C$9,0,0,COUNT('Anl 2_Mittelbestand'!$C$9:$C$19),1)</definedName>
  </definedNames>
  <calcPr calcId="162913"/>
</workbook>
</file>

<file path=xl/calcChain.xml><?xml version="1.0" encoding="utf-8"?>
<calcChain xmlns="http://schemas.openxmlformats.org/spreadsheetml/2006/main">
  <c r="A40" i="7" l="1"/>
  <c r="A66" i="7"/>
  <c r="H42" i="12" l="1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C10" i="15" l="1"/>
  <c r="E10" i="15" s="1"/>
  <c r="C11" i="15"/>
  <c r="E11" i="15" s="1"/>
  <c r="C12" i="15"/>
  <c r="E12" i="15" s="1"/>
  <c r="C13" i="15"/>
  <c r="E13" i="15" s="1"/>
  <c r="C14" i="15"/>
  <c r="E14" i="15" s="1"/>
  <c r="C15" i="15"/>
  <c r="E15" i="15" s="1"/>
  <c r="C16" i="15"/>
  <c r="E16" i="15" s="1"/>
  <c r="C17" i="15"/>
  <c r="E17" i="15" s="1"/>
  <c r="C18" i="15"/>
  <c r="E18" i="15" s="1"/>
  <c r="C19" i="15"/>
  <c r="E19" i="15" s="1"/>
  <c r="C55" i="12"/>
  <c r="G55" i="12"/>
  <c r="C54" i="12"/>
  <c r="G54" i="12"/>
  <c r="C53" i="12"/>
  <c r="G53" i="12"/>
  <c r="C52" i="12"/>
  <c r="G52" i="12"/>
  <c r="G51" i="12"/>
  <c r="C50" i="12"/>
  <c r="G50" i="12"/>
  <c r="C49" i="12"/>
  <c r="G49" i="12"/>
  <c r="C48" i="12"/>
  <c r="G48" i="12"/>
  <c r="C47" i="12"/>
  <c r="G47" i="12"/>
  <c r="G46" i="12"/>
  <c r="D1" i="15" l="1"/>
  <c r="D1" i="12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G2" i="15" l="1"/>
  <c r="F2" i="15"/>
  <c r="F2" i="12"/>
  <c r="G2" i="12"/>
  <c r="B41" i="12"/>
  <c r="B56" i="12"/>
  <c r="B51" i="12"/>
  <c r="B46" i="12"/>
  <c r="C43" i="12"/>
  <c r="C44" i="12"/>
  <c r="C45" i="12"/>
  <c r="C56" i="12"/>
  <c r="C57" i="12"/>
  <c r="C58" i="12"/>
  <c r="C59" i="12"/>
  <c r="C60" i="12"/>
  <c r="H41" i="12"/>
  <c r="C41" i="12" s="1"/>
  <c r="G3" i="15" l="1"/>
  <c r="G6" i="15"/>
  <c r="G4" i="15"/>
  <c r="G5" i="15"/>
  <c r="F3" i="15"/>
  <c r="F6" i="15"/>
  <c r="F4" i="15"/>
  <c r="F5" i="15"/>
  <c r="G6" i="12"/>
  <c r="G4" i="12"/>
  <c r="G3" i="12"/>
  <c r="G5" i="12"/>
  <c r="F3" i="12"/>
  <c r="F4" i="12"/>
  <c r="F6" i="12"/>
  <c r="F5" i="12"/>
  <c r="C42" i="12"/>
  <c r="C46" i="12"/>
  <c r="C51" i="12"/>
  <c r="G60" i="12"/>
  <c r="G59" i="12"/>
  <c r="G58" i="12"/>
  <c r="G57" i="12"/>
  <c r="G56" i="12"/>
  <c r="C9" i="12" l="1"/>
  <c r="E9" i="12" l="1"/>
  <c r="C16" i="12"/>
  <c r="E16" i="12" s="1"/>
  <c r="C17" i="12"/>
  <c r="E17" i="12" s="1"/>
  <c r="C15" i="12"/>
  <c r="E15" i="12" s="1"/>
  <c r="C20" i="12"/>
  <c r="E20" i="12" s="1"/>
  <c r="C18" i="12"/>
  <c r="E18" i="12" s="1"/>
  <c r="C19" i="12"/>
  <c r="E19" i="12" s="1"/>
  <c r="C13" i="12"/>
  <c r="E13" i="12" s="1"/>
  <c r="C10" i="12"/>
  <c r="E10" i="12" s="1"/>
  <c r="C11" i="12"/>
  <c r="E11" i="12" s="1"/>
  <c r="C12" i="12"/>
  <c r="E12" i="12" s="1"/>
  <c r="G42" i="12" l="1"/>
  <c r="G41" i="12"/>
  <c r="E2" i="15" l="1"/>
  <c r="D2" i="15"/>
  <c r="D5" i="15" l="1"/>
  <c r="D6" i="15"/>
  <c r="D3" i="15"/>
  <c r="D4" i="15"/>
  <c r="E4" i="15"/>
  <c r="E6" i="15"/>
  <c r="E5" i="15"/>
  <c r="E3" i="15"/>
  <c r="D2" i="12"/>
  <c r="E2" i="12"/>
  <c r="A36" i="7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6" i="12"/>
  <c r="G43" i="12"/>
  <c r="G44" i="12"/>
  <c r="G45" i="12"/>
  <c r="A27" i="12"/>
  <c r="A69" i="12" s="1"/>
  <c r="F75" i="12"/>
  <c r="G75" i="12" s="1"/>
  <c r="F76" i="12"/>
  <c r="G76" i="12" s="1"/>
  <c r="F77" i="12"/>
  <c r="G77" i="12" s="1"/>
  <c r="F78" i="12"/>
  <c r="G78" i="12" s="1"/>
  <c r="F79" i="12"/>
  <c r="G79" i="12" s="1"/>
  <c r="F80" i="12"/>
  <c r="G80" i="12" s="1"/>
  <c r="F81" i="12"/>
  <c r="G81" i="12" s="1"/>
  <c r="F82" i="12"/>
  <c r="G82" i="12" s="1"/>
  <c r="F83" i="12"/>
  <c r="G83" i="12" s="1"/>
  <c r="F84" i="12"/>
  <c r="G84" i="12" s="1"/>
  <c r="F85" i="12"/>
  <c r="G85" i="12" s="1"/>
  <c r="F86" i="12"/>
  <c r="G86" i="12" s="1"/>
  <c r="F87" i="12"/>
  <c r="G87" i="12" s="1"/>
  <c r="F88" i="12"/>
  <c r="G88" i="12" s="1"/>
  <c r="F89" i="12"/>
  <c r="G89" i="12" s="1"/>
  <c r="F90" i="12"/>
  <c r="G90" i="12" s="1"/>
  <c r="F91" i="12"/>
  <c r="G91" i="12" s="1"/>
  <c r="F92" i="12"/>
  <c r="G92" i="12" s="1"/>
  <c r="F93" i="12"/>
  <c r="G93" i="12" s="1"/>
  <c r="F94" i="12"/>
  <c r="G94" i="12" s="1"/>
  <c r="F95" i="12"/>
  <c r="G95" i="12" s="1"/>
  <c r="F96" i="12"/>
  <c r="G96" i="12" s="1"/>
  <c r="F97" i="12"/>
  <c r="G97" i="12" s="1"/>
  <c r="F98" i="12"/>
  <c r="G98" i="12" s="1"/>
  <c r="F99" i="12"/>
  <c r="G99" i="12" s="1"/>
  <c r="F100" i="12"/>
  <c r="G100" i="12" s="1"/>
  <c r="F101" i="12"/>
  <c r="G101" i="12" s="1"/>
  <c r="F102" i="12"/>
  <c r="G102" i="12" s="1"/>
  <c r="F103" i="12"/>
  <c r="G103" i="12" s="1"/>
  <c r="F104" i="12"/>
  <c r="G104" i="12" s="1"/>
  <c r="F105" i="12"/>
  <c r="G105" i="12" s="1"/>
  <c r="F106" i="12"/>
  <c r="G106" i="12" s="1"/>
  <c r="F107" i="12"/>
  <c r="G107" i="12" s="1"/>
  <c r="F108" i="12"/>
  <c r="G108" i="12" s="1"/>
  <c r="F109" i="12"/>
  <c r="G109" i="12" s="1"/>
  <c r="F110" i="12"/>
  <c r="G110" i="12" s="1"/>
  <c r="F111" i="12"/>
  <c r="G111" i="12" s="1"/>
  <c r="F112" i="12"/>
  <c r="G112" i="12" s="1"/>
  <c r="F113" i="12"/>
  <c r="G113" i="12" s="1"/>
  <c r="F114" i="12"/>
  <c r="G114" i="12" s="1"/>
  <c r="F115" i="12"/>
  <c r="G115" i="12" s="1"/>
  <c r="F116" i="12"/>
  <c r="G116" i="12" s="1"/>
  <c r="F117" i="12"/>
  <c r="G117" i="12" s="1"/>
  <c r="F118" i="12"/>
  <c r="G118" i="12" s="1"/>
  <c r="F119" i="12"/>
  <c r="G119" i="12" s="1"/>
  <c r="F120" i="12"/>
  <c r="G120" i="12" s="1"/>
  <c r="F121" i="12"/>
  <c r="G121" i="12" s="1"/>
  <c r="F122" i="12"/>
  <c r="G122" i="12" s="1"/>
  <c r="F123" i="12"/>
  <c r="G123" i="12" s="1"/>
  <c r="F124" i="12"/>
  <c r="G124" i="12" s="1"/>
  <c r="F125" i="12"/>
  <c r="G125" i="12" s="1"/>
  <c r="F126" i="12"/>
  <c r="G126" i="12" s="1"/>
  <c r="F127" i="12"/>
  <c r="G127" i="12" s="1"/>
  <c r="F128" i="12"/>
  <c r="G128" i="12" s="1"/>
  <c r="F129" i="12"/>
  <c r="G129" i="12" s="1"/>
  <c r="F130" i="12"/>
  <c r="G130" i="12" s="1"/>
  <c r="F131" i="12"/>
  <c r="G131" i="12" s="1"/>
  <c r="F132" i="12"/>
  <c r="G132" i="12" s="1"/>
  <c r="F133" i="12"/>
  <c r="G133" i="12" s="1"/>
  <c r="F134" i="12"/>
  <c r="G134" i="12" s="1"/>
  <c r="F135" i="12"/>
  <c r="G135" i="12" s="1"/>
  <c r="F136" i="12"/>
  <c r="G136" i="12" s="1"/>
  <c r="F137" i="12"/>
  <c r="G137" i="12" s="1"/>
  <c r="F138" i="12"/>
  <c r="G138" i="12" s="1"/>
  <c r="F139" i="12"/>
  <c r="G139" i="12" s="1"/>
  <c r="F140" i="12"/>
  <c r="G140" i="12" s="1"/>
  <c r="F141" i="12"/>
  <c r="G141" i="12" s="1"/>
  <c r="F142" i="12"/>
  <c r="G142" i="12" s="1"/>
  <c r="F143" i="12"/>
  <c r="G143" i="12" s="1"/>
  <c r="F144" i="12"/>
  <c r="G144" i="12" s="1"/>
  <c r="F145" i="12"/>
  <c r="G145" i="12" s="1"/>
  <c r="F146" i="12"/>
  <c r="G146" i="12" s="1"/>
  <c r="F147" i="12"/>
  <c r="G147" i="12" s="1"/>
  <c r="F148" i="12"/>
  <c r="G148" i="12" s="1"/>
  <c r="F149" i="12"/>
  <c r="G149" i="12" s="1"/>
  <c r="F150" i="12"/>
  <c r="G150" i="12" s="1"/>
  <c r="F151" i="12"/>
  <c r="G151" i="12" s="1"/>
  <c r="F152" i="12"/>
  <c r="G152" i="12" s="1"/>
  <c r="F153" i="12"/>
  <c r="G153" i="12" s="1"/>
  <c r="F154" i="12"/>
  <c r="G154" i="12" s="1"/>
  <c r="F155" i="12"/>
  <c r="G155" i="12" s="1"/>
  <c r="F156" i="12"/>
  <c r="G156" i="12" s="1"/>
  <c r="F157" i="12"/>
  <c r="G157" i="12" s="1"/>
  <c r="F158" i="12"/>
  <c r="G158" i="12" s="1"/>
  <c r="F159" i="12"/>
  <c r="G159" i="12" s="1"/>
  <c r="F160" i="12"/>
  <c r="G160" i="12" s="1"/>
  <c r="F161" i="12"/>
  <c r="G161" i="12" s="1"/>
  <c r="F162" i="12"/>
  <c r="G162" i="12" s="1"/>
  <c r="F163" i="12"/>
  <c r="G163" i="12" s="1"/>
  <c r="F164" i="12"/>
  <c r="G164" i="12" s="1"/>
  <c r="F165" i="12"/>
  <c r="G165" i="12" s="1"/>
  <c r="F166" i="12"/>
  <c r="G166" i="12" s="1"/>
  <c r="F167" i="12"/>
  <c r="G167" i="12" s="1"/>
  <c r="F168" i="12"/>
  <c r="G168" i="12" s="1"/>
  <c r="F169" i="12"/>
  <c r="G169" i="12" s="1"/>
  <c r="F170" i="12"/>
  <c r="G170" i="12" s="1"/>
  <c r="F171" i="12"/>
  <c r="G171" i="12" s="1"/>
  <c r="F172" i="12"/>
  <c r="G172" i="12" s="1"/>
  <c r="F173" i="12"/>
  <c r="G173" i="12" s="1"/>
  <c r="F174" i="12"/>
  <c r="G174" i="12" s="1"/>
  <c r="F175" i="12"/>
  <c r="G175" i="12" s="1"/>
  <c r="F176" i="12"/>
  <c r="G176" i="12" s="1"/>
  <c r="F177" i="12"/>
  <c r="G177" i="12" s="1"/>
  <c r="F178" i="12"/>
  <c r="G178" i="12" s="1"/>
  <c r="F179" i="12"/>
  <c r="G179" i="12" s="1"/>
  <c r="F180" i="12"/>
  <c r="G180" i="12" s="1"/>
  <c r="F181" i="12"/>
  <c r="G181" i="12" s="1"/>
  <c r="F182" i="12"/>
  <c r="G182" i="12" s="1"/>
  <c r="F183" i="12"/>
  <c r="G183" i="12" s="1"/>
  <c r="F184" i="12"/>
  <c r="G184" i="12" s="1"/>
  <c r="F185" i="12"/>
  <c r="G185" i="12" s="1"/>
  <c r="F186" i="12"/>
  <c r="G186" i="12" s="1"/>
  <c r="F187" i="12"/>
  <c r="G187" i="12" s="1"/>
  <c r="F188" i="12"/>
  <c r="G188" i="12" s="1"/>
  <c r="F189" i="12"/>
  <c r="G189" i="12" s="1"/>
  <c r="F190" i="12"/>
  <c r="G190" i="12" s="1"/>
  <c r="F191" i="12"/>
  <c r="G191" i="12" s="1"/>
  <c r="F192" i="12"/>
  <c r="G192" i="12" s="1"/>
  <c r="F193" i="12"/>
  <c r="G193" i="12" s="1"/>
  <c r="F194" i="12"/>
  <c r="G194" i="12" s="1"/>
  <c r="F195" i="12"/>
  <c r="G195" i="12" s="1"/>
  <c r="F196" i="12"/>
  <c r="G196" i="12" s="1"/>
  <c r="F197" i="12"/>
  <c r="G197" i="12" s="1"/>
  <c r="F198" i="12"/>
  <c r="G198" i="12" s="1"/>
  <c r="F199" i="12"/>
  <c r="G199" i="12" s="1"/>
  <c r="F200" i="12"/>
  <c r="G200" i="12" s="1"/>
  <c r="F201" i="12"/>
  <c r="G201" i="12" s="1"/>
  <c r="F202" i="12"/>
  <c r="G202" i="12" s="1"/>
  <c r="F203" i="12"/>
  <c r="G203" i="12" s="1"/>
  <c r="F204" i="12"/>
  <c r="G204" i="12" s="1"/>
  <c r="F205" i="12"/>
  <c r="G205" i="12" s="1"/>
  <c r="F206" i="12"/>
  <c r="G206" i="12" s="1"/>
  <c r="F207" i="12"/>
  <c r="G207" i="12" s="1"/>
  <c r="F208" i="12"/>
  <c r="G208" i="12" s="1"/>
  <c r="F209" i="12"/>
  <c r="G209" i="12" s="1"/>
  <c r="F210" i="12"/>
  <c r="G210" i="12" s="1"/>
  <c r="F211" i="12"/>
  <c r="G211" i="12" s="1"/>
  <c r="F212" i="12"/>
  <c r="G212" i="12" s="1"/>
  <c r="F213" i="12"/>
  <c r="G213" i="12" s="1"/>
  <c r="F214" i="12"/>
  <c r="G214" i="12" s="1"/>
  <c r="F215" i="12"/>
  <c r="G215" i="12" s="1"/>
  <c r="F216" i="12"/>
  <c r="G216" i="12" s="1"/>
  <c r="F217" i="12"/>
  <c r="G217" i="12" s="1"/>
  <c r="F218" i="12"/>
  <c r="G218" i="12" s="1"/>
  <c r="F85" i="15"/>
  <c r="G85" i="15" s="1"/>
  <c r="H85" i="15" s="1"/>
  <c r="F86" i="15"/>
  <c r="G86" i="15" s="1"/>
  <c r="H86" i="15" s="1"/>
  <c r="F87" i="15"/>
  <c r="G87" i="15" s="1"/>
  <c r="H87" i="15" s="1"/>
  <c r="F88" i="15"/>
  <c r="G88" i="15" s="1"/>
  <c r="H88" i="15" s="1"/>
  <c r="F89" i="15"/>
  <c r="G89" i="15" s="1"/>
  <c r="H89" i="15" s="1"/>
  <c r="F90" i="15"/>
  <c r="G90" i="15" s="1"/>
  <c r="H90" i="15" s="1"/>
  <c r="F91" i="15"/>
  <c r="G91" i="15" s="1"/>
  <c r="H91" i="15" s="1"/>
  <c r="F92" i="15"/>
  <c r="G92" i="15" s="1"/>
  <c r="H92" i="15" s="1"/>
  <c r="F93" i="15"/>
  <c r="G93" i="15" s="1"/>
  <c r="H93" i="15" s="1"/>
  <c r="F94" i="15"/>
  <c r="G94" i="15" s="1"/>
  <c r="H94" i="15" s="1"/>
  <c r="F95" i="15"/>
  <c r="G95" i="15" s="1"/>
  <c r="H95" i="15" s="1"/>
  <c r="F96" i="15"/>
  <c r="G96" i="15" s="1"/>
  <c r="H96" i="15" s="1"/>
  <c r="F97" i="15"/>
  <c r="G97" i="15" s="1"/>
  <c r="H97" i="15" s="1"/>
  <c r="F98" i="15"/>
  <c r="G98" i="15" s="1"/>
  <c r="H98" i="15" s="1"/>
  <c r="F99" i="15"/>
  <c r="G99" i="15" s="1"/>
  <c r="H99" i="15" s="1"/>
  <c r="F100" i="15"/>
  <c r="G100" i="15" s="1"/>
  <c r="H100" i="15" s="1"/>
  <c r="F101" i="15"/>
  <c r="G101" i="15" s="1"/>
  <c r="H101" i="15" s="1"/>
  <c r="F102" i="15"/>
  <c r="G102" i="15" s="1"/>
  <c r="H102" i="15" s="1"/>
  <c r="F103" i="15"/>
  <c r="G103" i="15" s="1"/>
  <c r="H103" i="15" s="1"/>
  <c r="F104" i="15"/>
  <c r="G104" i="15" s="1"/>
  <c r="H104" i="15" s="1"/>
  <c r="F105" i="15"/>
  <c r="G105" i="15" s="1"/>
  <c r="H105" i="15" s="1"/>
  <c r="F106" i="15"/>
  <c r="G106" i="15" s="1"/>
  <c r="H106" i="15" s="1"/>
  <c r="F107" i="15"/>
  <c r="G107" i="15" s="1"/>
  <c r="H107" i="15" s="1"/>
  <c r="F108" i="15"/>
  <c r="G108" i="15" s="1"/>
  <c r="H108" i="15" s="1"/>
  <c r="F109" i="15"/>
  <c r="G109" i="15" s="1"/>
  <c r="H109" i="15" s="1"/>
  <c r="F110" i="15"/>
  <c r="G110" i="15" s="1"/>
  <c r="H110" i="15" s="1"/>
  <c r="F111" i="15"/>
  <c r="G111" i="15" s="1"/>
  <c r="H111" i="15" s="1"/>
  <c r="F112" i="15"/>
  <c r="G112" i="15" s="1"/>
  <c r="H112" i="15" s="1"/>
  <c r="F113" i="15"/>
  <c r="G113" i="15" s="1"/>
  <c r="H113" i="15" s="1"/>
  <c r="F114" i="15"/>
  <c r="G114" i="15" s="1"/>
  <c r="H114" i="15" s="1"/>
  <c r="F115" i="15"/>
  <c r="G115" i="15" s="1"/>
  <c r="H115" i="15" s="1"/>
  <c r="F116" i="15"/>
  <c r="G116" i="15" s="1"/>
  <c r="H116" i="15" s="1"/>
  <c r="F117" i="15"/>
  <c r="G117" i="15" s="1"/>
  <c r="H117" i="15" s="1"/>
  <c r="F118" i="15"/>
  <c r="G118" i="15" s="1"/>
  <c r="H118" i="15" s="1"/>
  <c r="F119" i="15"/>
  <c r="G119" i="15" s="1"/>
  <c r="H119" i="15" s="1"/>
  <c r="F120" i="15"/>
  <c r="G120" i="15" s="1"/>
  <c r="H120" i="15" s="1"/>
  <c r="F121" i="15"/>
  <c r="G121" i="15" s="1"/>
  <c r="H121" i="15" s="1"/>
  <c r="F122" i="15"/>
  <c r="G122" i="15" s="1"/>
  <c r="H122" i="15" s="1"/>
  <c r="F123" i="15"/>
  <c r="G123" i="15" s="1"/>
  <c r="H123" i="15" s="1"/>
  <c r="F124" i="15"/>
  <c r="G124" i="15" s="1"/>
  <c r="H124" i="15" s="1"/>
  <c r="F125" i="15"/>
  <c r="G125" i="15" s="1"/>
  <c r="H125" i="15" s="1"/>
  <c r="F126" i="15"/>
  <c r="G126" i="15" s="1"/>
  <c r="H126" i="15" s="1"/>
  <c r="F127" i="15"/>
  <c r="G127" i="15" s="1"/>
  <c r="H127" i="15" s="1"/>
  <c r="F128" i="15"/>
  <c r="G128" i="15" s="1"/>
  <c r="H128" i="15" s="1"/>
  <c r="F129" i="15"/>
  <c r="G129" i="15" s="1"/>
  <c r="H129" i="15" s="1"/>
  <c r="F130" i="15"/>
  <c r="G130" i="15" s="1"/>
  <c r="H130" i="15" s="1"/>
  <c r="F131" i="15"/>
  <c r="G131" i="15" s="1"/>
  <c r="H131" i="15" s="1"/>
  <c r="F132" i="15"/>
  <c r="G132" i="15" s="1"/>
  <c r="H132" i="15" s="1"/>
  <c r="F133" i="15"/>
  <c r="G133" i="15" s="1"/>
  <c r="H133" i="15" s="1"/>
  <c r="F134" i="15"/>
  <c r="G134" i="15" s="1"/>
  <c r="H134" i="15" s="1"/>
  <c r="F135" i="15"/>
  <c r="G135" i="15" s="1"/>
  <c r="H135" i="15" s="1"/>
  <c r="F136" i="15"/>
  <c r="G136" i="15" s="1"/>
  <c r="H136" i="15" s="1"/>
  <c r="F137" i="15"/>
  <c r="G137" i="15" s="1"/>
  <c r="H137" i="15" s="1"/>
  <c r="F138" i="15"/>
  <c r="G138" i="15" s="1"/>
  <c r="H138" i="15" s="1"/>
  <c r="F139" i="15"/>
  <c r="G139" i="15" s="1"/>
  <c r="H139" i="15" s="1"/>
  <c r="F140" i="15"/>
  <c r="G140" i="15" s="1"/>
  <c r="H140" i="15" s="1"/>
  <c r="F141" i="15"/>
  <c r="G141" i="15" s="1"/>
  <c r="H141" i="15" s="1"/>
  <c r="F142" i="15"/>
  <c r="G142" i="15" s="1"/>
  <c r="H142" i="15" s="1"/>
  <c r="F143" i="15"/>
  <c r="G143" i="15" s="1"/>
  <c r="H143" i="15" s="1"/>
  <c r="F144" i="15"/>
  <c r="G144" i="15" s="1"/>
  <c r="H144" i="15" s="1"/>
  <c r="F145" i="15"/>
  <c r="G145" i="15" s="1"/>
  <c r="H145" i="15" s="1"/>
  <c r="F146" i="15"/>
  <c r="G146" i="15" s="1"/>
  <c r="H146" i="15" s="1"/>
  <c r="F147" i="15"/>
  <c r="G147" i="15" s="1"/>
  <c r="H147" i="15" s="1"/>
  <c r="F148" i="15"/>
  <c r="G148" i="15" s="1"/>
  <c r="H148" i="15" s="1"/>
  <c r="F149" i="15"/>
  <c r="G149" i="15" s="1"/>
  <c r="H149" i="15" s="1"/>
  <c r="F150" i="15"/>
  <c r="G150" i="15" s="1"/>
  <c r="H150" i="15" s="1"/>
  <c r="F151" i="15"/>
  <c r="G151" i="15" s="1"/>
  <c r="H151" i="15" s="1"/>
  <c r="F152" i="15"/>
  <c r="G152" i="15" s="1"/>
  <c r="H152" i="15" s="1"/>
  <c r="F153" i="15"/>
  <c r="G153" i="15" s="1"/>
  <c r="H153" i="15" s="1"/>
  <c r="F154" i="15"/>
  <c r="G154" i="15" s="1"/>
  <c r="H154" i="15" s="1"/>
  <c r="F155" i="15"/>
  <c r="G155" i="15" s="1"/>
  <c r="H155" i="15" s="1"/>
  <c r="F156" i="15"/>
  <c r="G156" i="15" s="1"/>
  <c r="H156" i="15" s="1"/>
  <c r="F157" i="15"/>
  <c r="G157" i="15" s="1"/>
  <c r="H157" i="15" s="1"/>
  <c r="F158" i="15"/>
  <c r="G158" i="15" s="1"/>
  <c r="H158" i="15" s="1"/>
  <c r="F159" i="15"/>
  <c r="G159" i="15" s="1"/>
  <c r="H159" i="15" s="1"/>
  <c r="F160" i="15"/>
  <c r="G160" i="15" s="1"/>
  <c r="H160" i="15" s="1"/>
  <c r="F161" i="15"/>
  <c r="G161" i="15" s="1"/>
  <c r="H161" i="15" s="1"/>
  <c r="F162" i="15"/>
  <c r="G162" i="15" s="1"/>
  <c r="H162" i="15" s="1"/>
  <c r="F163" i="15"/>
  <c r="G163" i="15" s="1"/>
  <c r="H163" i="15" s="1"/>
  <c r="F164" i="15"/>
  <c r="G164" i="15" s="1"/>
  <c r="H164" i="15" s="1"/>
  <c r="F165" i="15"/>
  <c r="G165" i="15" s="1"/>
  <c r="H165" i="15" s="1"/>
  <c r="F166" i="15"/>
  <c r="G166" i="15" s="1"/>
  <c r="H166" i="15" s="1"/>
  <c r="F167" i="15"/>
  <c r="G167" i="15" s="1"/>
  <c r="H167" i="15" s="1"/>
  <c r="F168" i="15"/>
  <c r="G168" i="15" s="1"/>
  <c r="H168" i="15" s="1"/>
  <c r="F169" i="15"/>
  <c r="G169" i="15" s="1"/>
  <c r="H169" i="15" s="1"/>
  <c r="F170" i="15"/>
  <c r="G170" i="15" s="1"/>
  <c r="H170" i="15" s="1"/>
  <c r="F171" i="15"/>
  <c r="G171" i="15" s="1"/>
  <c r="H171" i="15" s="1"/>
  <c r="F172" i="15"/>
  <c r="G172" i="15" s="1"/>
  <c r="H172" i="15" s="1"/>
  <c r="F173" i="15"/>
  <c r="G173" i="15" s="1"/>
  <c r="H173" i="15" s="1"/>
  <c r="F174" i="15"/>
  <c r="G174" i="15" s="1"/>
  <c r="H174" i="15" s="1"/>
  <c r="F175" i="15"/>
  <c r="G175" i="15" s="1"/>
  <c r="H175" i="15" s="1"/>
  <c r="F176" i="15"/>
  <c r="G176" i="15" s="1"/>
  <c r="H176" i="15" s="1"/>
  <c r="F177" i="15"/>
  <c r="G177" i="15" s="1"/>
  <c r="H177" i="15" s="1"/>
  <c r="F178" i="15"/>
  <c r="G178" i="15" s="1"/>
  <c r="H178" i="15" s="1"/>
  <c r="F179" i="15"/>
  <c r="G179" i="15" s="1"/>
  <c r="H179" i="15" s="1"/>
  <c r="F180" i="15"/>
  <c r="G180" i="15" s="1"/>
  <c r="H180" i="15" s="1"/>
  <c r="F181" i="15"/>
  <c r="G181" i="15" s="1"/>
  <c r="H181" i="15" s="1"/>
  <c r="F182" i="15"/>
  <c r="G182" i="15" s="1"/>
  <c r="H182" i="15" s="1"/>
  <c r="F183" i="15"/>
  <c r="G183" i="15" s="1"/>
  <c r="H183" i="15" s="1"/>
  <c r="F184" i="15"/>
  <c r="G184" i="15" s="1"/>
  <c r="H184" i="15" s="1"/>
  <c r="F185" i="15"/>
  <c r="G185" i="15" s="1"/>
  <c r="H185" i="15" s="1"/>
  <c r="F186" i="15"/>
  <c r="G186" i="15" s="1"/>
  <c r="H186" i="15" s="1"/>
  <c r="F187" i="15"/>
  <c r="G187" i="15" s="1"/>
  <c r="H187" i="15" s="1"/>
  <c r="F188" i="15"/>
  <c r="G188" i="15" s="1"/>
  <c r="H188" i="15" s="1"/>
  <c r="F189" i="15"/>
  <c r="G189" i="15" s="1"/>
  <c r="H189" i="15" s="1"/>
  <c r="F190" i="15"/>
  <c r="G190" i="15" s="1"/>
  <c r="H190" i="15" s="1"/>
  <c r="F191" i="15"/>
  <c r="G191" i="15" s="1"/>
  <c r="H191" i="15" s="1"/>
  <c r="F192" i="15"/>
  <c r="G192" i="15" s="1"/>
  <c r="H192" i="15" s="1"/>
  <c r="C9" i="15"/>
  <c r="F80" i="15"/>
  <c r="G80" i="15" s="1"/>
  <c r="H80" i="15" s="1"/>
  <c r="F81" i="15"/>
  <c r="G81" i="15" s="1"/>
  <c r="H81" i="15" s="1"/>
  <c r="F82" i="15"/>
  <c r="G82" i="15" s="1"/>
  <c r="H82" i="15" s="1"/>
  <c r="F83" i="15"/>
  <c r="G83" i="15" s="1"/>
  <c r="H83" i="15" s="1"/>
  <c r="F84" i="15"/>
  <c r="G84" i="15" s="1"/>
  <c r="H84" i="15" s="1"/>
  <c r="F44" i="15"/>
  <c r="G44" i="15" s="1"/>
  <c r="H44" i="15" s="1"/>
  <c r="F45" i="15"/>
  <c r="G45" i="15" s="1"/>
  <c r="H45" i="15" s="1"/>
  <c r="F46" i="15"/>
  <c r="G46" i="15" s="1"/>
  <c r="H46" i="15" s="1"/>
  <c r="F47" i="15"/>
  <c r="G47" i="15" s="1"/>
  <c r="H47" i="15" s="1"/>
  <c r="F48" i="15"/>
  <c r="G48" i="15" s="1"/>
  <c r="H48" i="15" s="1"/>
  <c r="F49" i="15"/>
  <c r="G49" i="15" s="1"/>
  <c r="H49" i="15" s="1"/>
  <c r="F50" i="15"/>
  <c r="G50" i="15" s="1"/>
  <c r="H50" i="15" s="1"/>
  <c r="F51" i="15"/>
  <c r="G51" i="15" s="1"/>
  <c r="H51" i="15" s="1"/>
  <c r="F52" i="15"/>
  <c r="G52" i="15" s="1"/>
  <c r="H52" i="15" s="1"/>
  <c r="F53" i="15"/>
  <c r="G53" i="15" s="1"/>
  <c r="H53" i="15" s="1"/>
  <c r="F54" i="15"/>
  <c r="G54" i="15" s="1"/>
  <c r="H54" i="15" s="1"/>
  <c r="F55" i="15"/>
  <c r="G55" i="15" s="1"/>
  <c r="H55" i="15" s="1"/>
  <c r="F56" i="15"/>
  <c r="G56" i="15" s="1"/>
  <c r="H56" i="15" s="1"/>
  <c r="F57" i="15"/>
  <c r="G57" i="15" s="1"/>
  <c r="H57" i="15" s="1"/>
  <c r="F58" i="15"/>
  <c r="G58" i="15" s="1"/>
  <c r="H58" i="15" s="1"/>
  <c r="F59" i="15"/>
  <c r="G59" i="15" s="1"/>
  <c r="H59" i="15" s="1"/>
  <c r="F60" i="15"/>
  <c r="G60" i="15" s="1"/>
  <c r="H60" i="15" s="1"/>
  <c r="F61" i="15"/>
  <c r="G61" i="15" s="1"/>
  <c r="H61" i="15" s="1"/>
  <c r="F62" i="15"/>
  <c r="G62" i="15" s="1"/>
  <c r="H62" i="15" s="1"/>
  <c r="F63" i="15"/>
  <c r="G63" i="15" s="1"/>
  <c r="H63" i="15" s="1"/>
  <c r="F64" i="15"/>
  <c r="G64" i="15" s="1"/>
  <c r="H64" i="15" s="1"/>
  <c r="F65" i="15"/>
  <c r="G65" i="15" s="1"/>
  <c r="H65" i="15" s="1"/>
  <c r="F66" i="15"/>
  <c r="G66" i="15" s="1"/>
  <c r="H66" i="15" s="1"/>
  <c r="F67" i="15"/>
  <c r="G67" i="15" s="1"/>
  <c r="H67" i="15" s="1"/>
  <c r="F68" i="15"/>
  <c r="G68" i="15" s="1"/>
  <c r="H68" i="15" s="1"/>
  <c r="F69" i="15"/>
  <c r="G69" i="15" s="1"/>
  <c r="H69" i="15" s="1"/>
  <c r="F70" i="15"/>
  <c r="G70" i="15" s="1"/>
  <c r="H70" i="15" s="1"/>
  <c r="F71" i="15"/>
  <c r="G71" i="15" s="1"/>
  <c r="H71" i="15" s="1"/>
  <c r="F72" i="15"/>
  <c r="G72" i="15" s="1"/>
  <c r="H72" i="15" s="1"/>
  <c r="F73" i="15"/>
  <c r="G73" i="15" s="1"/>
  <c r="H73" i="15" s="1"/>
  <c r="F74" i="15"/>
  <c r="G74" i="15" s="1"/>
  <c r="H74" i="15" s="1"/>
  <c r="F75" i="15"/>
  <c r="G75" i="15" s="1"/>
  <c r="H75" i="15" s="1"/>
  <c r="F76" i="15"/>
  <c r="G76" i="15" s="1"/>
  <c r="H76" i="15" s="1"/>
  <c r="F77" i="15"/>
  <c r="G77" i="15" s="1"/>
  <c r="H77" i="15" s="1"/>
  <c r="F78" i="15"/>
  <c r="G78" i="15" s="1"/>
  <c r="H78" i="15" s="1"/>
  <c r="F79" i="15"/>
  <c r="G79" i="15" s="1"/>
  <c r="H79" i="15" s="1"/>
  <c r="F43" i="15"/>
  <c r="G43" i="15" s="1"/>
  <c r="H43" i="15" s="1"/>
  <c r="H30" i="15"/>
  <c r="A37" i="15" s="1"/>
  <c r="A27" i="15"/>
  <c r="A68" i="15" s="1"/>
  <c r="F70" i="12"/>
  <c r="G70" i="12" s="1"/>
  <c r="F71" i="12"/>
  <c r="G71" i="12" s="1"/>
  <c r="F72" i="12"/>
  <c r="G72" i="12" s="1"/>
  <c r="F73" i="12"/>
  <c r="G73" i="12" s="1"/>
  <c r="F74" i="12"/>
  <c r="G74" i="12" s="1"/>
  <c r="F69" i="12"/>
  <c r="G69" i="12" s="1"/>
  <c r="G30" i="12"/>
  <c r="A30" i="12"/>
  <c r="H31" i="15"/>
  <c r="A33" i="7"/>
  <c r="A30" i="7"/>
  <c r="A62" i="12" l="1"/>
  <c r="A43" i="15"/>
  <c r="A44" i="15"/>
  <c r="A46" i="15"/>
  <c r="A47" i="15"/>
  <c r="A45" i="15"/>
  <c r="A75" i="12"/>
  <c r="E9" i="15"/>
  <c r="I97" i="15"/>
  <c r="I105" i="15"/>
  <c r="I113" i="15"/>
  <c r="I121" i="15"/>
  <c r="I129" i="15"/>
  <c r="I137" i="15"/>
  <c r="I145" i="15"/>
  <c r="I153" i="15"/>
  <c r="I161" i="15"/>
  <c r="I169" i="15"/>
  <c r="I177" i="15"/>
  <c r="I185" i="15"/>
  <c r="I44" i="15"/>
  <c r="I52" i="15"/>
  <c r="I60" i="15"/>
  <c r="I68" i="15"/>
  <c r="I76" i="15"/>
  <c r="I84" i="15"/>
  <c r="I98" i="15"/>
  <c r="I106" i="15"/>
  <c r="I114" i="15"/>
  <c r="I122" i="15"/>
  <c r="I130" i="15"/>
  <c r="I138" i="15"/>
  <c r="I146" i="15"/>
  <c r="I154" i="15"/>
  <c r="I170" i="15"/>
  <c r="I178" i="15"/>
  <c r="I45" i="15"/>
  <c r="I61" i="15"/>
  <c r="I77" i="15"/>
  <c r="I91" i="15"/>
  <c r="I107" i="15"/>
  <c r="I115" i="15"/>
  <c r="I131" i="15"/>
  <c r="I147" i="15"/>
  <c r="I163" i="15"/>
  <c r="I179" i="15"/>
  <c r="I46" i="15"/>
  <c r="I62" i="15"/>
  <c r="I78" i="15"/>
  <c r="I86" i="15"/>
  <c r="I184" i="15"/>
  <c r="I67" i="15"/>
  <c r="I90" i="15"/>
  <c r="I162" i="15"/>
  <c r="I186" i="15"/>
  <c r="I53" i="15"/>
  <c r="I69" i="15"/>
  <c r="I85" i="15"/>
  <c r="I99" i="15"/>
  <c r="I123" i="15"/>
  <c r="I139" i="15"/>
  <c r="I155" i="15"/>
  <c r="I171" i="15"/>
  <c r="I187" i="15"/>
  <c r="I54" i="15"/>
  <c r="I70" i="15"/>
  <c r="I176" i="15"/>
  <c r="I59" i="15"/>
  <c r="I92" i="15"/>
  <c r="I100" i="15"/>
  <c r="I108" i="15"/>
  <c r="I116" i="15"/>
  <c r="I124" i="15"/>
  <c r="I132" i="15"/>
  <c r="I140" i="15"/>
  <c r="I148" i="15"/>
  <c r="I156" i="15"/>
  <c r="I164" i="15"/>
  <c r="I172" i="15"/>
  <c r="I180" i="15"/>
  <c r="I188" i="15"/>
  <c r="I47" i="15"/>
  <c r="I55" i="15"/>
  <c r="I63" i="15"/>
  <c r="I71" i="15"/>
  <c r="I79" i="15"/>
  <c r="I87" i="15"/>
  <c r="I94" i="15"/>
  <c r="I110" i="15"/>
  <c r="I126" i="15"/>
  <c r="I142" i="15"/>
  <c r="I150" i="15"/>
  <c r="I166" i="15"/>
  <c r="I182" i="15"/>
  <c r="I49" i="15"/>
  <c r="I65" i="15"/>
  <c r="I81" i="15"/>
  <c r="I89" i="15"/>
  <c r="I95" i="15"/>
  <c r="I111" i="15"/>
  <c r="I127" i="15"/>
  <c r="I143" i="15"/>
  <c r="I151" i="15"/>
  <c r="I167" i="15"/>
  <c r="I191" i="15"/>
  <c r="I58" i="15"/>
  <c r="I66" i="15"/>
  <c r="I82" i="15"/>
  <c r="I96" i="15"/>
  <c r="I112" i="15"/>
  <c r="I120" i="15"/>
  <c r="I136" i="15"/>
  <c r="I152" i="15"/>
  <c r="I168" i="15"/>
  <c r="I192" i="15"/>
  <c r="I75" i="15"/>
  <c r="I93" i="15"/>
  <c r="I101" i="15"/>
  <c r="I109" i="15"/>
  <c r="I117" i="15"/>
  <c r="I125" i="15"/>
  <c r="I133" i="15"/>
  <c r="I141" i="15"/>
  <c r="I149" i="15"/>
  <c r="I157" i="15"/>
  <c r="I165" i="15"/>
  <c r="I173" i="15"/>
  <c r="I181" i="15"/>
  <c r="I189" i="15"/>
  <c r="I48" i="15"/>
  <c r="I56" i="15"/>
  <c r="I64" i="15"/>
  <c r="I72" i="15"/>
  <c r="I80" i="15"/>
  <c r="I88" i="15"/>
  <c r="I102" i="15"/>
  <c r="I118" i="15"/>
  <c r="I134" i="15"/>
  <c r="I158" i="15"/>
  <c r="I174" i="15"/>
  <c r="I190" i="15"/>
  <c r="I57" i="15"/>
  <c r="I73" i="15"/>
  <c r="I103" i="15"/>
  <c r="I119" i="15"/>
  <c r="I135" i="15"/>
  <c r="I159" i="15"/>
  <c r="I175" i="15"/>
  <c r="I183" i="15"/>
  <c r="I50" i="15"/>
  <c r="I74" i="15"/>
  <c r="I43" i="15"/>
  <c r="I104" i="15"/>
  <c r="I128" i="15"/>
  <c r="I144" i="15"/>
  <c r="I160" i="15"/>
  <c r="I51" i="15"/>
  <c r="I83" i="15"/>
  <c r="D4" i="12"/>
  <c r="D5" i="12"/>
  <c r="D6" i="12"/>
  <c r="D3" i="12"/>
  <c r="E4" i="12"/>
  <c r="E5" i="12"/>
  <c r="E6" i="12"/>
  <c r="E3" i="12"/>
  <c r="G35" i="12"/>
  <c r="W27" i="7" s="1"/>
  <c r="A73" i="12"/>
  <c r="A72" i="12"/>
  <c r="A71" i="12"/>
  <c r="A74" i="12"/>
  <c r="A70" i="12"/>
  <c r="C14" i="12"/>
  <c r="G31" i="12"/>
  <c r="H35" i="15"/>
  <c r="W37" i="7" s="1"/>
  <c r="A29" i="15" l="1"/>
  <c r="H69" i="12"/>
  <c r="H70" i="12"/>
  <c r="E14" i="12"/>
  <c r="H71" i="12" s="1"/>
  <c r="H115" i="12"/>
  <c r="H129" i="12"/>
  <c r="H132" i="12"/>
  <c r="H151" i="12"/>
  <c r="H109" i="12"/>
  <c r="H114" i="12"/>
  <c r="H211" i="12"/>
  <c r="H127" i="12"/>
  <c r="H85" i="12"/>
  <c r="H121" i="12"/>
  <c r="H102" i="12"/>
  <c r="H177" i="12"/>
  <c r="H209" i="12"/>
  <c r="H199" i="12"/>
  <c r="H218" i="12"/>
  <c r="H184" i="12"/>
  <c r="H84" i="12"/>
  <c r="H167" i="12"/>
  <c r="H125" i="12"/>
  <c r="H72" i="12"/>
  <c r="H187" i="12"/>
  <c r="H204" i="12"/>
  <c r="H182" i="12"/>
  <c r="H169" i="12"/>
  <c r="H120" i="12"/>
  <c r="H80" i="12"/>
  <c r="H192" i="12"/>
  <c r="H75" i="12"/>
  <c r="H172" i="12"/>
  <c r="H82" i="12"/>
  <c r="H152" i="12"/>
  <c r="H178" i="12"/>
  <c r="H97" i="12"/>
  <c r="H196" i="12"/>
  <c r="H149" i="12"/>
  <c r="H126" i="12"/>
  <c r="H104" i="12"/>
  <c r="H202" i="12"/>
  <c r="H160" i="12"/>
  <c r="H171" i="12"/>
  <c r="H87" i="12"/>
  <c r="H188" i="12"/>
  <c r="H176" i="12"/>
  <c r="H147" i="12"/>
  <c r="H201" i="12"/>
  <c r="H164" i="12"/>
  <c r="H136" i="12"/>
  <c r="H205" i="12"/>
  <c r="H207" i="12"/>
  <c r="H165" i="12"/>
  <c r="H154" i="12"/>
  <c r="H103" i="12"/>
  <c r="H198" i="12"/>
  <c r="H139" i="12"/>
  <c r="H116" i="12"/>
  <c r="H146" i="12"/>
  <c r="H217" i="12"/>
  <c r="H137" i="12"/>
  <c r="H92" i="12"/>
  <c r="H175" i="12"/>
  <c r="H150" i="12"/>
  <c r="H213" i="12"/>
  <c r="H99" i="12"/>
  <c r="H111" i="12"/>
  <c r="H95" i="12"/>
  <c r="H108" i="12"/>
  <c r="H122" i="12"/>
  <c r="H148" i="12"/>
  <c r="H138" i="12"/>
  <c r="H206" i="12"/>
  <c r="H107" i="12"/>
  <c r="H105" i="12"/>
  <c r="H124" i="12"/>
  <c r="H135" i="12"/>
  <c r="H83" i="12"/>
  <c r="H216" i="12"/>
  <c r="H100" i="12"/>
  <c r="H183" i="12"/>
  <c r="H141" i="12"/>
  <c r="H143" i="12"/>
  <c r="H101" i="12"/>
  <c r="H112" i="12"/>
  <c r="H90" i="12"/>
  <c r="H158" i="12"/>
  <c r="H123" i="12"/>
  <c r="H145" i="12"/>
  <c r="H140" i="12"/>
  <c r="H130" i="12"/>
  <c r="H106" i="12"/>
  <c r="H156" i="12"/>
  <c r="H157" i="12"/>
  <c r="H214" i="12"/>
  <c r="H134" i="12"/>
  <c r="H110" i="12"/>
  <c r="H128" i="12"/>
  <c r="H133" i="12"/>
  <c r="H155" i="12"/>
  <c r="H162" i="12"/>
  <c r="H190" i="12"/>
  <c r="H212" i="12"/>
  <c r="H179" i="12"/>
  <c r="H91" i="12"/>
  <c r="H166" i="12"/>
  <c r="H153" i="12"/>
  <c r="H142" i="12"/>
  <c r="H194" i="12"/>
  <c r="H144" i="12"/>
  <c r="H163" i="12"/>
  <c r="H81" i="12"/>
  <c r="H170" i="12"/>
  <c r="H96" i="12"/>
  <c r="H203" i="12"/>
  <c r="H119" i="12"/>
  <c r="H77" i="12"/>
  <c r="H79" i="12"/>
  <c r="H180" i="12"/>
  <c r="H118" i="12"/>
  <c r="H113" i="12"/>
  <c r="H94" i="12"/>
  <c r="H210" i="12"/>
  <c r="H168" i="12"/>
  <c r="H76" i="12"/>
  <c r="H73" i="12"/>
  <c r="H78" i="12"/>
  <c r="H186" i="12"/>
  <c r="H174" i="12"/>
  <c r="H89" i="12"/>
  <c r="H197" i="12"/>
  <c r="H181" i="12"/>
  <c r="H185" i="12"/>
  <c r="H200" i="12"/>
  <c r="H193" i="12"/>
  <c r="H93" i="12"/>
  <c r="H88" i="12"/>
  <c r="H195" i="12"/>
  <c r="H86" i="12"/>
  <c r="H215" i="12"/>
  <c r="H191" i="12"/>
  <c r="H161" i="12"/>
  <c r="H189" i="12"/>
  <c r="H159" i="12"/>
  <c r="H117" i="12"/>
  <c r="H208" i="12"/>
  <c r="H173" i="12"/>
  <c r="H98" i="12"/>
  <c r="H131" i="12"/>
  <c r="A29" i="12"/>
  <c r="W42" i="7"/>
  <c r="A49" i="7" l="1"/>
  <c r="A4" i="10"/>
  <c r="A67" i="7" s="1"/>
  <c r="H74" i="12"/>
  <c r="G32" i="12" l="1"/>
  <c r="H32" i="15"/>
</calcChain>
</file>

<file path=xl/comments1.xml><?xml version="1.0" encoding="utf-8"?>
<comments xmlns="http://schemas.openxmlformats.org/spreadsheetml/2006/main">
  <authors>
    <author>We</author>
  </authors>
  <commentList>
    <comment ref="B53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C68" authorId="0" shapeId="0">
      <text>
        <r>
          <rPr>
            <sz val="9"/>
            <color indexed="81"/>
            <rFont val="Arial"/>
            <family val="2"/>
          </rPr>
          <t>Die Auswahlliste ergibt 
sich in Abhängigkeit
vom Abrufzeitraum auf 
der Mittelanforderung.</t>
        </r>
      </text>
    </comment>
  </commentList>
</comments>
</file>

<file path=xl/comments3.xml><?xml version="1.0" encoding="utf-8"?>
<comments xmlns="http://schemas.openxmlformats.org/spreadsheetml/2006/main">
  <authors>
    <author>We</author>
  </authors>
  <commentList>
    <comment ref="C42" authorId="0" shapeId="0">
      <text>
        <r>
          <rPr>
            <sz val="9"/>
            <color indexed="81"/>
            <rFont val="Arial"/>
            <family val="2"/>
          </rPr>
          <t>Die Auswahlliste ergibt 
sich in Abhängigkeit
vom Abrufzeitraum auf 
der Mittelanforderung.</t>
        </r>
      </text>
    </comment>
  </commentList>
</comments>
</file>

<file path=xl/sharedStrings.xml><?xml version="1.0" encoding="utf-8"?>
<sst xmlns="http://schemas.openxmlformats.org/spreadsheetml/2006/main" count="144" uniqueCount="102">
  <si>
    <t>Zuwendungsempfänger/Anschrift</t>
  </si>
  <si>
    <t>Kontoinhaber:</t>
  </si>
  <si>
    <t>Aktenzeichen:</t>
  </si>
  <si>
    <t>Bescheid vom:</t>
  </si>
  <si>
    <t>Ort, Datum</t>
  </si>
  <si>
    <t>IBAN:</t>
  </si>
  <si>
    <t>BIC:</t>
  </si>
  <si>
    <t>bis:</t>
  </si>
  <si>
    <t>Bank, Ort:</t>
  </si>
  <si>
    <t>Mittelanforderung</t>
  </si>
  <si>
    <t>Name in Druckschrift</t>
  </si>
  <si>
    <t>rechtsverbindliche Unterschrift des Zuwendungsempfängers</t>
  </si>
  <si>
    <t>in €</t>
  </si>
  <si>
    <t>Ich bestätige, dass die Bedingungen und Auflagen des o. g. Bescheides erfüllt wurden und
keine mitteilungspflichtigen Änderungen eingetreten sind.</t>
  </si>
  <si>
    <t>Änderungsdokumentation</t>
  </si>
  <si>
    <t>Version</t>
  </si>
  <si>
    <t>Datum</t>
  </si>
  <si>
    <t>Beschreibung der Änderung</t>
  </si>
  <si>
    <t>Ersterstellung</t>
  </si>
  <si>
    <t>vom:</t>
  </si>
  <si>
    <t>V 1.0</t>
  </si>
  <si>
    <t xml:space="preserve">Aktenzeichen: </t>
  </si>
  <si>
    <t>V 1.1</t>
  </si>
  <si>
    <t>S u m m e</t>
  </si>
  <si>
    <t>lfd.
Nr.</t>
  </si>
  <si>
    <t>Anlage 2: Mittelbestand aus vorangegangenen Mittelanforderungen</t>
  </si>
  <si>
    <t>Anlage 1: Mittelbedarfsplanung für o. g. Zeitraum</t>
  </si>
  <si>
    <t>Die nicht angefallenen Ausgaben aus vorangegangenen Mittelanforderungen (Bestand) betragen:</t>
  </si>
  <si>
    <t>Name, Vorname des Teilnehmenden</t>
  </si>
  <si>
    <t>Festbetrag</t>
  </si>
  <si>
    <t>Druckbereich</t>
  </si>
  <si>
    <t>Mittelbedarf</t>
  </si>
  <si>
    <t>Die geplanten Ausgaben für fällige Zahlungen im o. g. Zeitraum betragen:</t>
  </si>
  <si>
    <t>bewilligter
monatlicher
Festbetrag</t>
  </si>
  <si>
    <t>Mittelbestand
(Differenz)</t>
  </si>
  <si>
    <t>tatsächlicher
Mittelbedarf</t>
  </si>
  <si>
    <t>Bitte auswählen!</t>
  </si>
  <si>
    <t>Mittelbedarf
für Monat</t>
  </si>
  <si>
    <t>Die geplanten Ausgaben für fällige Zahlungen betragen für den Zeitraum:</t>
  </si>
  <si>
    <t>angeforderter
und ausgezahlter
Betrag</t>
  </si>
  <si>
    <t>angefordert
und ausgezahlt
für Monat</t>
  </si>
  <si>
    <t>tatsächlich
ausgezahltes
Gesamtbruttoentgelt</t>
  </si>
  <si>
    <t>1. Gesamtaufstellung</t>
  </si>
  <si>
    <t>Anzahl
Monate</t>
  </si>
  <si>
    <t>gemäß Anlage 1 insgesamt:</t>
  </si>
  <si>
    <r>
      <t>2. Einzelaufstellung (</t>
    </r>
    <r>
      <rPr>
        <b/>
        <u/>
        <sz val="9"/>
        <rFont val="Arial"/>
        <family val="2"/>
      </rPr>
      <t>alternativ</t>
    </r>
    <r>
      <rPr>
        <b/>
        <sz val="9"/>
        <rFont val="Arial"/>
        <family val="2"/>
      </rPr>
      <t xml:space="preserve"> pro Teilnehmenden und Monat)</t>
    </r>
  </si>
  <si>
    <t>Anzahl
Teilnehmende</t>
  </si>
  <si>
    <t>Umstellung auf Office-Version ab 2007 (Format .xlsx),
Ergänzung der Anlagen "Mittelbedarfsplanung" und "Mittelbestand"</t>
  </si>
  <si>
    <t>V 1.2</t>
  </si>
  <si>
    <t>Festbetrag 30</t>
  </si>
  <si>
    <t>Festbetrag 25</t>
  </si>
  <si>
    <t>Festbetrag 20</t>
  </si>
  <si>
    <t>Festbetrag 15</t>
  </si>
  <si>
    <t>Jahr Zeitraumbeginn</t>
  </si>
  <si>
    <t>Festbetrag für Jahr</t>
  </si>
  <si>
    <t>für freie Eingabe</t>
  </si>
  <si>
    <r>
      <t xml:space="preserve">Gesamtbruttoentgelt
</t>
    </r>
    <r>
      <rPr>
        <i/>
        <sz val="8"/>
        <color indexed="30"/>
        <rFont val="Arial"/>
        <family val="2"/>
      </rPr>
      <t>(wenn abweichend von
der Berech.grundlage
des Festbetrages)</t>
    </r>
  </si>
  <si>
    <r>
      <t xml:space="preserve">Gesamtbruttoentgelt
inkl. 20,4% Pauschale
für AG-SV
</t>
    </r>
    <r>
      <rPr>
        <i/>
        <sz val="8"/>
        <color rgb="FF0070C0"/>
        <rFont val="Arial"/>
        <family val="2"/>
      </rPr>
      <t>(Beiträge zur Renten- 
und Arbeitslosen-
versicherung etc.)</t>
    </r>
  </si>
  <si>
    <t>Anpassung der monatlichen Festbeträge</t>
  </si>
  <si>
    <t>V 1.3</t>
  </si>
  <si>
    <t>Anpassung an neue Richtlinie</t>
  </si>
  <si>
    <t>Richtlinie zum Programm "Öffentlich geförderte Beschäftigung und gemeinwohlorientierte Arbeit in Thüringen"  -
Fördergegenstand: Lohnkostenzuschuss soziale Teilhabe</t>
  </si>
  <si>
    <t>V 1.4</t>
  </si>
  <si>
    <t>2021_1</t>
  </si>
  <si>
    <t>2021_2</t>
  </si>
  <si>
    <t>2022_1</t>
  </si>
  <si>
    <t>2022_2</t>
  </si>
  <si>
    <t>Anpassung der monatlichen Festbeträge, 
Einschränkung der Mittelanforderung auf die HHJ 2021 und 2022</t>
  </si>
  <si>
    <t>V 1.5</t>
  </si>
  <si>
    <t>Anpassung Anlage 1 (Feld "lfd. Nr.")</t>
  </si>
  <si>
    <t>V 1.6</t>
  </si>
  <si>
    <t>2021_3</t>
  </si>
  <si>
    <t>2021_4</t>
  </si>
  <si>
    <t>2022_3</t>
  </si>
  <si>
    <t>2022_4</t>
  </si>
  <si>
    <t>2023_1</t>
  </si>
  <si>
    <t>2023_2</t>
  </si>
  <si>
    <t>2023_3</t>
  </si>
  <si>
    <t>2023_4</t>
  </si>
  <si>
    <t>2024_1</t>
  </si>
  <si>
    <t>2024_2</t>
  </si>
  <si>
    <t>2024_3</t>
  </si>
  <si>
    <t>2024_4</t>
  </si>
  <si>
    <t>2025_1</t>
  </si>
  <si>
    <t>2025_2</t>
  </si>
  <si>
    <t>2025_3</t>
  </si>
  <si>
    <t>2025_4</t>
  </si>
  <si>
    <t>Anpassung der Festbeträge ab 01.10.2022</t>
  </si>
  <si>
    <t>kk</t>
  </si>
  <si>
    <t>V 1.7</t>
  </si>
  <si>
    <t>Adressänderung</t>
  </si>
  <si>
    <t>Weimarische Straße 45/46</t>
  </si>
  <si>
    <t>99099 Erfurt</t>
  </si>
  <si>
    <t>ÖGB - Lohnkostenzuschuss soziale Teilhabe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</si>
  <si>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</si>
  <si>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</si>
  <si>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</si>
  <si>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</si>
  <si>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</si>
  <si>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</si>
  <si>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V 2.1</t>
  </si>
  <si>
    <t>Anpassung der Festbeträge ab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</si>
</sst>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_-* #,##0.00\ [$€-1]_-;\-* #,##0.00\ [$€-1]_-;_-* &quot;-&quot;??\ [$€-1]_-"/>
    <numFmt numFmtId="167" formatCode="mmm\ yyyy"/>
    <numFmt numFmtId="168" formatCode="#,##0.00;\-#,##0.00;"/>
  </numFmts>
  <fonts count="25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b/>
      <sz val="2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i/>
      <sz val="8"/>
      <color rgb="FF0070C0"/>
      <name val="Arial"/>
      <family val="2"/>
    </font>
    <font>
      <i/>
      <sz val="8"/>
      <color indexed="3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221">
    <xf numFmtId="0" fontId="0" fillId="0" borderId="0" xfId="0"/>
    <xf numFmtId="0" fontId="2" fillId="0" borderId="0" xfId="21" applyAlignment="1" applyProtection="1">
      <alignment vertical="center"/>
      <protection hidden="1"/>
    </xf>
    <xf numFmtId="0" fontId="2" fillId="0" borderId="0" xfId="21" applyBorder="1" applyAlignment="1" applyProtection="1">
      <alignment vertical="center"/>
      <protection hidden="1"/>
    </xf>
    <xf numFmtId="0" fontId="2" fillId="0" borderId="0" xfId="21" applyFont="1" applyFill="1" applyAlignment="1" applyProtection="1">
      <alignment vertical="center"/>
      <protection hidden="1"/>
    </xf>
    <xf numFmtId="0" fontId="2" fillId="0" borderId="0" xfId="21" applyFont="1" applyAlignment="1" applyProtection="1">
      <alignment vertical="center"/>
      <protection hidden="1"/>
    </xf>
    <xf numFmtId="0" fontId="1" fillId="0" borderId="0" xfId="21" applyFont="1" applyFill="1" applyAlignment="1" applyProtection="1">
      <alignment vertical="center"/>
      <protection hidden="1"/>
    </xf>
    <xf numFmtId="0" fontId="8" fillId="0" borderId="0" xfId="21" applyFont="1" applyFill="1" applyBorder="1" applyAlignment="1" applyProtection="1">
      <alignment vertical="center"/>
      <protection hidden="1"/>
    </xf>
    <xf numFmtId="0" fontId="2" fillId="0" borderId="1" xfId="21" applyFont="1" applyBorder="1" applyAlignment="1" applyProtection="1">
      <alignment vertical="center"/>
      <protection hidden="1"/>
    </xf>
    <xf numFmtId="0" fontId="2" fillId="0" borderId="2" xfId="21" applyFont="1" applyBorder="1" applyAlignment="1" applyProtection="1">
      <alignment vertical="center"/>
      <protection hidden="1"/>
    </xf>
    <xf numFmtId="0" fontId="2" fillId="0" borderId="3" xfId="21" applyFont="1" applyBorder="1" applyAlignment="1" applyProtection="1">
      <alignment vertical="center"/>
      <protection hidden="1"/>
    </xf>
    <xf numFmtId="0" fontId="2" fillId="0" borderId="4" xfId="21" applyFont="1" applyBorder="1" applyAlignment="1" applyProtection="1">
      <alignment horizontal="left" vertical="center" indent="1"/>
      <protection hidden="1"/>
    </xf>
    <xf numFmtId="0" fontId="2" fillId="0" borderId="0" xfId="21" applyFont="1" applyBorder="1" applyAlignment="1" applyProtection="1">
      <alignment horizontal="left" vertical="center" wrapText="1" indent="1"/>
      <protection hidden="1"/>
    </xf>
    <xf numFmtId="0" fontId="2" fillId="0" borderId="5" xfId="21" applyFont="1" applyBorder="1" applyAlignment="1" applyProtection="1">
      <alignment horizontal="left" vertical="center" wrapText="1" indent="1"/>
      <protection hidden="1"/>
    </xf>
    <xf numFmtId="0" fontId="2" fillId="0" borderId="4" xfId="21" applyFont="1" applyBorder="1" applyAlignment="1" applyProtection="1">
      <alignment vertical="top" wrapText="1"/>
      <protection hidden="1"/>
    </xf>
    <xf numFmtId="0" fontId="2" fillId="0" borderId="0" xfId="21" applyFont="1" applyBorder="1" applyAlignment="1" applyProtection="1">
      <alignment vertical="top" wrapText="1"/>
      <protection hidden="1"/>
    </xf>
    <xf numFmtId="0" fontId="2" fillId="0" borderId="5" xfId="21" applyFont="1" applyBorder="1" applyAlignment="1" applyProtection="1">
      <alignment vertical="top" wrapText="1"/>
      <protection hidden="1"/>
    </xf>
    <xf numFmtId="0" fontId="2" fillId="0" borderId="6" xfId="21" applyFont="1" applyBorder="1" applyAlignment="1" applyProtection="1">
      <alignment horizontal="left" vertical="center" indent="1"/>
      <protection hidden="1"/>
    </xf>
    <xf numFmtId="0" fontId="2" fillId="0" borderId="0" xfId="21" applyFont="1" applyBorder="1" applyAlignment="1" applyProtection="1">
      <alignment horizontal="left" vertical="center" indent="1"/>
      <protection hidden="1"/>
    </xf>
    <xf numFmtId="0" fontId="2" fillId="0" borderId="0" xfId="21" applyFont="1" applyBorder="1" applyAlignment="1" applyProtection="1">
      <alignment vertical="center"/>
      <protection hidden="1"/>
    </xf>
    <xf numFmtId="0" fontId="2" fillId="0" borderId="5" xfId="21" applyFont="1" applyBorder="1" applyAlignment="1" applyProtection="1">
      <alignment vertical="center"/>
      <protection hidden="1"/>
    </xf>
    <xf numFmtId="0" fontId="2" fillId="0" borderId="4" xfId="21" applyFont="1" applyBorder="1" applyAlignment="1" applyProtection="1">
      <alignment vertical="center"/>
      <protection hidden="1"/>
    </xf>
    <xf numFmtId="0" fontId="2" fillId="0" borderId="0" xfId="21" applyFont="1" applyBorder="1" applyAlignment="1" applyProtection="1">
      <alignment horizontal="left" indent="1"/>
      <protection hidden="1"/>
    </xf>
    <xf numFmtId="0" fontId="2" fillId="0" borderId="0" xfId="21" applyFont="1" applyBorder="1" applyAlignment="1" applyProtection="1">
      <alignment vertical="center" wrapText="1"/>
      <protection hidden="1"/>
    </xf>
    <xf numFmtId="0" fontId="2" fillId="0" borderId="5" xfId="21" applyFont="1" applyBorder="1" applyAlignment="1" applyProtection="1">
      <alignment vertical="center" wrapText="1"/>
      <protection hidden="1"/>
    </xf>
    <xf numFmtId="0" fontId="2" fillId="0" borderId="7" xfId="21" applyFont="1" applyBorder="1" applyAlignment="1" applyProtection="1">
      <alignment vertical="center"/>
      <protection hidden="1"/>
    </xf>
    <xf numFmtId="0" fontId="2" fillId="0" borderId="8" xfId="21" applyFont="1" applyBorder="1" applyAlignment="1" applyProtection="1">
      <alignment vertical="center"/>
      <protection hidden="1"/>
    </xf>
    <xf numFmtId="0" fontId="2" fillId="0" borderId="9" xfId="21" applyFont="1" applyBorder="1" applyAlignment="1" applyProtection="1">
      <alignment vertical="center"/>
      <protection hidden="1"/>
    </xf>
    <xf numFmtId="0" fontId="2" fillId="0" borderId="10" xfId="21" applyFont="1" applyBorder="1" applyAlignment="1" applyProtection="1">
      <alignment vertical="center"/>
      <protection hidden="1"/>
    </xf>
    <xf numFmtId="0" fontId="2" fillId="0" borderId="0" xfId="21" applyFont="1" applyFill="1" applyBorder="1" applyAlignment="1" applyProtection="1">
      <alignment vertical="center"/>
      <protection hidden="1"/>
    </xf>
    <xf numFmtId="0" fontId="5" fillId="0" borderId="0" xfId="21" applyFont="1" applyFill="1" applyBorder="1" applyAlignment="1" applyProtection="1">
      <alignment vertical="center"/>
      <protection hidden="1"/>
    </xf>
    <xf numFmtId="0" fontId="2" fillId="0" borderId="0" xfId="21" applyFont="1" applyFill="1" applyBorder="1" applyAlignment="1" applyProtection="1">
      <alignment vertical="top"/>
      <protection hidden="1"/>
    </xf>
    <xf numFmtId="0" fontId="5" fillId="0" borderId="0" xfId="21" applyFont="1" applyFill="1" applyBorder="1" applyAlignment="1" applyProtection="1">
      <alignment vertical="top"/>
      <protection hidden="1"/>
    </xf>
    <xf numFmtId="0" fontId="5" fillId="0" borderId="0" xfId="21" applyFont="1" applyFill="1" applyBorder="1" applyAlignment="1" applyProtection="1">
      <alignment horizontal="left" vertical="center"/>
      <protection hidden="1"/>
    </xf>
    <xf numFmtId="0" fontId="5" fillId="0" borderId="0" xfId="21" applyFont="1" applyFill="1" applyBorder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1" xfId="21" applyFont="1" applyBorder="1" applyAlignment="1" applyProtection="1">
      <alignment vertical="center"/>
      <protection hidden="1"/>
    </xf>
    <xf numFmtId="0" fontId="2" fillId="0" borderId="12" xfId="21" applyFont="1" applyBorder="1" applyAlignment="1" applyProtection="1">
      <alignment vertical="center"/>
      <protection hidden="1"/>
    </xf>
    <xf numFmtId="0" fontId="2" fillId="0" borderId="13" xfId="21" applyFont="1" applyBorder="1" applyAlignment="1" applyProtection="1">
      <alignment vertical="center"/>
      <protection hidden="1"/>
    </xf>
    <xf numFmtId="0" fontId="2" fillId="0" borderId="14" xfId="21" applyFont="1" applyBorder="1" applyAlignment="1" applyProtection="1">
      <alignment vertical="center"/>
      <protection hidden="1"/>
    </xf>
    <xf numFmtId="0" fontId="2" fillId="0" borderId="15" xfId="21" applyFont="1" applyBorder="1" applyAlignment="1" applyProtection="1">
      <alignment vertical="center"/>
      <protection hidden="1"/>
    </xf>
    <xf numFmtId="0" fontId="2" fillId="0" borderId="16" xfId="21" applyFont="1" applyBorder="1" applyAlignment="1" applyProtection="1">
      <alignment vertical="center"/>
      <protection hidden="1"/>
    </xf>
    <xf numFmtId="0" fontId="2" fillId="0" borderId="11" xfId="21" applyFont="1" applyBorder="1" applyAlignment="1" applyProtection="1">
      <alignment vertical="top" wrapText="1"/>
      <protection hidden="1"/>
    </xf>
    <xf numFmtId="0" fontId="2" fillId="0" borderId="12" xfId="21" applyFont="1" applyBorder="1" applyAlignment="1" applyProtection="1">
      <alignment vertical="top" wrapText="1"/>
      <protection hidden="1"/>
    </xf>
    <xf numFmtId="0" fontId="2" fillId="0" borderId="13" xfId="21" applyFont="1" applyBorder="1" applyAlignment="1" applyProtection="1">
      <alignment vertical="top" wrapText="1"/>
      <protection hidden="1"/>
    </xf>
    <xf numFmtId="49" fontId="2" fillId="10" borderId="17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18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9" xfId="21" applyNumberFormat="1" applyFont="1" applyFill="1" applyBorder="1" applyAlignment="1" applyProtection="1">
      <alignment horizontal="left" vertical="center" indent="2"/>
    </xf>
    <xf numFmtId="49" fontId="2" fillId="10" borderId="19" xfId="21" applyNumberFormat="1" applyFont="1" applyFill="1" applyBorder="1" applyAlignment="1" applyProtection="1">
      <alignment horizontal="left" vertical="center" indent="1"/>
    </xf>
    <xf numFmtId="49" fontId="2" fillId="10" borderId="20" xfId="21" applyNumberFormat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21" applyFont="1" applyAlignment="1" applyProtection="1">
      <alignment vertical="center"/>
      <protection locked="0" hidden="1"/>
    </xf>
    <xf numFmtId="0" fontId="7" fillId="0" borderId="0" xfId="21" applyFont="1" applyBorder="1" applyAlignment="1" applyProtection="1">
      <alignment horizontal="right" vertical="center" indent="1"/>
      <protection hidden="1"/>
    </xf>
    <xf numFmtId="0" fontId="2" fillId="0" borderId="0" xfId="21" applyNumberFormat="1" applyAlignment="1" applyProtection="1">
      <alignment vertical="center"/>
      <protection hidden="1"/>
    </xf>
    <xf numFmtId="0" fontId="2" fillId="0" borderId="0" xfId="21" applyNumberFormat="1" applyAlignment="1" applyProtection="1">
      <alignment horizontal="center" vertical="center"/>
      <protection hidden="1"/>
    </xf>
    <xf numFmtId="0" fontId="2" fillId="0" borderId="0" xfId="21" applyNumberFormat="1" applyBorder="1" applyAlignment="1" applyProtection="1">
      <alignment vertical="center"/>
      <protection hidden="1"/>
    </xf>
    <xf numFmtId="0" fontId="3" fillId="0" borderId="0" xfId="28" applyFont="1" applyFill="1" applyBorder="1" applyAlignment="1" applyProtection="1">
      <alignment vertical="center"/>
      <protection hidden="1"/>
    </xf>
    <xf numFmtId="0" fontId="2" fillId="13" borderId="21" xfId="25" applyFont="1" applyFill="1" applyBorder="1" applyAlignment="1" applyProtection="1">
      <alignment vertical="center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2" fillId="0" borderId="0" xfId="25" applyNumberFormat="1" applyFont="1" applyFill="1" applyBorder="1" applyAlignment="1" applyProtection="1">
      <alignment horizontal="right" vertical="center"/>
      <protection hidden="1"/>
    </xf>
    <xf numFmtId="1" fontId="2" fillId="0" borderId="22" xfId="25" applyNumberFormat="1" applyFont="1" applyFill="1" applyBorder="1" applyAlignment="1" applyProtection="1">
      <alignment horizontal="center" vertical="center"/>
      <protection hidden="1"/>
    </xf>
    <xf numFmtId="0" fontId="3" fillId="12" borderId="17" xfId="21" applyFont="1" applyFill="1" applyBorder="1" applyAlignment="1" applyProtection="1">
      <alignment horizontal="left" vertical="center" indent="1"/>
    </xf>
    <xf numFmtId="0" fontId="2" fillId="12" borderId="9" xfId="21" applyFont="1" applyFill="1" applyBorder="1" applyAlignment="1" applyProtection="1">
      <alignment vertical="center"/>
    </xf>
    <xf numFmtId="0" fontId="13" fillId="12" borderId="9" xfId="21" applyFont="1" applyFill="1" applyBorder="1" applyAlignment="1" applyProtection="1">
      <alignment vertical="center"/>
    </xf>
    <xf numFmtId="0" fontId="2" fillId="12" borderId="20" xfId="21" applyFont="1" applyFill="1" applyBorder="1" applyAlignment="1" applyProtection="1">
      <alignment vertical="center"/>
    </xf>
    <xf numFmtId="0" fontId="2" fillId="0" borderId="0" xfId="21" applyFont="1" applyFill="1" applyAlignment="1" applyProtection="1">
      <alignment vertical="center"/>
    </xf>
    <xf numFmtId="0" fontId="19" fillId="0" borderId="0" xfId="25" applyFont="1" applyFill="1" applyBorder="1" applyAlignment="1" applyProtection="1">
      <alignment wrapText="1"/>
      <protection hidden="1"/>
    </xf>
    <xf numFmtId="0" fontId="1" fillId="0" borderId="17" xfId="25" applyFont="1" applyFill="1" applyBorder="1" applyAlignment="1" applyProtection="1">
      <alignment wrapText="1"/>
      <protection hidden="1"/>
    </xf>
    <xf numFmtId="0" fontId="3" fillId="0" borderId="9" xfId="25" applyFont="1" applyFill="1" applyBorder="1" applyAlignment="1" applyProtection="1">
      <alignment horizontal="left" vertical="center" indent="1"/>
      <protection hidden="1"/>
    </xf>
    <xf numFmtId="0" fontId="2" fillId="0" borderId="9" xfId="25" applyFont="1" applyFill="1" applyBorder="1" applyAlignment="1" applyProtection="1">
      <alignment vertical="center"/>
      <protection hidden="1"/>
    </xf>
    <xf numFmtId="3" fontId="3" fillId="0" borderId="9" xfId="25" applyNumberFormat="1" applyFont="1" applyFill="1" applyBorder="1" applyAlignment="1" applyProtection="1">
      <alignment horizontal="right" vertical="center" indent="4"/>
      <protection hidden="1"/>
    </xf>
    <xf numFmtId="4" fontId="3" fillId="0" borderId="20" xfId="25" applyNumberFormat="1" applyFont="1" applyFill="1" applyBorder="1" applyAlignment="1" applyProtection="1">
      <alignment horizontal="right" vertical="center" indent="1"/>
      <protection hidden="1"/>
    </xf>
    <xf numFmtId="4" fontId="2" fillId="15" borderId="13" xfId="21" applyNumberFormat="1" applyFont="1" applyFill="1" applyBorder="1" applyAlignment="1" applyProtection="1">
      <alignment horizontal="right" vertical="center" indent="1"/>
      <protection locked="0"/>
    </xf>
    <xf numFmtId="0" fontId="2" fillId="15" borderId="24" xfId="21" applyFont="1" applyFill="1" applyBorder="1" applyAlignment="1" applyProtection="1">
      <alignment horizontal="left" vertical="center" indent="1"/>
      <protection locked="0"/>
    </xf>
    <xf numFmtId="0" fontId="1" fillId="14" borderId="10" xfId="25" applyFont="1" applyFill="1" applyBorder="1" applyAlignment="1" applyProtection="1">
      <alignment horizontal="center" vertical="center" wrapText="1"/>
      <protection hidden="1"/>
    </xf>
    <xf numFmtId="4" fontId="2" fillId="16" borderId="21" xfId="25" applyNumberFormat="1" applyFont="1" applyFill="1" applyBorder="1" applyAlignment="1" applyProtection="1">
      <alignment horizontal="left" vertical="center" indent="1"/>
      <protection hidden="1"/>
    </xf>
    <xf numFmtId="0" fontId="2" fillId="13" borderId="21" xfId="25" applyFont="1" applyFill="1" applyBorder="1" applyAlignment="1" applyProtection="1">
      <alignment horizontal="left" vertical="center" indent="1"/>
      <protection hidden="1"/>
    </xf>
    <xf numFmtId="0" fontId="2" fillId="16" borderId="21" xfId="25" applyFont="1" applyFill="1" applyBorder="1" applyAlignment="1" applyProtection="1">
      <alignment horizontal="left" vertical="center" indent="1"/>
      <protection hidden="1"/>
    </xf>
    <xf numFmtId="0" fontId="16" fillId="0" borderId="0" xfId="25" applyFont="1" applyFill="1" applyAlignment="1" applyProtection="1">
      <alignment vertical="center"/>
      <protection hidden="1"/>
    </xf>
    <xf numFmtId="0" fontId="16" fillId="0" borderId="0" xfId="21" applyFont="1" applyFill="1" applyAlignment="1" applyProtection="1">
      <alignment vertical="center"/>
    </xf>
    <xf numFmtId="0" fontId="3" fillId="13" borderId="21" xfId="0" applyNumberFormat="1" applyFont="1" applyFill="1" applyBorder="1" applyAlignment="1" applyProtection="1">
      <alignment horizontal="left" vertical="center"/>
      <protection hidden="1"/>
    </xf>
    <xf numFmtId="2" fontId="3" fillId="13" borderId="21" xfId="29" applyNumberFormat="1" applyFont="1" applyFill="1" applyBorder="1" applyAlignment="1" applyProtection="1">
      <alignment horizontal="left" vertical="center"/>
      <protection hidden="1"/>
    </xf>
    <xf numFmtId="0" fontId="3" fillId="13" borderId="21" xfId="25" applyFont="1" applyFill="1" applyBorder="1" applyAlignment="1" applyProtection="1">
      <alignment horizontal="left" vertical="center"/>
      <protection hidden="1"/>
    </xf>
    <xf numFmtId="14" fontId="2" fillId="13" borderId="21" xfId="25" applyNumberFormat="1" applyFont="1" applyFill="1" applyBorder="1" applyAlignment="1" applyProtection="1">
      <alignment horizontal="left" vertical="center" indent="1"/>
      <protection hidden="1"/>
    </xf>
    <xf numFmtId="0" fontId="1" fillId="14" borderId="26" xfId="25" applyFont="1" applyFill="1" applyBorder="1" applyAlignment="1" applyProtection="1">
      <alignment horizontal="center" vertical="center" wrapText="1"/>
      <protection hidden="1"/>
    </xf>
    <xf numFmtId="168" fontId="2" fillId="0" borderId="27" xfId="25" applyNumberFormat="1" applyFont="1" applyFill="1" applyBorder="1" applyAlignment="1" applyProtection="1">
      <alignment horizontal="right" vertical="center" indent="1"/>
      <protection hidden="1"/>
    </xf>
    <xf numFmtId="168" fontId="2" fillId="0" borderId="24" xfId="25" applyNumberFormat="1" applyFont="1" applyFill="1" applyBorder="1" applyAlignment="1" applyProtection="1">
      <alignment horizontal="right" vertical="center" indent="1"/>
      <protection hidden="1"/>
    </xf>
    <xf numFmtId="4" fontId="2" fillId="11" borderId="11" xfId="25" applyNumberFormat="1" applyFont="1" applyFill="1" applyBorder="1" applyAlignment="1" applyProtection="1">
      <alignment horizontal="right" vertical="center" indent="1"/>
      <protection locked="0"/>
    </xf>
    <xf numFmtId="167" fontId="17" fillId="17" borderId="21" xfId="25" applyNumberFormat="1" applyFont="1" applyFill="1" applyBorder="1" applyAlignment="1" applyProtection="1">
      <alignment horizontal="left" vertical="center" indent="1"/>
      <protection hidden="1"/>
    </xf>
    <xf numFmtId="167" fontId="2" fillId="15" borderId="24" xfId="21" applyNumberFormat="1" applyFont="1" applyFill="1" applyBorder="1" applyAlignment="1" applyProtection="1">
      <alignment horizontal="center" vertical="center"/>
      <protection locked="0"/>
    </xf>
    <xf numFmtId="0" fontId="2" fillId="13" borderId="21" xfId="25" applyNumberFormat="1" applyFont="1" applyFill="1" applyBorder="1" applyAlignment="1" applyProtection="1">
      <alignment horizontal="left" vertical="center" indent="1"/>
      <protection hidden="1"/>
    </xf>
    <xf numFmtId="0" fontId="17" fillId="17" borderId="21" xfId="25" applyFont="1" applyFill="1" applyBorder="1" applyAlignment="1" applyProtection="1">
      <alignment horizontal="left" vertical="center" indent="1"/>
      <protection hidden="1"/>
    </xf>
    <xf numFmtId="0" fontId="7" fillId="0" borderId="0" xfId="25" applyFont="1" applyFill="1" applyAlignment="1" applyProtection="1">
      <alignment horizontal="right"/>
      <protection hidden="1"/>
    </xf>
    <xf numFmtId="0" fontId="7" fillId="0" borderId="0" xfId="25" applyFont="1" applyFill="1" applyAlignment="1" applyProtection="1">
      <alignment horizontal="right" vertical="top"/>
      <protection hidden="1"/>
    </xf>
    <xf numFmtId="0" fontId="1" fillId="14" borderId="23" xfId="25" applyFont="1" applyFill="1" applyBorder="1" applyAlignment="1" applyProtection="1">
      <alignment horizontal="center" vertical="center" wrapText="1"/>
      <protection hidden="1"/>
    </xf>
    <xf numFmtId="3" fontId="2" fillId="11" borderId="29" xfId="25" applyNumberFormat="1" applyFont="1" applyFill="1" applyBorder="1" applyAlignment="1" applyProtection="1">
      <alignment horizontal="center" vertical="center"/>
      <protection locked="0"/>
    </xf>
    <xf numFmtId="168" fontId="2" fillId="0" borderId="28" xfId="25" applyNumberFormat="1" applyFont="1" applyFill="1" applyBorder="1" applyAlignment="1" applyProtection="1">
      <alignment horizontal="right" vertical="center" indent="1"/>
      <protection hidden="1"/>
    </xf>
    <xf numFmtId="0" fontId="2" fillId="0" borderId="28" xfId="24" applyFont="1" applyFill="1" applyBorder="1" applyAlignment="1" applyProtection="1">
      <alignment horizontal="center" vertical="center"/>
      <protection hidden="1"/>
    </xf>
    <xf numFmtId="0" fontId="2" fillId="0" borderId="24" xfId="24" applyFont="1" applyFill="1" applyBorder="1" applyAlignment="1" applyProtection="1">
      <alignment horizontal="center" vertical="center"/>
      <protection hidden="1"/>
    </xf>
    <xf numFmtId="0" fontId="2" fillId="0" borderId="23" xfId="24" applyFont="1" applyFill="1" applyBorder="1" applyAlignment="1" applyProtection="1">
      <alignment horizontal="center" vertical="center"/>
      <protection hidden="1"/>
    </xf>
    <xf numFmtId="3" fontId="2" fillId="11" borderId="30" xfId="25" applyNumberFormat="1" applyFont="1" applyFill="1" applyBorder="1" applyAlignment="1" applyProtection="1">
      <alignment horizontal="center" vertical="center"/>
      <protection locked="0"/>
    </xf>
    <xf numFmtId="168" fontId="2" fillId="0" borderId="31" xfId="25" applyNumberFormat="1" applyFont="1" applyFill="1" applyBorder="1" applyAlignment="1" applyProtection="1">
      <alignment horizontal="right" vertical="center" indent="1"/>
      <protection hidden="1"/>
    </xf>
    <xf numFmtId="0" fontId="2" fillId="18" borderId="3" xfId="25" applyFont="1" applyFill="1" applyBorder="1" applyAlignment="1" applyProtection="1">
      <alignment vertical="center"/>
      <protection hidden="1"/>
    </xf>
    <xf numFmtId="0" fontId="2" fillId="18" borderId="4" xfId="25" applyFont="1" applyFill="1" applyBorder="1" applyAlignment="1" applyProtection="1">
      <alignment vertical="center"/>
      <protection hidden="1"/>
    </xf>
    <xf numFmtId="0" fontId="2" fillId="18" borderId="5" xfId="25" applyFont="1" applyFill="1" applyBorder="1" applyAlignment="1" applyProtection="1">
      <alignment vertical="center"/>
      <protection hidden="1"/>
    </xf>
    <xf numFmtId="0" fontId="2" fillId="18" borderId="10" xfId="25" applyFont="1" applyFill="1" applyBorder="1" applyAlignment="1" applyProtection="1">
      <alignment vertical="center"/>
      <protection hidden="1"/>
    </xf>
    <xf numFmtId="0" fontId="2" fillId="18" borderId="8" xfId="25" applyFont="1" applyFill="1" applyBorder="1" applyAlignment="1" applyProtection="1">
      <alignment vertical="center"/>
      <protection hidden="1"/>
    </xf>
    <xf numFmtId="0" fontId="3" fillId="18" borderId="1" xfId="25" applyFont="1" applyFill="1" applyBorder="1" applyAlignment="1" applyProtection="1">
      <alignment horizontal="left" vertical="center" indent="1"/>
      <protection hidden="1"/>
    </xf>
    <xf numFmtId="0" fontId="2" fillId="18" borderId="2" xfId="25" applyFont="1" applyFill="1" applyBorder="1" applyAlignment="1" applyProtection="1">
      <alignment vertical="center"/>
      <protection hidden="1"/>
    </xf>
    <xf numFmtId="4" fontId="2" fillId="15" borderId="32" xfId="21" applyNumberFormat="1" applyFont="1" applyFill="1" applyBorder="1" applyAlignment="1" applyProtection="1">
      <alignment horizontal="right" vertical="center" indent="1"/>
      <protection locked="0"/>
    </xf>
    <xf numFmtId="3" fontId="2" fillId="11" borderId="33" xfId="25" applyNumberFormat="1" applyFont="1" applyFill="1" applyBorder="1" applyAlignment="1" applyProtection="1">
      <alignment horizontal="center" vertical="center"/>
      <protection locked="0"/>
    </xf>
    <xf numFmtId="168" fontId="2" fillId="0" borderId="32" xfId="25" applyNumberFormat="1" applyFont="1" applyFill="1" applyBorder="1" applyAlignment="1" applyProtection="1">
      <alignment horizontal="right" vertical="center" indent="1"/>
      <protection hidden="1"/>
    </xf>
    <xf numFmtId="0" fontId="1" fillId="13" borderId="35" xfId="0" applyFont="1" applyFill="1" applyBorder="1" applyAlignment="1" applyProtection="1">
      <alignment vertical="center"/>
      <protection hidden="1"/>
    </xf>
    <xf numFmtId="0" fontId="1" fillId="13" borderId="21" xfId="0" applyFont="1" applyFill="1" applyBorder="1" applyAlignment="1" applyProtection="1">
      <alignment horizontal="left" vertical="center" indent="1"/>
      <protection hidden="1"/>
    </xf>
    <xf numFmtId="1" fontId="2" fillId="16" borderId="21" xfId="25" applyNumberFormat="1" applyFont="1" applyFill="1" applyBorder="1" applyAlignment="1" applyProtection="1">
      <alignment horizontal="left" vertical="center" indent="1"/>
      <protection hidden="1"/>
    </xf>
    <xf numFmtId="4" fontId="17" fillId="17" borderId="21" xfId="25" applyNumberFormat="1" applyFont="1" applyFill="1" applyBorder="1" applyAlignment="1" applyProtection="1">
      <alignment horizontal="right" vertical="center" indent="1"/>
      <protection hidden="1"/>
    </xf>
    <xf numFmtId="4" fontId="17" fillId="19" borderId="21" xfId="25" applyNumberFormat="1" applyFont="1" applyFill="1" applyBorder="1" applyAlignment="1" applyProtection="1">
      <alignment horizontal="right" vertical="center" indent="1"/>
      <protection hidden="1"/>
    </xf>
    <xf numFmtId="0" fontId="16" fillId="13" borderId="0" xfId="25" applyFont="1" applyFill="1" applyAlignment="1" applyProtection="1">
      <alignment vertical="center"/>
      <protection hidden="1"/>
    </xf>
    <xf numFmtId="0" fontId="2" fillId="13" borderId="0" xfId="25" applyFont="1" applyFill="1" applyAlignment="1" applyProtection="1">
      <alignment vertical="center"/>
      <protection hidden="1"/>
    </xf>
    <xf numFmtId="0" fontId="1" fillId="13" borderId="21" xfId="25" applyFont="1" applyFill="1" applyBorder="1" applyAlignment="1" applyProtection="1">
      <alignment horizontal="left" vertical="center" indent="1"/>
      <protection hidden="1"/>
    </xf>
    <xf numFmtId="0" fontId="16" fillId="13" borderId="21" xfId="25" applyFont="1" applyFill="1" applyBorder="1" applyAlignment="1" applyProtection="1">
      <alignment vertical="center"/>
      <protection hidden="1"/>
    </xf>
    <xf numFmtId="0" fontId="21" fillId="14" borderId="23" xfId="25" applyFont="1" applyFill="1" applyBorder="1" applyAlignment="1" applyProtection="1">
      <alignment horizontal="center" vertical="center" wrapText="1"/>
      <protection hidden="1"/>
    </xf>
    <xf numFmtId="4" fontId="2" fillId="15" borderId="28" xfId="21" applyNumberFormat="1" applyFont="1" applyFill="1" applyBorder="1" applyAlignment="1" applyProtection="1">
      <alignment horizontal="right" vertical="center" indent="1"/>
      <protection locked="0"/>
    </xf>
    <xf numFmtId="4" fontId="2" fillId="15" borderId="31" xfId="21" applyNumberFormat="1" applyFont="1" applyFill="1" applyBorder="1" applyAlignment="1" applyProtection="1">
      <alignment horizontal="right" vertical="center" indent="1"/>
      <protection locked="0"/>
    </xf>
    <xf numFmtId="0" fontId="2" fillId="13" borderId="0" xfId="25" applyFont="1" applyFill="1" applyAlignment="1" applyProtection="1">
      <alignment horizontal="left" vertical="center" indent="1"/>
      <protection hidden="1"/>
    </xf>
    <xf numFmtId="0" fontId="2" fillId="13" borderId="0" xfId="25" applyFont="1" applyFill="1" applyBorder="1" applyAlignment="1" applyProtection="1">
      <alignment vertical="center"/>
      <protection hidden="1"/>
    </xf>
    <xf numFmtId="0" fontId="2" fillId="0" borderId="31" xfId="24" applyFont="1" applyFill="1" applyBorder="1" applyAlignment="1" applyProtection="1">
      <alignment horizontal="center" vertical="center"/>
      <protection hidden="1"/>
    </xf>
    <xf numFmtId="0" fontId="2" fillId="15" borderId="31" xfId="21" applyFont="1" applyFill="1" applyBorder="1" applyAlignment="1" applyProtection="1">
      <alignment horizontal="left" vertical="center" indent="1"/>
      <protection locked="0"/>
    </xf>
    <xf numFmtId="167" fontId="2" fillId="15" borderId="31" xfId="21" applyNumberFormat="1" applyFont="1" applyFill="1" applyBorder="1" applyAlignment="1" applyProtection="1">
      <alignment horizontal="center" vertical="center"/>
      <protection locked="0"/>
    </xf>
    <xf numFmtId="4" fontId="2" fillId="15" borderId="41" xfId="21" applyNumberFormat="1" applyFont="1" applyFill="1" applyBorder="1" applyAlignment="1" applyProtection="1">
      <alignment horizontal="right" vertical="center" indent="1"/>
      <protection locked="0"/>
    </xf>
    <xf numFmtId="4" fontId="2" fillId="11" borderId="30" xfId="25" applyNumberFormat="1" applyFont="1" applyFill="1" applyBorder="1" applyAlignment="1" applyProtection="1">
      <alignment horizontal="right" vertical="center" indent="1"/>
      <protection locked="0"/>
    </xf>
    <xf numFmtId="168" fontId="2" fillId="0" borderId="42" xfId="25" applyNumberFormat="1" applyFont="1" applyFill="1" applyBorder="1" applyAlignment="1" applyProtection="1">
      <alignment horizontal="right" vertical="center" indent="1"/>
      <protection hidden="1"/>
    </xf>
    <xf numFmtId="0" fontId="2" fillId="0" borderId="43" xfId="24" applyFont="1" applyFill="1" applyBorder="1" applyAlignment="1" applyProtection="1">
      <alignment horizontal="center" vertical="center"/>
      <protection hidden="1"/>
    </xf>
    <xf numFmtId="0" fontId="2" fillId="0" borderId="44" xfId="24" applyFont="1" applyFill="1" applyBorder="1" applyAlignment="1" applyProtection="1">
      <alignment horizontal="center" vertical="center"/>
      <protection hidden="1"/>
    </xf>
    <xf numFmtId="0" fontId="3" fillId="18" borderId="5" xfId="25" applyFont="1" applyFill="1" applyBorder="1" applyAlignment="1" applyProtection="1">
      <alignment horizontal="left" vertical="center" indent="1"/>
      <protection hidden="1"/>
    </xf>
    <xf numFmtId="0" fontId="2" fillId="20" borderId="21" xfId="25" applyFont="1" applyFill="1" applyBorder="1" applyAlignment="1" applyProtection="1">
      <alignment horizontal="left" vertical="center" indent="1"/>
      <protection hidden="1"/>
    </xf>
    <xf numFmtId="0" fontId="20" fillId="20" borderId="35" xfId="0" applyFont="1" applyFill="1" applyBorder="1" applyAlignment="1" applyProtection="1">
      <alignment horizontal="right" vertical="center" indent="1"/>
      <protection hidden="1"/>
    </xf>
    <xf numFmtId="4" fontId="1" fillId="20" borderId="21" xfId="0" applyNumberFormat="1" applyFont="1" applyFill="1" applyBorder="1" applyAlignment="1" applyProtection="1">
      <alignment horizontal="right" vertical="center" indent="1"/>
      <protection hidden="1"/>
    </xf>
    <xf numFmtId="0" fontId="1" fillId="14" borderId="23" xfId="25" applyFont="1" applyFill="1" applyBorder="1" applyAlignment="1" applyProtection="1">
      <alignment horizontal="center" vertical="center" wrapText="1"/>
      <protection hidden="1"/>
    </xf>
    <xf numFmtId="0" fontId="2" fillId="13" borderId="35" xfId="25" applyFont="1" applyFill="1" applyBorder="1" applyAlignment="1" applyProtection="1">
      <alignment vertical="center"/>
      <protection hidden="1"/>
    </xf>
    <xf numFmtId="0" fontId="7" fillId="0" borderId="0" xfId="25" applyFont="1" applyFill="1" applyAlignment="1" applyProtection="1">
      <alignment vertical="center"/>
      <protection hidden="1"/>
    </xf>
    <xf numFmtId="0" fontId="23" fillId="0" borderId="0" xfId="30" applyNumberFormat="1" applyFont="1" applyBorder="1" applyAlignment="1" applyProtection="1">
      <alignment vertical="center"/>
      <protection hidden="1"/>
    </xf>
    <xf numFmtId="0" fontId="11" fillId="0" borderId="0" xfId="30" applyNumberFormat="1" applyFont="1" applyBorder="1" applyAlignment="1" applyProtection="1">
      <alignment vertical="center"/>
      <protection hidden="1"/>
    </xf>
    <xf numFmtId="0" fontId="2" fillId="0" borderId="0" xfId="30" applyNumberFormat="1" applyAlignment="1" applyProtection="1">
      <alignment vertical="center"/>
      <protection hidden="1"/>
    </xf>
    <xf numFmtId="0" fontId="24" fillId="14" borderId="45" xfId="30" applyNumberFormat="1" applyFont="1" applyFill="1" applyBorder="1" applyAlignment="1" applyProtection="1">
      <alignment horizontal="left" indent="1"/>
      <protection hidden="1"/>
    </xf>
    <xf numFmtId="0" fontId="2" fillId="14" borderId="40" xfId="30" applyNumberFormat="1" applyFont="1" applyFill="1" applyBorder="1" applyAlignment="1" applyProtection="1">
      <alignment vertical="center"/>
      <protection hidden="1"/>
    </xf>
    <xf numFmtId="0" fontId="2" fillId="14" borderId="46" xfId="30" applyNumberFormat="1" applyFont="1" applyFill="1" applyBorder="1" applyAlignment="1" applyProtection="1">
      <alignment vertical="center"/>
      <protection hidden="1"/>
    </xf>
    <xf numFmtId="0" fontId="24" fillId="14" borderId="47" xfId="30" applyNumberFormat="1" applyFont="1" applyFill="1" applyBorder="1" applyAlignment="1" applyProtection="1">
      <alignment horizontal="left" vertical="top" indent="1"/>
      <protection hidden="1"/>
    </xf>
    <xf numFmtId="0" fontId="2" fillId="14" borderId="39" xfId="30" applyNumberFormat="1" applyFont="1" applyFill="1" applyBorder="1" applyAlignment="1" applyProtection="1">
      <alignment vertical="center"/>
      <protection hidden="1"/>
    </xf>
    <xf numFmtId="0" fontId="2" fillId="14" borderId="48" xfId="30" applyNumberFormat="1" applyFont="1" applyFill="1" applyBorder="1" applyAlignment="1" applyProtection="1">
      <alignment vertical="center"/>
      <protection hidden="1"/>
    </xf>
    <xf numFmtId="0" fontId="4" fillId="0" borderId="0" xfId="30" quotePrefix="1" applyNumberFormat="1" applyFont="1" applyBorder="1" applyAlignment="1" applyProtection="1">
      <alignment horizontal="left" vertical="center"/>
      <protection hidden="1"/>
    </xf>
    <xf numFmtId="0" fontId="7" fillId="0" borderId="0" xfId="30" quotePrefix="1" applyNumberFormat="1" applyFont="1" applyAlignment="1" applyProtection="1">
      <alignment vertical="center"/>
      <protection hidden="1"/>
    </xf>
    <xf numFmtId="0" fontId="3" fillId="21" borderId="49" xfId="30" applyNumberFormat="1" applyFont="1" applyFill="1" applyBorder="1" applyAlignment="1" applyProtection="1">
      <alignment horizontal="left" vertical="center" indent="1"/>
      <protection hidden="1"/>
    </xf>
    <xf numFmtId="0" fontId="2" fillId="21" borderId="50" xfId="30" applyNumberFormat="1" applyFill="1" applyBorder="1" applyAlignment="1" applyProtection="1">
      <alignment horizontal="center" vertical="center"/>
      <protection hidden="1"/>
    </xf>
    <xf numFmtId="0" fontId="2" fillId="21" borderId="51" xfId="30" applyNumberFormat="1" applyFill="1" applyBorder="1" applyAlignment="1" applyProtection="1">
      <alignment vertical="center"/>
      <protection hidden="1"/>
    </xf>
    <xf numFmtId="0" fontId="3" fillId="12" borderId="52" xfId="30" applyNumberFormat="1" applyFont="1" applyFill="1" applyBorder="1" applyAlignment="1">
      <alignment horizontal="left" vertical="center" indent="1"/>
    </xf>
    <xf numFmtId="0" fontId="3" fillId="12" borderId="52" xfId="30" applyNumberFormat="1" applyFont="1" applyFill="1" applyBorder="1" applyAlignment="1">
      <alignment horizontal="center" vertical="center"/>
    </xf>
    <xf numFmtId="0" fontId="2" fillId="0" borderId="0" xfId="30" applyNumberFormat="1" applyBorder="1" applyAlignment="1" applyProtection="1">
      <alignment vertical="center"/>
      <protection hidden="1"/>
    </xf>
    <xf numFmtId="165" fontId="2" fillId="0" borderId="52" xfId="21" applyNumberFormat="1" applyBorder="1" applyAlignment="1" applyProtection="1">
      <alignment horizontal="left" vertical="center" indent="1"/>
      <protection hidden="1"/>
    </xf>
    <xf numFmtId="165" fontId="2" fillId="0" borderId="52" xfId="21" applyNumberFormat="1" applyFont="1" applyBorder="1" applyAlignment="1" applyProtection="1">
      <alignment horizontal="center" vertical="center"/>
      <protection hidden="1"/>
    </xf>
    <xf numFmtId="0" fontId="2" fillId="0" borderId="52" xfId="21" applyNumberFormat="1" applyFont="1" applyBorder="1" applyAlignment="1" applyProtection="1">
      <alignment horizontal="left" vertical="center" wrapText="1" indent="1"/>
      <protection hidden="1"/>
    </xf>
    <xf numFmtId="0" fontId="2" fillId="0" borderId="0" xfId="30" applyNumberFormat="1" applyAlignment="1" applyProtection="1">
      <alignment horizontal="left" vertical="center" indent="1"/>
      <protection hidden="1"/>
    </xf>
    <xf numFmtId="165" fontId="2" fillId="0" borderId="52" xfId="30" applyNumberFormat="1" applyFont="1" applyBorder="1" applyAlignment="1">
      <alignment horizontal="left" vertical="center" indent="1"/>
    </xf>
    <xf numFmtId="165" fontId="2" fillId="0" borderId="52" xfId="24" applyNumberFormat="1" applyFont="1" applyBorder="1" applyAlignment="1">
      <alignment horizontal="center" vertical="center"/>
    </xf>
    <xf numFmtId="0" fontId="2" fillId="0" borderId="52" xfId="30" applyNumberFormat="1" applyFont="1" applyBorder="1" applyAlignment="1">
      <alignment horizontal="left" vertical="center" wrapText="1" indent="1"/>
    </xf>
    <xf numFmtId="165" fontId="2" fillId="0" borderId="52" xfId="30" applyNumberFormat="1" applyFont="1" applyBorder="1" applyAlignment="1">
      <alignment horizontal="center" vertical="center"/>
    </xf>
    <xf numFmtId="0" fontId="2" fillId="15" borderId="0" xfId="21" applyFont="1" applyFill="1" applyBorder="1" applyAlignment="1" applyProtection="1">
      <alignment horizontal="center" vertical="center"/>
      <protection locked="0"/>
    </xf>
    <xf numFmtId="0" fontId="2" fillId="15" borderId="7" xfId="21" applyFont="1" applyFill="1" applyBorder="1" applyAlignment="1" applyProtection="1">
      <alignment horizontal="center" vertical="center"/>
      <protection locked="0"/>
    </xf>
    <xf numFmtId="49" fontId="2" fillId="10" borderId="17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9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20" xfId="21" applyNumberFormat="1" applyFont="1" applyFill="1" applyBorder="1" applyAlignment="1" applyProtection="1">
      <alignment horizontal="left" vertical="center" indent="1"/>
      <protection locked="0"/>
    </xf>
    <xf numFmtId="4" fontId="3" fillId="15" borderId="17" xfId="21" applyNumberFormat="1" applyFont="1" applyFill="1" applyBorder="1" applyAlignment="1" applyProtection="1">
      <alignment horizontal="right" vertical="center" indent="1"/>
      <protection locked="0"/>
    </xf>
    <xf numFmtId="4" fontId="3" fillId="15" borderId="9" xfId="21" applyNumberFormat="1" applyFont="1" applyFill="1" applyBorder="1" applyAlignment="1" applyProtection="1">
      <alignment horizontal="right" vertical="center" indent="1"/>
      <protection locked="0"/>
    </xf>
    <xf numFmtId="4" fontId="3" fillId="15" borderId="20" xfId="21" applyNumberFormat="1" applyFont="1" applyFill="1" applyBorder="1" applyAlignment="1" applyProtection="1">
      <alignment horizontal="right" vertical="center" indent="1"/>
      <protection locked="0"/>
    </xf>
    <xf numFmtId="168" fontId="3" fillId="0" borderId="17" xfId="21" applyNumberFormat="1" applyFont="1" applyFill="1" applyBorder="1" applyAlignment="1" applyProtection="1">
      <alignment horizontal="right" vertical="center" indent="1"/>
      <protection hidden="1"/>
    </xf>
    <xf numFmtId="168" fontId="3" fillId="0" borderId="9" xfId="21" applyNumberFormat="1" applyFont="1" applyFill="1" applyBorder="1" applyAlignment="1" applyProtection="1">
      <alignment horizontal="right" vertical="center" indent="1"/>
      <protection hidden="1"/>
    </xf>
    <xf numFmtId="168" fontId="3" fillId="0" borderId="20" xfId="21" applyNumberFormat="1" applyFont="1" applyFill="1" applyBorder="1" applyAlignment="1" applyProtection="1">
      <alignment horizontal="right" vertical="center" indent="1"/>
      <protection hidden="1"/>
    </xf>
    <xf numFmtId="0" fontId="2" fillId="0" borderId="4" xfId="21" applyFont="1" applyBorder="1" applyAlignment="1" applyProtection="1">
      <alignment horizontal="left" vertical="center" wrapText="1" indent="1"/>
      <protection hidden="1"/>
    </xf>
    <xf numFmtId="0" fontId="2" fillId="0" borderId="0" xfId="21" applyFont="1" applyBorder="1" applyAlignment="1" applyProtection="1">
      <alignment horizontal="left" vertical="center" wrapText="1" indent="1"/>
      <protection hidden="1"/>
    </xf>
    <xf numFmtId="0" fontId="6" fillId="0" borderId="17" xfId="21" applyFont="1" applyFill="1" applyBorder="1" applyAlignment="1" applyProtection="1">
      <alignment horizontal="center" vertical="center"/>
      <protection hidden="1"/>
    </xf>
    <xf numFmtId="0" fontId="6" fillId="0" borderId="9" xfId="21" applyFont="1" applyFill="1" applyBorder="1" applyAlignment="1" applyProtection="1">
      <alignment horizontal="center" vertical="center"/>
      <protection hidden="1"/>
    </xf>
    <xf numFmtId="0" fontId="6" fillId="0" borderId="20" xfId="21" applyFont="1" applyFill="1" applyBorder="1" applyAlignment="1" applyProtection="1">
      <alignment horizontal="center" vertical="center"/>
      <protection hidden="1"/>
    </xf>
    <xf numFmtId="0" fontId="4" fillId="0" borderId="2" xfId="21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 vertical="center" wrapText="1"/>
      <protection hidden="1"/>
    </xf>
    <xf numFmtId="0" fontId="4" fillId="0" borderId="7" xfId="21" applyFont="1" applyFill="1" applyBorder="1" applyAlignment="1" applyProtection="1">
      <alignment horizontal="center" vertical="center" wrapText="1"/>
      <protection hidden="1"/>
    </xf>
    <xf numFmtId="49" fontId="3" fillId="10" borderId="17" xfId="21" applyNumberFormat="1" applyFont="1" applyFill="1" applyBorder="1" applyAlignment="1" applyProtection="1">
      <alignment horizontal="left" vertical="center" indent="1"/>
      <protection locked="0"/>
    </xf>
    <xf numFmtId="49" fontId="3" fillId="10" borderId="9" xfId="21" applyNumberFormat="1" applyFont="1" applyFill="1" applyBorder="1" applyAlignment="1" applyProtection="1">
      <alignment horizontal="left" vertical="center" indent="1"/>
      <protection locked="0"/>
    </xf>
    <xf numFmtId="49" fontId="3" fillId="10" borderId="20" xfId="21" applyNumberFormat="1" applyFont="1" applyFill="1" applyBorder="1" applyAlignment="1" applyProtection="1">
      <alignment horizontal="left" vertical="center" indent="1"/>
      <protection locked="0"/>
    </xf>
    <xf numFmtId="14" fontId="2" fillId="10" borderId="17" xfId="0" applyNumberFormat="1" applyFont="1" applyFill="1" applyBorder="1" applyAlignment="1" applyProtection="1">
      <alignment horizontal="center" vertical="center"/>
      <protection locked="0"/>
    </xf>
    <xf numFmtId="14" fontId="2" fillId="10" borderId="9" xfId="0" applyNumberFormat="1" applyFont="1" applyFill="1" applyBorder="1" applyAlignment="1" applyProtection="1">
      <alignment horizontal="center" vertical="center"/>
      <protection locked="0"/>
    </xf>
    <xf numFmtId="14" fontId="2" fillId="10" borderId="20" xfId="0" applyNumberFormat="1" applyFont="1" applyFill="1" applyBorder="1" applyAlignment="1" applyProtection="1">
      <alignment horizontal="center" vertical="center"/>
      <protection locked="0"/>
    </xf>
    <xf numFmtId="14" fontId="2" fillId="10" borderId="17" xfId="21" applyNumberFormat="1" applyFont="1" applyFill="1" applyBorder="1" applyAlignment="1" applyProtection="1">
      <alignment horizontal="center" vertical="center"/>
      <protection locked="0"/>
    </xf>
    <xf numFmtId="14" fontId="2" fillId="10" borderId="9" xfId="21" applyNumberFormat="1" applyFont="1" applyFill="1" applyBorder="1" applyAlignment="1" applyProtection="1">
      <alignment horizontal="center" vertical="center"/>
      <protection locked="0"/>
    </xf>
    <xf numFmtId="14" fontId="2" fillId="10" borderId="20" xfId="21" applyNumberFormat="1" applyFont="1" applyFill="1" applyBorder="1" applyAlignment="1" applyProtection="1">
      <alignment horizontal="center" vertical="center"/>
      <protection locked="0"/>
    </xf>
    <xf numFmtId="49" fontId="2" fillId="10" borderId="1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2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3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4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0" xfId="21" applyNumberFormat="1" applyFont="1" applyFill="1" applyBorder="1" applyAlignment="1" applyProtection="1">
      <alignment horizontal="left" vertical="center" indent="1"/>
      <protection locked="0"/>
    </xf>
    <xf numFmtId="49" fontId="2" fillId="10" borderId="5" xfId="21" applyNumberFormat="1" applyFont="1" applyFill="1" applyBorder="1" applyAlignment="1" applyProtection="1">
      <alignment horizontal="left" vertical="center" indent="1"/>
      <protection locked="0"/>
    </xf>
    <xf numFmtId="164" fontId="2" fillId="10" borderId="10" xfId="21" applyNumberFormat="1" applyFont="1" applyFill="1" applyBorder="1" applyAlignment="1" applyProtection="1">
      <alignment horizontal="left" vertical="center" indent="1"/>
      <protection locked="0"/>
    </xf>
    <xf numFmtId="164" fontId="2" fillId="10" borderId="7" xfId="21" applyNumberFormat="1" applyFont="1" applyFill="1" applyBorder="1" applyAlignment="1" applyProtection="1">
      <alignment horizontal="left" vertical="center" indent="1"/>
      <protection locked="0"/>
    </xf>
    <xf numFmtId="0" fontId="2" fillId="10" borderId="7" xfId="21" applyNumberFormat="1" applyFont="1" applyFill="1" applyBorder="1" applyAlignment="1" applyProtection="1">
      <alignment horizontal="left" vertical="center" indent="1"/>
      <protection locked="0"/>
    </xf>
    <xf numFmtId="0" fontId="2" fillId="10" borderId="8" xfId="21" applyNumberFormat="1" applyFont="1" applyFill="1" applyBorder="1" applyAlignment="1" applyProtection="1">
      <alignment horizontal="left" vertical="center" indent="1"/>
      <protection locked="0"/>
    </xf>
    <xf numFmtId="0" fontId="18" fillId="17" borderId="35" xfId="25" applyFont="1" applyFill="1" applyBorder="1" applyAlignment="1" applyProtection="1">
      <alignment horizontal="right" vertical="center" textRotation="90"/>
      <protection hidden="1"/>
    </xf>
    <xf numFmtId="0" fontId="18" fillId="17" borderId="36" xfId="25" applyFont="1" applyFill="1" applyBorder="1" applyAlignment="1" applyProtection="1">
      <alignment horizontal="right" vertical="center" textRotation="90"/>
      <protection hidden="1"/>
    </xf>
    <xf numFmtId="0" fontId="1" fillId="14" borderId="37" xfId="25" applyFont="1" applyFill="1" applyBorder="1" applyAlignment="1" applyProtection="1">
      <alignment horizontal="center" vertical="center" wrapText="1"/>
      <protection hidden="1"/>
    </xf>
    <xf numFmtId="0" fontId="1" fillId="14" borderId="38" xfId="25" applyFont="1" applyFill="1" applyBorder="1" applyAlignment="1" applyProtection="1">
      <alignment horizontal="center" vertical="center" wrapText="1"/>
      <protection hidden="1"/>
    </xf>
    <xf numFmtId="0" fontId="1" fillId="14" borderId="34" xfId="25" applyFont="1" applyFill="1" applyBorder="1" applyAlignment="1" applyProtection="1">
      <alignment horizontal="center" vertical="center" wrapText="1"/>
      <protection hidden="1"/>
    </xf>
    <xf numFmtId="0" fontId="1" fillId="14" borderId="6" xfId="25" applyFont="1" applyFill="1" applyBorder="1" applyAlignment="1" applyProtection="1">
      <alignment horizontal="center" vertical="center" wrapText="1"/>
      <protection hidden="1"/>
    </xf>
    <xf numFmtId="0" fontId="1" fillId="14" borderId="23" xfId="25" applyFont="1" applyFill="1" applyBorder="1" applyAlignment="1" applyProtection="1">
      <alignment horizontal="center" vertical="center" wrapText="1"/>
      <protection hidden="1"/>
    </xf>
    <xf numFmtId="0" fontId="1" fillId="14" borderId="6" xfId="25" applyFont="1" applyFill="1" applyBorder="1" applyAlignment="1" applyProtection="1">
      <alignment horizontal="center" vertical="center"/>
      <protection hidden="1"/>
    </xf>
    <xf numFmtId="0" fontId="1" fillId="14" borderId="23" xfId="25" applyFont="1" applyFill="1" applyBorder="1" applyAlignment="1" applyProtection="1">
      <alignment horizontal="center" vertical="center"/>
      <protection hidden="1"/>
    </xf>
    <xf numFmtId="0" fontId="2" fillId="13" borderId="4" xfId="25" applyFont="1" applyFill="1" applyBorder="1" applyAlignment="1" applyProtection="1">
      <alignment vertical="center"/>
      <protection hidden="1"/>
    </xf>
    <xf numFmtId="0" fontId="2" fillId="13" borderId="0" xfId="25" applyFont="1" applyFill="1" applyAlignment="1" applyProtection="1">
      <alignment vertical="center"/>
      <protection hidden="1"/>
    </xf>
    <xf numFmtId="0" fontId="1" fillId="14" borderId="34" xfId="25" applyFont="1" applyFill="1" applyBorder="1" applyAlignment="1" applyProtection="1">
      <alignment horizontal="left" vertical="center" indent="1"/>
      <protection hidden="1"/>
    </xf>
    <xf numFmtId="0" fontId="1" fillId="14" borderId="6" xfId="25" applyFont="1" applyFill="1" applyBorder="1" applyAlignment="1" applyProtection="1">
      <alignment horizontal="left" vertical="center" indent="1"/>
      <protection hidden="1"/>
    </xf>
    <xf numFmtId="0" fontId="1" fillId="14" borderId="23" xfId="25" applyFont="1" applyFill="1" applyBorder="1" applyAlignment="1" applyProtection="1">
      <alignment horizontal="left" vertical="center" indent="1"/>
      <protection hidden="1"/>
    </xf>
    <xf numFmtId="0" fontId="1" fillId="14" borderId="1" xfId="25" applyFont="1" applyFill="1" applyBorder="1" applyAlignment="1" applyProtection="1">
      <alignment horizontal="center" vertical="center" wrapText="1"/>
      <protection hidden="1"/>
    </xf>
    <xf numFmtId="0" fontId="1" fillId="14" borderId="4" xfId="25" applyFont="1" applyFill="1" applyBorder="1" applyAlignment="1" applyProtection="1">
      <alignment horizontal="center" vertical="center" wrapText="1"/>
      <protection hidden="1"/>
    </xf>
    <xf numFmtId="0" fontId="18" fillId="17" borderId="25" xfId="25" applyFont="1" applyFill="1" applyBorder="1" applyAlignment="1" applyProtection="1">
      <alignment horizontal="right" vertical="center" textRotation="90"/>
      <protection hidden="1"/>
    </xf>
  </cellXfs>
  <cellStyles count="3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Standard" xfId="0" builtinId="0"/>
    <cellStyle name="Standard 2" xfId="21"/>
    <cellStyle name="Standard 2 2" xfId="22"/>
    <cellStyle name="Standard 2 2 2" xfId="23"/>
    <cellStyle name="Standard 2 2 3" xfId="24"/>
    <cellStyle name="Standard 2 3" xfId="25"/>
    <cellStyle name="Standard 3" xfId="26"/>
    <cellStyle name="Standard 4" xfId="27"/>
    <cellStyle name="Standard 5" xfId="30"/>
    <cellStyle name="Standard_Anlage Mittelabruf - Weiterbildung" xfId="28"/>
    <cellStyle name="Standard_Antrag Weiterbildung 2" xfId="29"/>
  </cellStyles>
  <dxfs count="4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0997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342900</xdr:colOff>
      <xdr:row>36</xdr:row>
      <xdr:rowOff>4113</xdr:rowOff>
    </xdr:from>
    <xdr:ext cx="2933701" cy="1719912"/>
    <xdr:sp macro="" textlink="">
      <xdr:nvSpPr>
        <xdr:cNvPr id="2" name="Text Box 246"/>
        <xdr:cNvSpPr txBox="1">
          <a:spLocks noChangeArrowheads="1"/>
        </xdr:cNvSpPr>
      </xdr:nvSpPr>
      <xdr:spPr bwMode="auto">
        <a:xfrm>
          <a:off x="9798050" y="1248713"/>
          <a:ext cx="2933701" cy="171991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108000" tIns="108000" rIns="108000" bIns="108000" anchor="ctr" upright="1">
          <a:noAutofit/>
        </a:bodyPr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beachten Sie, dass der Mittelbedarf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für die Teilnehmenden </a:t>
          </a:r>
          <a:r>
            <a:rPr lang="de-DE" sz="1100" b="0" i="0" u="sng" strike="noStrike" baseline="0">
              <a:solidFill>
                <a:srgbClr val="000000"/>
              </a:solidFill>
              <a:latin typeface="Arial"/>
              <a:cs typeface="Arial"/>
            </a:rPr>
            <a:t>nur in einer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der beiden Listen eingetragen werden darf.</a:t>
          </a:r>
        </a:p>
        <a:p>
          <a:pPr algn="ctr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Wenn der Mittelbedarf für einen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Teilnehmenden nicht über die Gesamt-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aufstellung ermittelt werden kann, muss 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für diesen Teilnehmenden die Einzel-aufstellung ausgefüllt werden. </a:t>
          </a:r>
          <a:endParaRPr lang="de-DE" sz="9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zoomScaleNormal="100" workbookViewId="0">
      <selection activeCell="B21" sqref="B21"/>
    </sheetView>
  </sheetViews>
  <sheetFormatPr baseColWidth="10" defaultColWidth="11.42578125" defaultRowHeight="12"/>
  <cols>
    <col min="1" max="1" width="10.7109375" style="53" customWidth="1"/>
    <col min="2" max="2" width="15.7109375" style="54" customWidth="1"/>
    <col min="3" max="3" width="78.7109375" style="53" customWidth="1"/>
    <col min="4" max="16384" width="11.42578125" style="53"/>
  </cols>
  <sheetData>
    <row r="1" spans="1:6" s="143" customFormat="1" ht="30" customHeight="1" thickBot="1">
      <c r="A1" s="141" t="s">
        <v>14</v>
      </c>
      <c r="B1" s="142"/>
      <c r="C1" s="142"/>
    </row>
    <row r="2" spans="1:6" s="143" customFormat="1" ht="30" customHeight="1" thickTop="1">
      <c r="A2" s="144" t="s">
        <v>9</v>
      </c>
      <c r="B2" s="145"/>
      <c r="C2" s="146"/>
    </row>
    <row r="3" spans="1:6" s="143" customFormat="1" ht="30" customHeight="1" thickBot="1">
      <c r="A3" s="147" t="s">
        <v>93</v>
      </c>
      <c r="B3" s="148"/>
      <c r="C3" s="149"/>
    </row>
    <row r="4" spans="1:6" ht="15" customHeight="1" thickTop="1">
      <c r="A4" s="150" t="str">
        <f>IF(AND(Mittelanforderung!E22="",Mittelanforderung!W42=0,Mittelanforderung!E51="",Mittelanforderung!E53="")," - öffentlich -"," - vertraulich -")</f>
        <v xml:space="preserve"> - öffentlich -</v>
      </c>
    </row>
    <row r="5" spans="1:6" ht="15" customHeight="1"/>
    <row r="6" spans="1:6" s="143" customFormat="1" ht="18" customHeight="1">
      <c r="A6" s="152" t="s">
        <v>94</v>
      </c>
      <c r="B6" s="153"/>
      <c r="C6" s="154"/>
    </row>
    <row r="7" spans="1:6" s="157" customFormat="1" ht="18" customHeight="1">
      <c r="A7" s="155" t="s">
        <v>15</v>
      </c>
      <c r="B7" s="156" t="s">
        <v>16</v>
      </c>
      <c r="C7" s="155" t="s">
        <v>17</v>
      </c>
      <c r="F7" s="143"/>
    </row>
    <row r="8" spans="1:6" s="55" customFormat="1" ht="24" customHeight="1">
      <c r="A8" s="158" t="s">
        <v>20</v>
      </c>
      <c r="B8" s="159">
        <v>42353</v>
      </c>
      <c r="C8" s="160" t="s">
        <v>18</v>
      </c>
    </row>
    <row r="9" spans="1:6" ht="36" customHeight="1">
      <c r="A9" s="158" t="s">
        <v>22</v>
      </c>
      <c r="B9" s="159">
        <v>42781</v>
      </c>
      <c r="C9" s="160" t="s">
        <v>47</v>
      </c>
    </row>
    <row r="10" spans="1:6" ht="24" customHeight="1">
      <c r="A10" s="158" t="s">
        <v>48</v>
      </c>
      <c r="B10" s="159">
        <v>43494</v>
      </c>
      <c r="C10" s="160" t="s">
        <v>58</v>
      </c>
    </row>
    <row r="11" spans="1:6" ht="24" customHeight="1">
      <c r="A11" s="158" t="s">
        <v>59</v>
      </c>
      <c r="B11" s="159">
        <v>43819</v>
      </c>
      <c r="C11" s="160" t="s">
        <v>60</v>
      </c>
    </row>
    <row r="12" spans="1:6" ht="36" customHeight="1">
      <c r="A12" s="158" t="s">
        <v>62</v>
      </c>
      <c r="B12" s="159">
        <v>44208</v>
      </c>
      <c r="C12" s="160" t="s">
        <v>67</v>
      </c>
    </row>
    <row r="13" spans="1:6" ht="24" customHeight="1">
      <c r="A13" s="158" t="s">
        <v>68</v>
      </c>
      <c r="B13" s="159">
        <v>44238</v>
      </c>
      <c r="C13" s="160" t="s">
        <v>69</v>
      </c>
    </row>
    <row r="14" spans="1:6" ht="24" customHeight="1">
      <c r="A14" s="158" t="s">
        <v>70</v>
      </c>
      <c r="B14" s="159">
        <v>44810</v>
      </c>
      <c r="C14" s="160" t="s">
        <v>87</v>
      </c>
    </row>
    <row r="15" spans="1:6" ht="24" customHeight="1">
      <c r="A15" s="158" t="s">
        <v>89</v>
      </c>
      <c r="B15" s="159">
        <v>44839</v>
      </c>
      <c r="C15" s="160" t="s">
        <v>90</v>
      </c>
    </row>
    <row r="16" spans="1:6" s="143" customFormat="1" ht="15" customHeight="1">
      <c r="A16" s="161"/>
    </row>
    <row r="17" spans="1:6" s="143" customFormat="1" ht="18" customHeight="1">
      <c r="A17" s="152" t="s">
        <v>95</v>
      </c>
      <c r="B17" s="153"/>
      <c r="C17" s="154"/>
    </row>
    <row r="18" spans="1:6" s="157" customFormat="1" ht="18" customHeight="1">
      <c r="A18" s="155" t="s">
        <v>15</v>
      </c>
      <c r="B18" s="156" t="s">
        <v>16</v>
      </c>
      <c r="C18" s="155" t="s">
        <v>17</v>
      </c>
      <c r="F18" s="143"/>
    </row>
    <row r="19" spans="1:6" s="157" customFormat="1" ht="24" customHeight="1">
      <c r="A19" s="162" t="s">
        <v>96</v>
      </c>
      <c r="B19" s="163">
        <v>44928</v>
      </c>
      <c r="C19" s="164" t="s">
        <v>97</v>
      </c>
      <c r="F19" s="143"/>
    </row>
    <row r="20" spans="1:6" s="143" customFormat="1" ht="24" customHeight="1">
      <c r="A20" s="162" t="s">
        <v>100</v>
      </c>
      <c r="B20" s="165">
        <v>45335</v>
      </c>
      <c r="C20" s="164" t="s">
        <v>101</v>
      </c>
    </row>
    <row r="21" spans="1:6" s="143" customFormat="1" ht="24" customHeight="1">
      <c r="A21" s="162"/>
      <c r="B21" s="165"/>
      <c r="C21" s="164"/>
    </row>
    <row r="22" spans="1:6" s="143" customFormat="1" ht="24" customHeight="1">
      <c r="A22" s="162"/>
      <c r="B22" s="165"/>
      <c r="C22" s="164"/>
    </row>
    <row r="23" spans="1:6" s="143" customFormat="1" ht="24" customHeight="1">
      <c r="A23" s="162"/>
      <c r="B23" s="165"/>
      <c r="C23" s="164"/>
    </row>
    <row r="24" spans="1:6" s="143" customFormat="1" ht="24" customHeight="1">
      <c r="A24" s="162"/>
      <c r="B24" s="163"/>
      <c r="C24" s="164"/>
    </row>
    <row r="25" spans="1:6" s="143" customFormat="1" ht="24" customHeight="1">
      <c r="A25" s="162"/>
      <c r="B25" s="163"/>
      <c r="C25" s="164"/>
    </row>
    <row r="26" spans="1:6" s="143" customFormat="1" ht="24" customHeight="1">
      <c r="A26" s="162"/>
      <c r="B26" s="165"/>
      <c r="C26" s="164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B67"/>
  <sheetViews>
    <sheetView showGridLines="0" tabSelected="1" zoomScaleNormal="100" workbookViewId="0">
      <selection activeCell="A4" sqref="A4:M4"/>
    </sheetView>
  </sheetViews>
  <sheetFormatPr baseColWidth="10" defaultColWidth="11.42578125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8" s="1" customFormat="1" ht="15" customHeight="1">
      <c r="X1" s="2"/>
      <c r="Y1" s="2"/>
      <c r="Z1" s="2"/>
    </row>
    <row r="2" spans="1:28" s="1" customFormat="1" ht="15" customHeight="1">
      <c r="X2" s="2"/>
      <c r="Y2" s="2"/>
      <c r="Z2" s="2"/>
    </row>
    <row r="3" spans="1:28" s="3" customFormat="1" ht="15" customHeight="1"/>
    <row r="4" spans="1:28" ht="15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</row>
    <row r="5" spans="1:28" ht="1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</row>
    <row r="6" spans="1:28" ht="15" customHeigh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9"/>
    </row>
    <row r="7" spans="1:28" ht="1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</row>
    <row r="8" spans="1:28" ht="15" customHeight="1">
      <c r="A8" s="200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</row>
    <row r="9" spans="1:28" ht="15" customHeight="1">
      <c r="A9" s="5" t="s">
        <v>0</v>
      </c>
      <c r="B9" s="5"/>
      <c r="C9" s="3"/>
      <c r="D9" s="3"/>
      <c r="E9" s="3"/>
      <c r="F9" s="3"/>
      <c r="G9" s="3"/>
      <c r="H9" s="3"/>
      <c r="I9" s="3"/>
    </row>
    <row r="10" spans="1:28" ht="15" customHeight="1"/>
    <row r="11" spans="1:28" ht="15" customHeight="1">
      <c r="A11" s="6" t="s">
        <v>98</v>
      </c>
      <c r="B11" s="6"/>
    </row>
    <row r="12" spans="1:28" ht="15" customHeight="1">
      <c r="A12" s="6" t="s">
        <v>99</v>
      </c>
      <c r="B12" s="6"/>
    </row>
    <row r="13" spans="1:28" ht="15" customHeight="1">
      <c r="A13" s="6" t="s">
        <v>91</v>
      </c>
      <c r="B13" s="6"/>
    </row>
    <row r="14" spans="1:28" ht="15" customHeight="1">
      <c r="A14" s="6" t="s">
        <v>92</v>
      </c>
      <c r="B14" s="6"/>
    </row>
    <row r="16" spans="1:28" s="3" customFormat="1" ht="18" customHeight="1">
      <c r="A16" s="179" t="s">
        <v>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1"/>
    </row>
    <row r="17" spans="1:28" s="3" customFormat="1" ht="12" customHeight="1">
      <c r="A17" s="182" t="s">
        <v>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</row>
    <row r="18" spans="1:28" s="3" customFormat="1" ht="12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</row>
    <row r="19" spans="1:28" s="3" customFormat="1" ht="12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</row>
    <row r="20" spans="1:28" s="3" customFormat="1" ht="12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</row>
    <row r="21" spans="1:28" ht="8.1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1:28" ht="18" customHeight="1">
      <c r="A22" s="10" t="s">
        <v>2</v>
      </c>
      <c r="B22" s="17"/>
      <c r="C22" s="18"/>
      <c r="D22" s="18"/>
      <c r="E22" s="185"/>
      <c r="F22" s="186"/>
      <c r="G22" s="186"/>
      <c r="H22" s="186"/>
      <c r="I22" s="186"/>
      <c r="J22" s="187"/>
      <c r="K22" s="35"/>
      <c r="L22" s="35"/>
      <c r="M22" s="50" t="s">
        <v>3</v>
      </c>
      <c r="N22" s="35"/>
      <c r="O22" s="18"/>
      <c r="P22" s="18"/>
      <c r="Q22" s="188"/>
      <c r="R22" s="189"/>
      <c r="S22" s="189"/>
      <c r="T22" s="190"/>
      <c r="AB22" s="19"/>
    </row>
    <row r="23" spans="1:28" ht="8.1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</row>
    <row r="24" spans="1:28" ht="8.1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</row>
    <row r="25" spans="1:28" ht="15" customHeight="1">
      <c r="A25" s="10" t="s">
        <v>38</v>
      </c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</row>
    <row r="26" spans="1:28" ht="5.0999999999999996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ht="18" customHeight="1">
      <c r="A27" s="16" t="s">
        <v>19</v>
      </c>
      <c r="B27" s="10"/>
      <c r="C27" s="191"/>
      <c r="D27" s="192"/>
      <c r="E27" s="192"/>
      <c r="F27" s="193"/>
      <c r="G27" s="17" t="s">
        <v>7</v>
      </c>
      <c r="H27" s="17"/>
      <c r="I27" s="191"/>
      <c r="J27" s="192"/>
      <c r="K27" s="192"/>
      <c r="L27" s="193"/>
      <c r="M27" s="17" t="s">
        <v>44</v>
      </c>
      <c r="O27" s="18"/>
      <c r="Q27" s="18"/>
      <c r="R27" s="18"/>
      <c r="S27" s="18"/>
      <c r="T27" s="18"/>
      <c r="U27" s="18"/>
      <c r="V27" s="52" t="s">
        <v>12</v>
      </c>
      <c r="W27" s="174">
        <f>'Anl 1_Mittelbedarfsplanung'!$G$35</f>
        <v>0</v>
      </c>
      <c r="X27" s="175"/>
      <c r="Y27" s="175"/>
      <c r="Z27" s="175"/>
      <c r="AA27" s="176"/>
      <c r="AB27" s="19"/>
    </row>
    <row r="28" spans="1:28" ht="8.1" customHeight="1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</row>
    <row r="29" spans="1:28" ht="8.1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</row>
    <row r="30" spans="1:28" ht="18" customHeight="1">
      <c r="A30" s="10" t="str">
        <f>CONCATENATE("Die bewilligten Mittel für das Haushaltsjahr ",IF(C27=0,"____",YEAR(C27))," betragen gemäß Bescheid vom ",IF(Q22=0,"__.__.____",TEXT(Q22,"TT.MM.JJJJ")),":")</f>
        <v>Die bewilligten Mittel für das Haushaltsjahr ____ betragen gemäß Bescheid vom __.__.____: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52" t="s">
        <v>12</v>
      </c>
      <c r="W30" s="171"/>
      <c r="X30" s="172"/>
      <c r="Y30" s="172"/>
      <c r="Z30" s="172"/>
      <c r="AA30" s="173"/>
      <c r="AB30" s="19"/>
    </row>
    <row r="31" spans="1:28" ht="8.1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8"/>
    </row>
    <row r="32" spans="1:28" ht="8.1" customHeight="1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</row>
    <row r="33" spans="1:28" ht="18" customHeight="1">
      <c r="A33" s="10" t="str">
        <f>CONCATENATE("Die bereits für das Haushaltsjahr ",IF(C27=0,"____",YEAR(C27))," erhaltenen Mittel betragen:")</f>
        <v>Die bereits für das Haushaltsjahr ____ erhaltenen Mittel betragen: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52" t="s">
        <v>12</v>
      </c>
      <c r="W33" s="171"/>
      <c r="X33" s="172"/>
      <c r="Y33" s="172"/>
      <c r="Z33" s="172"/>
      <c r="AA33" s="173"/>
      <c r="AB33" s="19"/>
    </row>
    <row r="34" spans="1:28" ht="8.1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</row>
    <row r="35" spans="1:28" ht="8.1" customHeight="1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</row>
    <row r="36" spans="1:28" ht="12" customHeight="1">
      <c r="A36" s="177" t="str">
        <f>CONCATENATE("Die nicht für das Haushaltsjahr ",IF(C27=0,"____",YEAR(C27))," verbrauchten Mittel aus vorangegangenen Mittelanforderungen (Bestand) betragen gemäß Anlage 2 insgesamt:")</f>
        <v>Die nicht für das Haushaltsjahr ____ verbrauchten Mittel aus vorangegangenen Mittelanforderungen (Bestand) betragen gemäß Anlage 2 insgesamt: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8"/>
      <c r="V36" s="18"/>
      <c r="W36" s="18"/>
      <c r="X36" s="18"/>
      <c r="Y36" s="18"/>
      <c r="Z36" s="18"/>
      <c r="AA36" s="18"/>
      <c r="AB36" s="19"/>
    </row>
    <row r="37" spans="1:28" ht="18" customHeight="1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8"/>
      <c r="V37" s="52" t="s">
        <v>12</v>
      </c>
      <c r="W37" s="174">
        <f>'Anl 2_Mittelbestand'!H35</f>
        <v>0</v>
      </c>
      <c r="X37" s="175"/>
      <c r="Y37" s="175"/>
      <c r="Z37" s="175"/>
      <c r="AA37" s="176"/>
      <c r="AB37" s="19"/>
    </row>
    <row r="38" spans="1:28" ht="8.1" customHeight="1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</row>
    <row r="39" spans="1:28" ht="8.1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</row>
    <row r="40" spans="1:28" ht="12" customHeight="1">
      <c r="A40" s="177" t="str">
        <f>CONCATENATE("Hiermit beantrage ich die Auszahlung eines Teils der bewilligten Mittel entsprechend der im o. g. Bescheid festgelegten Bestimmungen für den Zeitraum
",IF(C27="","vom __.__.____ ","von "&amp;TEXT(C27,"TT.MM.JJJJ")),IF(I27=""," bis  __.__.____"," bis "&amp;TEXT(I27,"TT.MM.JJJJ"))," in Höhe von:")</f>
        <v>Hiermit beantrage ich die Auszahlung eines Teils der bewilligten Mittel entsprechend der im o. g. Bescheid festgelegten Bestimmungen für den Zeitraum
vom __.__.____  bis  __.__.____ in Höhe von: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21"/>
      <c r="V40" s="21"/>
      <c r="W40" s="22"/>
      <c r="X40" s="22"/>
      <c r="Y40" s="22"/>
      <c r="Z40" s="22"/>
      <c r="AA40" s="22"/>
      <c r="AB40" s="23"/>
    </row>
    <row r="41" spans="1:28" ht="12" customHeight="1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1"/>
      <c r="V41" s="21"/>
      <c r="W41" s="22"/>
      <c r="X41" s="22"/>
      <c r="Y41" s="22"/>
      <c r="Z41" s="22"/>
      <c r="AA41" s="22"/>
      <c r="AB41" s="23"/>
    </row>
    <row r="42" spans="1:28" ht="18" customHeigh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21"/>
      <c r="V42" s="52" t="s">
        <v>12</v>
      </c>
      <c r="W42" s="174">
        <f>MAX(MIN(W27-W37,W30-W33),0)</f>
        <v>0</v>
      </c>
      <c r="X42" s="175"/>
      <c r="Y42" s="175"/>
      <c r="Z42" s="175"/>
      <c r="AA42" s="176"/>
      <c r="AB42" s="19"/>
    </row>
    <row r="43" spans="1:28" ht="8.1" customHeight="1">
      <c r="A43" s="42"/>
      <c r="B43" s="43"/>
      <c r="C43" s="43"/>
      <c r="D43" s="43"/>
      <c r="E43" s="43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</row>
    <row r="44" spans="1:28" ht="8.1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</row>
    <row r="45" spans="1:28" ht="15" customHeight="1">
      <c r="A45" s="177" t="s">
        <v>13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5"/>
    </row>
    <row r="46" spans="1:28" ht="1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5"/>
    </row>
    <row r="47" spans="1:28" ht="8.1" customHeigh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7"/>
      <c r="S47" s="37"/>
      <c r="T47" s="37"/>
      <c r="U47" s="37"/>
      <c r="V47" s="43"/>
      <c r="W47" s="43"/>
      <c r="X47" s="43"/>
      <c r="Y47" s="43"/>
      <c r="Z47" s="43"/>
      <c r="AA47" s="43"/>
      <c r="AB47" s="44"/>
    </row>
    <row r="48" spans="1:28" ht="8.1" customHeight="1">
      <c r="A48" s="13"/>
      <c r="B48" s="14"/>
      <c r="C48" s="14"/>
      <c r="D48" s="14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</row>
    <row r="49" spans="1:28" ht="15" customHeight="1">
      <c r="A49" s="10" t="str">
        <f>CONCATENATE("Ich bitte um Überweisung des Betrages in Höhe von ",IF(W42=0,"_____,__ €",TEXT(W42,"#.###,00 €"))," auf nachstehendes Konto:")</f>
        <v>Ich bitte um Überweisung des Betrages in Höhe von _____,__ € auf nachstehendes Konto: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1:28" ht="5.0999999999999996" customHeight="1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</row>
    <row r="51" spans="1:28" ht="18" customHeight="1">
      <c r="A51" s="10" t="s">
        <v>1</v>
      </c>
      <c r="B51" s="17"/>
      <c r="C51" s="18"/>
      <c r="D51" s="18"/>
      <c r="E51" s="168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70"/>
      <c r="Q51" s="17" t="s">
        <v>8</v>
      </c>
      <c r="R51" s="18"/>
      <c r="T51" s="168"/>
      <c r="U51" s="169"/>
      <c r="V51" s="169"/>
      <c r="W51" s="169"/>
      <c r="X51" s="169"/>
      <c r="Y51" s="169"/>
      <c r="Z51" s="169"/>
      <c r="AA51" s="170"/>
      <c r="AB51" s="19"/>
    </row>
    <row r="52" spans="1:28" ht="5.0999999999999996" customHeight="1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Q52" s="18"/>
      <c r="R52" s="18"/>
      <c r="T52" s="18"/>
      <c r="U52" s="18"/>
      <c r="V52" s="18"/>
      <c r="W52" s="18"/>
      <c r="X52" s="18"/>
      <c r="Y52" s="18"/>
      <c r="Z52" s="18"/>
      <c r="AA52" s="26"/>
      <c r="AB52" s="19"/>
    </row>
    <row r="53" spans="1:28" ht="18" customHeight="1">
      <c r="A53" s="10" t="s">
        <v>5</v>
      </c>
      <c r="B53" s="51"/>
      <c r="D53" s="18"/>
      <c r="E53" s="45"/>
      <c r="F53" s="47"/>
      <c r="G53" s="46"/>
      <c r="H53" s="48"/>
      <c r="I53" s="46"/>
      <c r="J53" s="48"/>
      <c r="K53" s="46"/>
      <c r="L53" s="48"/>
      <c r="M53" s="46"/>
      <c r="N53" s="48"/>
      <c r="O53" s="46"/>
      <c r="P53" s="49"/>
      <c r="Q53" s="17" t="s">
        <v>6</v>
      </c>
      <c r="R53" s="18"/>
      <c r="T53" s="168"/>
      <c r="U53" s="169"/>
      <c r="V53" s="169"/>
      <c r="W53" s="169"/>
      <c r="X53" s="169"/>
      <c r="Y53" s="169"/>
      <c r="Z53" s="169"/>
      <c r="AA53" s="170"/>
      <c r="AB53" s="19"/>
    </row>
    <row r="54" spans="1:28" ht="8.1" customHeight="1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</row>
    <row r="59" spans="1:28" s="28" customFormat="1" ht="12" customHeight="1">
      <c r="A59" s="166"/>
      <c r="B59" s="166"/>
      <c r="C59" s="166"/>
      <c r="D59" s="166"/>
      <c r="E59" s="166"/>
      <c r="F59" s="166"/>
      <c r="G59" s="166"/>
      <c r="H59" s="166"/>
      <c r="J59" s="166"/>
      <c r="K59" s="166"/>
      <c r="L59" s="166"/>
      <c r="M59" s="166"/>
      <c r="N59" s="166"/>
      <c r="O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:28" s="28" customFormat="1" ht="12" customHeight="1">
      <c r="A60" s="167"/>
      <c r="B60" s="167"/>
      <c r="C60" s="167"/>
      <c r="D60" s="167"/>
      <c r="E60" s="167"/>
      <c r="F60" s="167"/>
      <c r="G60" s="167"/>
      <c r="H60" s="167"/>
      <c r="J60" s="167"/>
      <c r="K60" s="167"/>
      <c r="L60" s="167"/>
      <c r="M60" s="167"/>
      <c r="N60" s="167"/>
      <c r="O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</row>
    <row r="61" spans="1:28" s="28" customFormat="1" ht="12" customHeight="1">
      <c r="A61" s="29" t="s">
        <v>4</v>
      </c>
      <c r="B61" s="29"/>
      <c r="C61" s="30"/>
      <c r="D61" s="30"/>
      <c r="E61" s="30"/>
      <c r="F61" s="30"/>
      <c r="G61" s="30"/>
      <c r="H61" s="31"/>
      <c r="J61" s="29" t="s">
        <v>10</v>
      </c>
      <c r="K61" s="29"/>
      <c r="L61" s="29"/>
      <c r="Q61" s="32" t="s">
        <v>11</v>
      </c>
      <c r="R61" s="32"/>
      <c r="S61" s="32"/>
      <c r="T61" s="33"/>
      <c r="U61" s="33"/>
      <c r="V61" s="33"/>
      <c r="W61" s="33"/>
      <c r="X61" s="33"/>
      <c r="Y61" s="33"/>
      <c r="Z61" s="33"/>
      <c r="AA61" s="33"/>
      <c r="AB61" s="33"/>
    </row>
    <row r="63" spans="1:28" ht="15" customHeight="1">
      <c r="A63" s="4" t="s">
        <v>26</v>
      </c>
    </row>
    <row r="64" spans="1:28" ht="15" customHeight="1">
      <c r="A64" s="4" t="s">
        <v>25</v>
      </c>
    </row>
    <row r="66" spans="1:2" ht="12" customHeight="1">
      <c r="A66" s="151" t="str">
        <f>CONCATENATE(Änderungsdoku!$A$2," ",Änderungsdoku!$A$3)</f>
        <v>Mittelanforderung ÖGB - Lohnkostenzuschuss soziale Teilhabe</v>
      </c>
      <c r="B66" s="34"/>
    </row>
    <row r="67" spans="1:2" ht="12" customHeight="1">
      <c r="A67" s="151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13.02.24 - öffentlich -</v>
      </c>
      <c r="B67" s="34"/>
    </row>
  </sheetData>
  <sheetProtection password="EF62" sheet="1" objects="1" scenarios="1" selectLockedCells="1" autoFilter="0"/>
  <mergeCells count="29">
    <mergeCell ref="A4:M4"/>
    <mergeCell ref="A5:M5"/>
    <mergeCell ref="A6:M6"/>
    <mergeCell ref="A7:M7"/>
    <mergeCell ref="A8:B8"/>
    <mergeCell ref="C8:M8"/>
    <mergeCell ref="A16:AB16"/>
    <mergeCell ref="A17:AB20"/>
    <mergeCell ref="E22:J22"/>
    <mergeCell ref="Q22:T22"/>
    <mergeCell ref="C27:F27"/>
    <mergeCell ref="I27:L27"/>
    <mergeCell ref="W27:AA27"/>
    <mergeCell ref="T53:AA53"/>
    <mergeCell ref="W30:AA30"/>
    <mergeCell ref="W33:AA33"/>
    <mergeCell ref="W37:AA37"/>
    <mergeCell ref="W42:AA42"/>
    <mergeCell ref="A40:T42"/>
    <mergeCell ref="A36:T37"/>
    <mergeCell ref="A45:AA46"/>
    <mergeCell ref="E51:P51"/>
    <mergeCell ref="T51:AA51"/>
    <mergeCell ref="A59:H59"/>
    <mergeCell ref="A60:H60"/>
    <mergeCell ref="J59:O59"/>
    <mergeCell ref="J60:O60"/>
    <mergeCell ref="Q59:AB59"/>
    <mergeCell ref="Q60:AB60"/>
  </mergeCells>
  <dataValidations count="4">
    <dataValidation type="textLength" operator="lessThanOrEqual" allowBlank="1" showErrorMessage="1" errorTitle="IBAN" error="Bitte nur vier Zeichen eingeben!" sqref="G53 I53 K53 M53">
      <formula1>4</formula1>
    </dataValidation>
    <dataValidation type="textLength" operator="lessThanOrEqual" allowBlank="1" showErrorMessage="1" errorTitle="IBAN" error="Bitte nur zwei Zeichen eingeben!" sqref="O53">
      <formula1>2</formula1>
    </dataValidation>
    <dataValidation type="time" allowBlank="1" showErrorMessage="1" errorTitle="Abrufzeitraum" error="Der Abrufzeitraum muss innerhalb eines Haushaltsjahres liegen!" sqref="I27:L27">
      <formula1>C27</formula1>
      <formula2>DATE(YEAR(C27),12,31)</formula2>
    </dataValidation>
    <dataValidation type="date" allowBlank="1" showErrorMessage="1" errorTitle="Zeitraum" error="Es ist nur die Mittelanforderung für die Haushaltsjahre 2022 und 2025 möglich!" sqref="C27:F27">
      <formula1>44562</formula1>
      <formula2>46022</formula2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8"/>
  <sheetViews>
    <sheetView showGridLines="0" topLeftCell="A30" zoomScaleNormal="100" zoomScaleSheetLayoutView="100" workbookViewId="0">
      <selection activeCell="D41" sqref="D41"/>
    </sheetView>
  </sheetViews>
  <sheetFormatPr baseColWidth="10" defaultColWidth="11.42578125" defaultRowHeight="15"/>
  <cols>
    <col min="1" max="1" width="4.7109375" style="58" customWidth="1"/>
    <col min="2" max="2" width="50.7109375" style="58" customWidth="1"/>
    <col min="3" max="7" width="18.7109375" style="58" customWidth="1"/>
    <col min="8" max="8" width="18.7109375" style="58" hidden="1" customWidth="1"/>
    <col min="9" max="9" width="12.7109375" style="58" hidden="1" customWidth="1"/>
    <col min="10" max="10" width="12.7109375" style="78" hidden="1" customWidth="1"/>
    <col min="11" max="30" width="12.7109375" style="58" hidden="1" customWidth="1"/>
    <col min="31" max="16384" width="11.42578125" style="58"/>
  </cols>
  <sheetData>
    <row r="1" spans="1:30" ht="12" hidden="1" customHeight="1">
      <c r="A1" s="57"/>
      <c r="B1" s="76"/>
      <c r="C1" s="77" t="s">
        <v>53</v>
      </c>
      <c r="D1" s="114" t="str">
        <f>IF(Mittelanforderung!C27="","",YEAR(Mittelanforderung!C27))</f>
        <v/>
      </c>
      <c r="E1" s="76"/>
      <c r="F1" s="76"/>
      <c r="G1" s="57"/>
      <c r="H1" s="139"/>
      <c r="I1" s="139"/>
      <c r="J1" s="112"/>
      <c r="K1" s="136" t="s">
        <v>63</v>
      </c>
      <c r="L1" s="136" t="s">
        <v>64</v>
      </c>
      <c r="M1" s="136" t="s">
        <v>71</v>
      </c>
      <c r="N1" s="136" t="s">
        <v>72</v>
      </c>
      <c r="O1" s="136" t="s">
        <v>65</v>
      </c>
      <c r="P1" s="136" t="s">
        <v>66</v>
      </c>
      <c r="Q1" s="136" t="s">
        <v>73</v>
      </c>
      <c r="R1" s="136" t="s">
        <v>74</v>
      </c>
      <c r="S1" s="136" t="s">
        <v>75</v>
      </c>
      <c r="T1" s="136" t="s">
        <v>76</v>
      </c>
      <c r="U1" s="136" t="s">
        <v>77</v>
      </c>
      <c r="V1" s="136" t="s">
        <v>78</v>
      </c>
      <c r="W1" s="136" t="s">
        <v>79</v>
      </c>
      <c r="X1" s="136" t="s">
        <v>80</v>
      </c>
      <c r="Y1" s="136" t="s">
        <v>81</v>
      </c>
      <c r="Z1" s="136" t="s">
        <v>82</v>
      </c>
      <c r="AA1" s="136" t="s">
        <v>83</v>
      </c>
      <c r="AB1" s="136" t="s">
        <v>84</v>
      </c>
      <c r="AC1" s="136" t="s">
        <v>85</v>
      </c>
      <c r="AD1" s="136" t="s">
        <v>86</v>
      </c>
    </row>
    <row r="2" spans="1:30" ht="12" hidden="1" customHeight="1">
      <c r="A2" s="57"/>
      <c r="B2" s="76"/>
      <c r="C2" s="75" t="s">
        <v>54</v>
      </c>
      <c r="D2" s="77" t="str">
        <f>IF(OR(Mittelanforderung!C27=0,YEAR(Mittelanforderung!I27)&lt;&gt;YEAR(Mittelanforderung!C27)),"",CONCATENATE(D1,"_1"))</f>
        <v/>
      </c>
      <c r="E2" s="77" t="str">
        <f>IF(OR(Mittelanforderung!C27=0,YEAR(Mittelanforderung!I27)&lt;&gt;YEAR(Mittelanforderung!C27)),"",CONCATENATE(D1,"_2"))</f>
        <v/>
      </c>
      <c r="F2" s="77" t="str">
        <f>IF(OR(Mittelanforderung!C27=0,YEAR(Mittelanforderung!I27)&lt;&gt;YEAR(Mittelanforderung!C27)),"",CONCATENATE(D1,"_3"))</f>
        <v/>
      </c>
      <c r="G2" s="77" t="str">
        <f>IF(OR(Mittelanforderung!C27=0,YEAR(Mittelanforderung!I27)&lt;&gt;YEAR(Mittelanforderung!C27)),"",CONCATENATE(D1,"_4"))</f>
        <v/>
      </c>
      <c r="H2" s="57"/>
      <c r="I2" s="57"/>
      <c r="J2" s="113" t="s">
        <v>49</v>
      </c>
      <c r="K2" s="137">
        <v>1473</v>
      </c>
      <c r="L2" s="137">
        <v>1473</v>
      </c>
      <c r="M2" s="137">
        <v>1488</v>
      </c>
      <c r="N2" s="137">
        <v>1488</v>
      </c>
      <c r="O2" s="137">
        <v>1522</v>
      </c>
      <c r="P2" s="137">
        <v>1522</v>
      </c>
      <c r="Q2" s="137">
        <v>1619</v>
      </c>
      <c r="R2" s="137">
        <v>1859</v>
      </c>
      <c r="S2" s="137">
        <v>1859</v>
      </c>
      <c r="T2" s="137">
        <v>1859</v>
      </c>
      <c r="U2" s="137">
        <v>1859</v>
      </c>
      <c r="V2" s="137">
        <v>1859</v>
      </c>
      <c r="W2" s="137">
        <v>1922</v>
      </c>
      <c r="X2" s="137">
        <v>1922</v>
      </c>
      <c r="Y2" s="137">
        <v>1922</v>
      </c>
      <c r="Z2" s="137">
        <v>1922</v>
      </c>
      <c r="AA2" s="137">
        <v>1922</v>
      </c>
      <c r="AB2" s="137">
        <v>1922</v>
      </c>
      <c r="AC2" s="137">
        <v>1922</v>
      </c>
      <c r="AD2" s="137">
        <v>1922</v>
      </c>
    </row>
    <row r="3" spans="1:30" ht="12" hidden="1" customHeight="1">
      <c r="A3" s="57"/>
      <c r="B3" s="76"/>
      <c r="C3" s="204" t="s">
        <v>29</v>
      </c>
      <c r="D3" s="115" t="str">
        <f>IFERROR(HLOOKUP(D$2,$K$1:$AD$5,ROW()-1,FALSE),"")</f>
        <v/>
      </c>
      <c r="E3" s="115" t="str">
        <f t="shared" ref="E3:G3" si="0">IFERROR(HLOOKUP(E$2,$K$1:$AD$5,ROW()-1,FALSE),"")</f>
        <v/>
      </c>
      <c r="F3" s="115" t="str">
        <f t="shared" si="0"/>
        <v/>
      </c>
      <c r="G3" s="115" t="str">
        <f t="shared" si="0"/>
        <v/>
      </c>
      <c r="H3" s="113" t="s">
        <v>49</v>
      </c>
      <c r="I3" s="57"/>
      <c r="J3" s="113" t="s">
        <v>50</v>
      </c>
      <c r="K3" s="137">
        <v>1228</v>
      </c>
      <c r="L3" s="137">
        <v>1228</v>
      </c>
      <c r="M3" s="137">
        <v>1240</v>
      </c>
      <c r="N3" s="137">
        <v>1240</v>
      </c>
      <c r="O3" s="137">
        <v>1268</v>
      </c>
      <c r="P3" s="137">
        <v>1268</v>
      </c>
      <c r="Q3" s="137">
        <v>1349</v>
      </c>
      <c r="R3" s="137">
        <v>1549</v>
      </c>
      <c r="S3" s="137">
        <v>1549</v>
      </c>
      <c r="T3" s="137">
        <v>1549</v>
      </c>
      <c r="U3" s="137">
        <v>1549</v>
      </c>
      <c r="V3" s="137">
        <v>1549</v>
      </c>
      <c r="W3" s="137">
        <v>1601</v>
      </c>
      <c r="X3" s="137">
        <v>1601</v>
      </c>
      <c r="Y3" s="137">
        <v>1601</v>
      </c>
      <c r="Z3" s="137">
        <v>1601</v>
      </c>
      <c r="AA3" s="137">
        <v>1601</v>
      </c>
      <c r="AB3" s="137">
        <v>1601</v>
      </c>
      <c r="AC3" s="137">
        <v>1601</v>
      </c>
      <c r="AD3" s="137">
        <v>1601</v>
      </c>
    </row>
    <row r="4" spans="1:30" ht="12" hidden="1" customHeight="1">
      <c r="A4" s="57"/>
      <c r="B4" s="76"/>
      <c r="C4" s="205"/>
      <c r="D4" s="115" t="str">
        <f t="shared" ref="D4:G6" si="1">IFERROR(HLOOKUP(D$2,$K$1:$AD$5,ROW()-1,FALSE),"")</f>
        <v/>
      </c>
      <c r="E4" s="115" t="str">
        <f t="shared" si="1"/>
        <v/>
      </c>
      <c r="F4" s="115" t="str">
        <f t="shared" si="1"/>
        <v/>
      </c>
      <c r="G4" s="115" t="str">
        <f t="shared" si="1"/>
        <v/>
      </c>
      <c r="H4" s="113" t="s">
        <v>50</v>
      </c>
      <c r="I4" s="57"/>
      <c r="J4" s="113" t="s">
        <v>51</v>
      </c>
      <c r="K4" s="137">
        <v>982</v>
      </c>
      <c r="L4" s="137">
        <v>982</v>
      </c>
      <c r="M4" s="137">
        <v>992</v>
      </c>
      <c r="N4" s="137">
        <v>992</v>
      </c>
      <c r="O4" s="137">
        <v>1014</v>
      </c>
      <c r="P4" s="137">
        <v>1014</v>
      </c>
      <c r="Q4" s="137">
        <v>1079</v>
      </c>
      <c r="R4" s="137">
        <v>1239</v>
      </c>
      <c r="S4" s="137">
        <v>1239</v>
      </c>
      <c r="T4" s="137">
        <v>1239</v>
      </c>
      <c r="U4" s="137">
        <v>1239</v>
      </c>
      <c r="V4" s="137">
        <v>1239</v>
      </c>
      <c r="W4" s="137">
        <v>1281</v>
      </c>
      <c r="X4" s="137">
        <v>1281</v>
      </c>
      <c r="Y4" s="137">
        <v>1281</v>
      </c>
      <c r="Z4" s="137">
        <v>1281</v>
      </c>
      <c r="AA4" s="137">
        <v>1281</v>
      </c>
      <c r="AB4" s="137">
        <v>1281</v>
      </c>
      <c r="AC4" s="137">
        <v>1281</v>
      </c>
      <c r="AD4" s="137">
        <v>1281</v>
      </c>
    </row>
    <row r="5" spans="1:30" ht="12" hidden="1" customHeight="1">
      <c r="A5" s="57"/>
      <c r="B5" s="76"/>
      <c r="C5" s="205"/>
      <c r="D5" s="115" t="str">
        <f t="shared" si="1"/>
        <v/>
      </c>
      <c r="E5" s="115" t="str">
        <f t="shared" si="1"/>
        <v/>
      </c>
      <c r="F5" s="115" t="str">
        <f t="shared" si="1"/>
        <v/>
      </c>
      <c r="G5" s="115" t="str">
        <f t="shared" si="1"/>
        <v/>
      </c>
      <c r="H5" s="113" t="s">
        <v>51</v>
      </c>
      <c r="I5" s="57"/>
      <c r="J5" s="113" t="s">
        <v>52</v>
      </c>
      <c r="K5" s="137">
        <v>736</v>
      </c>
      <c r="L5" s="137">
        <v>736</v>
      </c>
      <c r="M5" s="137">
        <v>743</v>
      </c>
      <c r="N5" s="137">
        <v>743</v>
      </c>
      <c r="O5" s="137">
        <v>760</v>
      </c>
      <c r="P5" s="137">
        <v>760</v>
      </c>
      <c r="Q5" s="137">
        <v>808</v>
      </c>
      <c r="R5" s="137">
        <v>927</v>
      </c>
      <c r="S5" s="137">
        <v>927</v>
      </c>
      <c r="T5" s="137">
        <v>927</v>
      </c>
      <c r="U5" s="137">
        <v>927</v>
      </c>
      <c r="V5" s="137">
        <v>927</v>
      </c>
      <c r="W5" s="137">
        <v>958</v>
      </c>
      <c r="X5" s="137">
        <v>958</v>
      </c>
      <c r="Y5" s="137">
        <v>958</v>
      </c>
      <c r="Z5" s="137">
        <v>958</v>
      </c>
      <c r="AA5" s="137">
        <v>958</v>
      </c>
      <c r="AB5" s="137">
        <v>958</v>
      </c>
      <c r="AC5" s="137">
        <v>958</v>
      </c>
      <c r="AD5" s="137">
        <v>958</v>
      </c>
    </row>
    <row r="6" spans="1:30" ht="12" hidden="1" customHeight="1">
      <c r="A6" s="57"/>
      <c r="B6" s="76"/>
      <c r="C6" s="205"/>
      <c r="D6" s="115" t="str">
        <f t="shared" si="1"/>
        <v/>
      </c>
      <c r="E6" s="115" t="str">
        <f t="shared" si="1"/>
        <v/>
      </c>
      <c r="F6" s="115" t="str">
        <f t="shared" si="1"/>
        <v/>
      </c>
      <c r="G6" s="115" t="str">
        <f t="shared" si="1"/>
        <v/>
      </c>
      <c r="H6" s="113" t="s">
        <v>52</v>
      </c>
      <c r="I6" s="57"/>
      <c r="J6" s="120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2" hidden="1" customHeight="1">
      <c r="A7" s="57"/>
      <c r="B7" s="76"/>
      <c r="C7" s="205"/>
      <c r="D7" s="116"/>
      <c r="E7" s="116"/>
      <c r="F7" s="116"/>
      <c r="G7" s="116"/>
      <c r="H7" s="119" t="s">
        <v>55</v>
      </c>
      <c r="I7" s="57"/>
      <c r="J7" s="120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0" ht="12" hidden="1" customHeight="1">
      <c r="A8" s="57"/>
      <c r="B8" s="76"/>
      <c r="C8" s="76"/>
      <c r="D8" s="76"/>
      <c r="E8" s="76"/>
      <c r="F8" s="76"/>
      <c r="G8" s="57"/>
      <c r="H8" s="57"/>
      <c r="I8" s="57"/>
      <c r="J8" s="120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0" ht="12" hidden="1" customHeight="1">
      <c r="A9" s="57"/>
      <c r="B9" s="76"/>
      <c r="C9" s="88" t="str">
        <f>IF(Mittelanforderung!C27="","",EOMONTH(Mittelanforderung!C27,D9))</f>
        <v/>
      </c>
      <c r="D9" s="91">
        <v>0</v>
      </c>
      <c r="E9" s="135" t="str">
        <f>IF(C9="","",
IF(MONTH(C9)&lt;=3,"Festbetrag_1",
IF(AND(MONTH(C9)&gt;3,MONTH(C9)&lt;=6),"Festbetrag_2",
IF(AND(MONTH(C9)&gt;6,MONTH(C9)&lt;=9),"Festbetrag_3",
IF(MONTH(C9)&gt;9,"Festbetrag_4","")))))</f>
        <v/>
      </c>
      <c r="F9" s="76"/>
      <c r="G9" s="57"/>
      <c r="H9" s="57"/>
      <c r="I9" s="57"/>
      <c r="J9" s="120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1:30" ht="12" hidden="1" customHeight="1">
      <c r="A10" s="57"/>
      <c r="B10" s="76"/>
      <c r="C10" s="88" t="str">
        <f>IF(Mittelanforderung!$C$27="","",IF(EOMONTH($C$9,D10)&lt;=EOMONTH(Mittelanforderung!$I$27,0),EOMONTH($C$9,D10),""))</f>
        <v/>
      </c>
      <c r="D10" s="91">
        <v>1</v>
      </c>
      <c r="E10" s="135" t="str">
        <f t="shared" ref="E10:E20" si="2">IF(C10="","",
IF(MONTH(C10)&lt;=3,"Festbetrag_1",
IF(AND(MONTH(C10)&gt;3,MONTH(C10)&lt;=6),"Festbetrag_2",
IF(AND(MONTH(C10)&gt;6,MONTH(C10)&lt;=9),"Festbetrag_3",
IF(MONTH(C10)&gt;9,"Festbetrag_4","")))))</f>
        <v/>
      </c>
      <c r="F10" s="76"/>
      <c r="G10" s="57"/>
      <c r="H10" s="57"/>
      <c r="I10" s="57"/>
      <c r="J10" s="120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ht="12" hidden="1" customHeight="1">
      <c r="A11" s="57"/>
      <c r="B11" s="76"/>
      <c r="C11" s="88" t="str">
        <f>IF(Mittelanforderung!$C$27="","",IF(EOMONTH($C$9,D11)&lt;=EOMONTH(Mittelanforderung!$I$27,0),EOMONTH($C$9,D11),""))</f>
        <v/>
      </c>
      <c r="D11" s="91">
        <v>2</v>
      </c>
      <c r="E11" s="135" t="str">
        <f t="shared" si="2"/>
        <v/>
      </c>
      <c r="F11" s="76"/>
      <c r="G11" s="57"/>
      <c r="H11" s="57"/>
      <c r="I11" s="57"/>
      <c r="J11" s="120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ht="12" hidden="1" customHeight="1">
      <c r="A12" s="57"/>
      <c r="B12" s="76"/>
      <c r="C12" s="88" t="str">
        <f>IF(Mittelanforderung!$C$27="","",IF(EOMONTH($C$9,D12)&lt;=EOMONTH(Mittelanforderung!$I$27,0),EOMONTH($C$9,D12),""))</f>
        <v/>
      </c>
      <c r="D12" s="91">
        <v>3</v>
      </c>
      <c r="E12" s="135" t="str">
        <f t="shared" si="2"/>
        <v/>
      </c>
      <c r="F12" s="76"/>
      <c r="G12" s="57"/>
      <c r="H12" s="57"/>
      <c r="I12" s="57"/>
      <c r="J12" s="120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ht="12" hidden="1" customHeight="1">
      <c r="A13" s="57"/>
      <c r="B13" s="76"/>
      <c r="C13" s="88" t="str">
        <f>IF(Mittelanforderung!$C$27="","",IF(EOMONTH($C$9,D13)&lt;=EOMONTH(Mittelanforderung!$I$27,0),EOMONTH($C$9,D13),""))</f>
        <v/>
      </c>
      <c r="D13" s="91">
        <v>4</v>
      </c>
      <c r="E13" s="135" t="str">
        <f t="shared" si="2"/>
        <v/>
      </c>
      <c r="F13" s="76"/>
      <c r="G13" s="57"/>
      <c r="H13" s="57"/>
      <c r="I13" s="57"/>
      <c r="J13" s="120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2" hidden="1" customHeight="1">
      <c r="A14" s="57"/>
      <c r="B14" s="76"/>
      <c r="C14" s="88" t="str">
        <f>IF(Mittelanforderung!$C$27="","",IF(EOMONTH($C$9,D14)&lt;=EOMONTH(Mittelanforderung!$I$27,0),EOMONTH($C$9,D14),""))</f>
        <v/>
      </c>
      <c r="D14" s="91">
        <v>5</v>
      </c>
      <c r="E14" s="135" t="str">
        <f t="shared" si="2"/>
        <v/>
      </c>
      <c r="F14" s="76"/>
      <c r="G14" s="57"/>
      <c r="H14" s="57"/>
      <c r="I14" s="57"/>
      <c r="J14" s="120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30" ht="12" hidden="1" customHeight="1">
      <c r="A15" s="57"/>
      <c r="B15" s="76"/>
      <c r="C15" s="88" t="str">
        <f>IF(Mittelanforderung!$C$27="","",IF(EOMONTH($C$9,D15)&lt;=EOMONTH(Mittelanforderung!$I$27,0),EOMONTH($C$9,D15),""))</f>
        <v/>
      </c>
      <c r="D15" s="91">
        <v>6</v>
      </c>
      <c r="E15" s="135" t="str">
        <f t="shared" si="2"/>
        <v/>
      </c>
      <c r="F15" s="76"/>
      <c r="G15" s="57"/>
      <c r="H15" s="57"/>
      <c r="I15" s="57"/>
      <c r="J15" s="120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0" ht="12" hidden="1" customHeight="1">
      <c r="A16" s="57"/>
      <c r="B16" s="76"/>
      <c r="C16" s="88" t="str">
        <f>IF(Mittelanforderung!$C$27="","",IF(EOMONTH($C$9,D16)&lt;=EOMONTH(Mittelanforderung!$I$27,0),EOMONTH($C$9,D16),""))</f>
        <v/>
      </c>
      <c r="D16" s="91">
        <v>7</v>
      </c>
      <c r="E16" s="135" t="str">
        <f t="shared" si="2"/>
        <v/>
      </c>
      <c r="F16" s="76"/>
      <c r="G16" s="57"/>
      <c r="H16" s="57"/>
      <c r="I16" s="57"/>
      <c r="J16" s="120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0" ht="12" hidden="1" customHeight="1">
      <c r="A17" s="57"/>
      <c r="B17" s="76"/>
      <c r="C17" s="88" t="str">
        <f>IF(Mittelanforderung!$C$27="","",IF(EOMONTH($C$9,D17)&lt;=EOMONTH(Mittelanforderung!$I$27,0),EOMONTH($C$9,D17),""))</f>
        <v/>
      </c>
      <c r="D17" s="91">
        <v>8</v>
      </c>
      <c r="E17" s="135" t="str">
        <f t="shared" si="2"/>
        <v/>
      </c>
      <c r="F17" s="76"/>
      <c r="G17" s="57"/>
      <c r="H17" s="57"/>
      <c r="I17" s="57"/>
      <c r="J17" s="120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 ht="12" hidden="1" customHeight="1">
      <c r="A18" s="57"/>
      <c r="B18" s="76"/>
      <c r="C18" s="88" t="str">
        <f>IF(Mittelanforderung!$C$27="","",IF(EOMONTH($C$9,D18)&lt;=EOMONTH(Mittelanforderung!$I$27,0),EOMONTH($C$9,D18),""))</f>
        <v/>
      </c>
      <c r="D18" s="91">
        <v>9</v>
      </c>
      <c r="E18" s="135" t="str">
        <f t="shared" si="2"/>
        <v/>
      </c>
      <c r="F18" s="76"/>
      <c r="G18" s="57"/>
      <c r="H18" s="57"/>
      <c r="I18" s="57"/>
      <c r="J18" s="12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0" ht="12" hidden="1" customHeight="1">
      <c r="A19" s="57"/>
      <c r="B19" s="76"/>
      <c r="C19" s="88" t="str">
        <f>IF(Mittelanforderung!$C$27="","",IF(EOMONTH($C$9,D19)&lt;=EOMONTH(Mittelanforderung!$I$27,0),EOMONTH($C$9,D19),""))</f>
        <v/>
      </c>
      <c r="D19" s="91">
        <v>10</v>
      </c>
      <c r="E19" s="135" t="str">
        <f t="shared" si="2"/>
        <v/>
      </c>
      <c r="F19" s="76"/>
      <c r="G19" s="57"/>
      <c r="H19" s="57"/>
      <c r="I19" s="57"/>
      <c r="J19" s="12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ht="12" hidden="1" customHeight="1">
      <c r="A20" s="57"/>
      <c r="B20" s="76"/>
      <c r="C20" s="88" t="str">
        <f>IF(Mittelanforderung!$C$27="","",IF(EOMONTH($C$9,D20)&lt;=EOMONTH(Mittelanforderung!$I$27,0),EOMONTH($C$9,D20),""))</f>
        <v/>
      </c>
      <c r="D20" s="91">
        <v>11</v>
      </c>
      <c r="E20" s="135" t="str">
        <f t="shared" si="2"/>
        <v/>
      </c>
      <c r="F20" s="76"/>
      <c r="G20" s="57"/>
      <c r="H20" s="57"/>
      <c r="I20" s="57"/>
      <c r="J20" s="12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ht="12" hidden="1" customHeight="1">
      <c r="A21" s="57"/>
      <c r="B21" s="76"/>
      <c r="C21" s="90"/>
      <c r="D21" s="76"/>
      <c r="E21" s="76"/>
      <c r="F21" s="76"/>
      <c r="G21" s="57"/>
      <c r="H21" s="57"/>
      <c r="I21" s="57"/>
      <c r="J21" s="12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ht="12" hidden="1" customHeight="1">
      <c r="A22" s="57"/>
      <c r="B22" s="76"/>
      <c r="C22" s="90"/>
      <c r="D22" s="76"/>
      <c r="E22" s="76"/>
      <c r="F22" s="76"/>
      <c r="G22" s="57"/>
      <c r="H22" s="57"/>
      <c r="I22" s="57"/>
      <c r="J22" s="12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ht="12" hidden="1" customHeight="1">
      <c r="A23" s="57"/>
      <c r="B23" s="76"/>
      <c r="C23" s="90"/>
      <c r="D23" s="76"/>
      <c r="E23" s="76"/>
      <c r="F23" s="76"/>
      <c r="G23" s="57"/>
      <c r="H23" s="57"/>
      <c r="I23" s="57"/>
      <c r="J23" s="12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0" ht="12" hidden="1" customHeight="1">
      <c r="A24" s="57"/>
      <c r="B24" s="76"/>
      <c r="C24" s="90"/>
      <c r="D24" s="76"/>
      <c r="E24" s="76"/>
      <c r="F24" s="76"/>
      <c r="G24" s="57"/>
      <c r="H24" s="57"/>
      <c r="I24" s="57"/>
      <c r="J24" s="12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0" ht="12" hidden="1" customHeight="1">
      <c r="A25" s="57"/>
      <c r="B25" s="76"/>
      <c r="C25" s="90"/>
      <c r="D25" s="76"/>
      <c r="E25" s="76"/>
      <c r="F25" s="76"/>
      <c r="G25" s="57"/>
      <c r="H25" s="57"/>
      <c r="I25" s="57"/>
      <c r="J25" s="12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ht="12" hidden="1" customHeight="1">
      <c r="A26" s="82">
        <f>ROW(C40)</f>
        <v>40</v>
      </c>
      <c r="B26" s="76"/>
      <c r="C26" s="90"/>
      <c r="D26" s="76"/>
      <c r="E26" s="76"/>
      <c r="F26" s="76"/>
      <c r="G26" s="57"/>
      <c r="H26" s="57"/>
      <c r="I26" s="57"/>
      <c r="J26" s="12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ht="12" hidden="1" customHeight="1">
      <c r="A27" s="82">
        <f>ROW(A69)</f>
        <v>69</v>
      </c>
      <c r="B27" s="76"/>
      <c r="C27" s="90"/>
      <c r="D27" s="76"/>
      <c r="E27" s="76"/>
      <c r="F27" s="76"/>
      <c r="G27" s="57"/>
      <c r="H27" s="57"/>
      <c r="I27" s="57"/>
      <c r="J27" s="120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ht="12" hidden="1" customHeight="1">
      <c r="A28" s="80" t="s">
        <v>30</v>
      </c>
      <c r="B28" s="76"/>
      <c r="C28" s="83"/>
      <c r="D28" s="76"/>
      <c r="E28" s="76"/>
      <c r="F28" s="76"/>
      <c r="G28" s="57"/>
      <c r="H28" s="57"/>
      <c r="I28" s="57"/>
      <c r="J28" s="12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ht="12" hidden="1" customHeight="1">
      <c r="A29" s="81" t="str">
        <f>"$A$30:$G$"&amp;IF(MAX(A69:A218)=0,ROW($A$60),MAX(A69:A218)+ROW($A$68))</f>
        <v>$A$30:$G$60</v>
      </c>
      <c r="B29" s="76"/>
      <c r="C29" s="83"/>
      <c r="D29" s="76"/>
      <c r="E29" s="76"/>
      <c r="F29" s="76"/>
      <c r="G29" s="57"/>
      <c r="H29" s="57"/>
      <c r="I29" s="57"/>
      <c r="J29" s="120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ht="15" customHeight="1">
      <c r="A30" s="56" t="str">
        <f>CONCATENATE("Anlage 1: Mittelbedarfsplanung für den Zeitraum vom ",IF(Mittelanforderung!C27="","__.__.____",TEXT(Mittelanforderung!C27,"TT.MM.JJJJ"))," bis ",IF(Mittelanforderung!I27="","__.__.____",TEXT(Mittelanforderung!I27,"TT.MM.JJJJ")))</f>
        <v>Anlage 1: Mittelbedarfsplanung für den Zeitraum vom __.__.____ bis __.__.____</v>
      </c>
      <c r="F30" s="59" t="s">
        <v>21</v>
      </c>
      <c r="G30" s="60">
        <f>Mittelanforderung!$E$22</f>
        <v>0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</row>
    <row r="31" spans="1:30" ht="15" customHeight="1">
      <c r="G31" s="92" t="str">
        <f>Mittelanforderung!$A$66</f>
        <v>Mittelanforderung ÖGB - Lohnkostenzuschuss soziale Teilhabe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</row>
    <row r="32" spans="1:30" ht="15" customHeight="1">
      <c r="G32" s="93" t="str">
        <f>Mittelanforderung!$A$67</f>
        <v>Formularversion: V 2.1 vom 13.02.24 - öffentlich -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</row>
    <row r="33" spans="1:30" s="65" customFormat="1" ht="18" customHeight="1">
      <c r="A33" s="61" t="s">
        <v>32</v>
      </c>
      <c r="B33" s="62"/>
      <c r="C33" s="63"/>
      <c r="D33" s="63"/>
      <c r="E33" s="63"/>
      <c r="F33" s="63"/>
      <c r="G33" s="64"/>
      <c r="H33" s="213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</row>
    <row r="34" spans="1:30" ht="5.0999999999999996" customHeight="1">
      <c r="A34" s="66"/>
      <c r="B34" s="66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</row>
    <row r="35" spans="1:30" ht="18" customHeight="1">
      <c r="A35" s="67"/>
      <c r="B35" s="68" t="s">
        <v>23</v>
      </c>
      <c r="C35" s="69"/>
      <c r="D35" s="69"/>
      <c r="E35" s="70"/>
      <c r="F35" s="70"/>
      <c r="G35" s="71">
        <f>SUM(G41:G60)+SUM(G69:G218)</f>
        <v>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</row>
    <row r="36" spans="1:30" ht="12" customHeight="1"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</row>
    <row r="37" spans="1:30" ht="15" customHeight="1">
      <c r="A37" s="107" t="s">
        <v>42</v>
      </c>
      <c r="B37" s="102"/>
      <c r="C37" s="208" t="s">
        <v>24</v>
      </c>
      <c r="D37" s="208" t="s">
        <v>33</v>
      </c>
      <c r="E37" s="208" t="s">
        <v>46</v>
      </c>
      <c r="F37" s="208" t="s">
        <v>43</v>
      </c>
      <c r="G37" s="208" t="s">
        <v>31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</row>
    <row r="38" spans="1:30" ht="15" customHeight="1">
      <c r="A38" s="103"/>
      <c r="B38" s="104"/>
      <c r="C38" s="209"/>
      <c r="D38" s="209"/>
      <c r="E38" s="211"/>
      <c r="F38" s="209"/>
      <c r="G38" s="209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</row>
    <row r="39" spans="1:30" ht="15" customHeight="1">
      <c r="A39" s="103"/>
      <c r="B39" s="104"/>
      <c r="C39" s="209"/>
      <c r="D39" s="209"/>
      <c r="E39" s="211"/>
      <c r="F39" s="209"/>
      <c r="G39" s="209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</row>
    <row r="40" spans="1:30" ht="15" customHeight="1">
      <c r="A40" s="103"/>
      <c r="B40" s="106"/>
      <c r="C40" s="210"/>
      <c r="D40" s="94" t="s">
        <v>12</v>
      </c>
      <c r="E40" s="212"/>
      <c r="F40" s="210"/>
      <c r="G40" s="94" t="s">
        <v>12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</row>
    <row r="41" spans="1:30" ht="15" customHeight="1">
      <c r="A41" s="103"/>
      <c r="B41" s="134" t="str">
        <f>CONCATENATE("1. Quartal ",D1)</f>
        <v xml:space="preserve">1. Quartal </v>
      </c>
      <c r="C41" s="97" t="str">
        <f>IF(H41=0,"",COUNTIF($H$41:H41,"&gt;0"))</f>
        <v/>
      </c>
      <c r="D41" s="72"/>
      <c r="E41" s="95"/>
      <c r="F41" s="95"/>
      <c r="G41" s="96">
        <f t="shared" ref="G41:G60" si="3">ROUND(E41,0)*ROUND(F41,0)*D41</f>
        <v>0</v>
      </c>
      <c r="H41" s="124">
        <f>COUNTA(D41:F41)</f>
        <v>0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</row>
    <row r="42" spans="1:30" ht="15" customHeight="1">
      <c r="A42" s="103"/>
      <c r="B42" s="104"/>
      <c r="C42" s="98" t="str">
        <f>IF(H42=0,"",COUNTIF($H$41:H42,"&gt;0"))</f>
        <v/>
      </c>
      <c r="D42" s="72"/>
      <c r="E42" s="100"/>
      <c r="F42" s="100"/>
      <c r="G42" s="101">
        <f t="shared" si="3"/>
        <v>0</v>
      </c>
      <c r="H42" s="124">
        <f t="shared" ref="H42:H60" si="4">COUNTA(D42:F42)</f>
        <v>0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</row>
    <row r="43" spans="1:30" ht="15" customHeight="1">
      <c r="A43" s="103"/>
      <c r="B43" s="104"/>
      <c r="C43" s="98" t="str">
        <f>IF(H43=0,"",COUNTIF($H$41:H43,"&gt;0"))</f>
        <v/>
      </c>
      <c r="D43" s="72"/>
      <c r="E43" s="100"/>
      <c r="F43" s="100"/>
      <c r="G43" s="101">
        <f t="shared" si="3"/>
        <v>0</v>
      </c>
      <c r="H43" s="124">
        <f t="shared" si="4"/>
        <v>0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</row>
    <row r="44" spans="1:30" ht="15" customHeight="1">
      <c r="A44" s="103"/>
      <c r="B44" s="104"/>
      <c r="C44" s="98" t="str">
        <f>IF(H44=0,"",COUNTIF($H$41:H44,"&gt;0"))</f>
        <v/>
      </c>
      <c r="D44" s="72"/>
      <c r="E44" s="100"/>
      <c r="F44" s="100"/>
      <c r="G44" s="101">
        <f t="shared" si="3"/>
        <v>0</v>
      </c>
      <c r="H44" s="124">
        <f t="shared" si="4"/>
        <v>0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1:30" ht="15" customHeight="1">
      <c r="A45" s="103"/>
      <c r="B45" s="106"/>
      <c r="C45" s="99" t="str">
        <f>IF(H45=0,"",COUNTIF($H$41:H45,"&gt;0"))</f>
        <v/>
      </c>
      <c r="D45" s="109"/>
      <c r="E45" s="110"/>
      <c r="F45" s="110"/>
      <c r="G45" s="111">
        <f t="shared" si="3"/>
        <v>0</v>
      </c>
      <c r="H45" s="124">
        <f t="shared" si="4"/>
        <v>0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</row>
    <row r="46" spans="1:30" ht="15" customHeight="1">
      <c r="A46" s="103"/>
      <c r="B46" s="134" t="str">
        <f>CONCATENATE("2. Quartal ",D1)</f>
        <v xml:space="preserve">2. Quartal </v>
      </c>
      <c r="C46" s="97" t="str">
        <f>IF(H46=0,"",COUNTIF($H$41:H46,"&gt;0"))</f>
        <v/>
      </c>
      <c r="D46" s="72"/>
      <c r="E46" s="95"/>
      <c r="F46" s="95"/>
      <c r="G46" s="96">
        <f t="shared" ref="G46:G55" si="5">ROUND(E46,0)*ROUND(F46,0)*D46</f>
        <v>0</v>
      </c>
      <c r="H46" s="124">
        <f t="shared" si="4"/>
        <v>0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</row>
    <row r="47" spans="1:30" ht="15" customHeight="1">
      <c r="A47" s="103"/>
      <c r="B47" s="104"/>
      <c r="C47" s="98" t="str">
        <f>IF(H47=0,"",COUNTIF($H$41:H47,"&gt;0"))</f>
        <v/>
      </c>
      <c r="D47" s="72"/>
      <c r="E47" s="100"/>
      <c r="F47" s="100"/>
      <c r="G47" s="101">
        <f t="shared" si="5"/>
        <v>0</v>
      </c>
      <c r="H47" s="124">
        <f t="shared" si="4"/>
        <v>0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</row>
    <row r="48" spans="1:30" ht="15" customHeight="1">
      <c r="A48" s="103"/>
      <c r="B48" s="104"/>
      <c r="C48" s="98" t="str">
        <f>IF(H48=0,"",COUNTIF($H$41:H48,"&gt;0"))</f>
        <v/>
      </c>
      <c r="D48" s="72"/>
      <c r="E48" s="100"/>
      <c r="F48" s="100"/>
      <c r="G48" s="101">
        <f t="shared" si="5"/>
        <v>0</v>
      </c>
      <c r="H48" s="124">
        <f t="shared" si="4"/>
        <v>0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</row>
    <row r="49" spans="1:30" ht="15" customHeight="1">
      <c r="A49" s="103"/>
      <c r="B49" s="104"/>
      <c r="C49" s="98" t="str">
        <f>IF(H49=0,"",COUNTIF($H$41:H49,"&gt;0"))</f>
        <v/>
      </c>
      <c r="D49" s="72"/>
      <c r="E49" s="100"/>
      <c r="F49" s="100"/>
      <c r="G49" s="101">
        <f t="shared" si="5"/>
        <v>0</v>
      </c>
      <c r="H49" s="124">
        <f t="shared" si="4"/>
        <v>0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</row>
    <row r="50" spans="1:30" ht="15" customHeight="1">
      <c r="A50" s="103"/>
      <c r="B50" s="106"/>
      <c r="C50" s="99" t="str">
        <f>IF(H50=0,"",COUNTIF($H$41:H50,"&gt;0"))</f>
        <v/>
      </c>
      <c r="D50" s="109"/>
      <c r="E50" s="110"/>
      <c r="F50" s="110"/>
      <c r="G50" s="111">
        <f t="shared" si="5"/>
        <v>0</v>
      </c>
      <c r="H50" s="124">
        <f t="shared" si="4"/>
        <v>0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</row>
    <row r="51" spans="1:30" ht="15" customHeight="1">
      <c r="A51" s="103"/>
      <c r="B51" s="134" t="str">
        <f>CONCATENATE("3. Quartal ",D1)</f>
        <v xml:space="preserve">3. Quartal </v>
      </c>
      <c r="C51" s="97" t="str">
        <f>IF(H51=0,"",COUNTIF($H$41:H51,"&gt;0"))</f>
        <v/>
      </c>
      <c r="D51" s="72"/>
      <c r="E51" s="95"/>
      <c r="F51" s="95"/>
      <c r="G51" s="96">
        <f t="shared" si="5"/>
        <v>0</v>
      </c>
      <c r="H51" s="124">
        <f t="shared" si="4"/>
        <v>0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</row>
    <row r="52" spans="1:30" ht="15" customHeight="1">
      <c r="A52" s="103"/>
      <c r="B52" s="104"/>
      <c r="C52" s="98" t="str">
        <f>IF(H52=0,"",COUNTIF($H$41:H52,"&gt;0"))</f>
        <v/>
      </c>
      <c r="D52" s="72"/>
      <c r="E52" s="100"/>
      <c r="F52" s="100"/>
      <c r="G52" s="101">
        <f t="shared" si="5"/>
        <v>0</v>
      </c>
      <c r="H52" s="124">
        <f t="shared" si="4"/>
        <v>0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</row>
    <row r="53" spans="1:30" ht="15" customHeight="1">
      <c r="A53" s="103"/>
      <c r="B53" s="104"/>
      <c r="C53" s="98" t="str">
        <f>IF(H53=0,"",COUNTIF($H$41:H53,"&gt;0"))</f>
        <v/>
      </c>
      <c r="D53" s="72"/>
      <c r="E53" s="100"/>
      <c r="F53" s="100"/>
      <c r="G53" s="101">
        <f t="shared" si="5"/>
        <v>0</v>
      </c>
      <c r="H53" s="124">
        <f t="shared" si="4"/>
        <v>0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</row>
    <row r="54" spans="1:30" ht="15" customHeight="1">
      <c r="A54" s="103"/>
      <c r="B54" s="104"/>
      <c r="C54" s="98" t="str">
        <f>IF(H54=0,"",COUNTIF($H$41:H54,"&gt;0"))</f>
        <v/>
      </c>
      <c r="D54" s="72"/>
      <c r="E54" s="100"/>
      <c r="F54" s="100"/>
      <c r="G54" s="101">
        <f t="shared" si="5"/>
        <v>0</v>
      </c>
      <c r="H54" s="124">
        <f t="shared" si="4"/>
        <v>0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</row>
    <row r="55" spans="1:30" ht="15" customHeight="1">
      <c r="A55" s="103"/>
      <c r="B55" s="106"/>
      <c r="C55" s="99" t="str">
        <f>IF(H55=0,"",COUNTIF($H$41:H55,"&gt;0"))</f>
        <v/>
      </c>
      <c r="D55" s="109"/>
      <c r="E55" s="110"/>
      <c r="F55" s="110"/>
      <c r="G55" s="111">
        <f t="shared" si="5"/>
        <v>0</v>
      </c>
      <c r="H55" s="124">
        <f t="shared" si="4"/>
        <v>0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</row>
    <row r="56" spans="1:30" ht="15" customHeight="1">
      <c r="A56" s="103"/>
      <c r="B56" s="134" t="str">
        <f>CONCATENATE("4. Quartal ",D1)</f>
        <v xml:space="preserve">4. Quartal </v>
      </c>
      <c r="C56" s="97" t="str">
        <f>IF(H56=0,"",COUNTIF($H$41:H56,"&gt;0"))</f>
        <v/>
      </c>
      <c r="D56" s="122"/>
      <c r="E56" s="95"/>
      <c r="F56" s="95"/>
      <c r="G56" s="96">
        <f t="shared" si="3"/>
        <v>0</v>
      </c>
      <c r="H56" s="124">
        <f t="shared" si="4"/>
        <v>0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</row>
    <row r="57" spans="1:30" ht="15" customHeight="1">
      <c r="A57" s="103"/>
      <c r="B57" s="104"/>
      <c r="C57" s="98" t="str">
        <f>IF(H57=0,"",COUNTIF($H$41:H57,"&gt;0"))</f>
        <v/>
      </c>
      <c r="D57" s="123"/>
      <c r="E57" s="100"/>
      <c r="F57" s="100"/>
      <c r="G57" s="101">
        <f t="shared" si="3"/>
        <v>0</v>
      </c>
      <c r="H57" s="124">
        <f t="shared" si="4"/>
        <v>0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</row>
    <row r="58" spans="1:30" ht="15" customHeight="1">
      <c r="A58" s="103"/>
      <c r="B58" s="104"/>
      <c r="C58" s="98" t="str">
        <f>IF(H58=0,"",COUNTIF($H$41:H58,"&gt;0"))</f>
        <v/>
      </c>
      <c r="D58" s="123"/>
      <c r="E58" s="100"/>
      <c r="F58" s="100"/>
      <c r="G58" s="101">
        <f t="shared" si="3"/>
        <v>0</v>
      </c>
      <c r="H58" s="124">
        <f t="shared" si="4"/>
        <v>0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</row>
    <row r="59" spans="1:30" ht="15" customHeight="1">
      <c r="A59" s="103"/>
      <c r="B59" s="104"/>
      <c r="C59" s="98" t="str">
        <f>IF(H59=0,"",COUNTIF($H$41:H59,"&gt;0"))</f>
        <v/>
      </c>
      <c r="D59" s="123"/>
      <c r="E59" s="100"/>
      <c r="F59" s="100"/>
      <c r="G59" s="101">
        <f t="shared" si="3"/>
        <v>0</v>
      </c>
      <c r="H59" s="124">
        <f t="shared" si="4"/>
        <v>0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</row>
    <row r="60" spans="1:30" ht="15" customHeight="1">
      <c r="A60" s="105"/>
      <c r="B60" s="106"/>
      <c r="C60" s="99" t="str">
        <f>IF(H60=0,"",COUNTIF($H$41:H60,"&gt;0"))</f>
        <v/>
      </c>
      <c r="D60" s="109"/>
      <c r="E60" s="110"/>
      <c r="F60" s="110"/>
      <c r="G60" s="111">
        <f t="shared" si="3"/>
        <v>0</v>
      </c>
      <c r="H60" s="124">
        <f t="shared" si="4"/>
        <v>0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</row>
    <row r="61" spans="1:30" ht="15" customHeight="1"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</row>
    <row r="62" spans="1:30" ht="15" customHeight="1">
      <c r="A62" s="140" t="str">
        <f>CONCATENATE(A30," für ",F30,IF(G30=0,"__________",G30))</f>
        <v>Anlage 1: Mittelbedarfsplanung für den Zeitraum vom __.__.____ bis __.__.____ für Aktenzeichen: __________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</row>
    <row r="63" spans="1:30" ht="18" customHeight="1">
      <c r="A63" s="107" t="s">
        <v>45</v>
      </c>
      <c r="B63" s="108"/>
      <c r="C63" s="108"/>
      <c r="D63" s="108"/>
      <c r="E63" s="108"/>
      <c r="F63" s="108"/>
      <c r="G63" s="102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</row>
    <row r="64" spans="1:30" ht="18" customHeight="1">
      <c r="A64" s="208" t="s">
        <v>24</v>
      </c>
      <c r="B64" s="215" t="s">
        <v>28</v>
      </c>
      <c r="C64" s="208" t="s">
        <v>37</v>
      </c>
      <c r="D64" s="208" t="s">
        <v>33</v>
      </c>
      <c r="E64" s="218" t="s">
        <v>56</v>
      </c>
      <c r="F64" s="206" t="s">
        <v>57</v>
      </c>
      <c r="G64" s="208" t="s">
        <v>31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</row>
    <row r="65" spans="1:30" ht="18" customHeight="1">
      <c r="A65" s="209"/>
      <c r="B65" s="216"/>
      <c r="C65" s="209"/>
      <c r="D65" s="209"/>
      <c r="E65" s="219"/>
      <c r="F65" s="207"/>
      <c r="G65" s="209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</row>
    <row r="66" spans="1:30" ht="18" customHeight="1">
      <c r="A66" s="209"/>
      <c r="B66" s="216"/>
      <c r="C66" s="209"/>
      <c r="D66" s="209"/>
      <c r="E66" s="219"/>
      <c r="F66" s="207"/>
      <c r="G66" s="209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</row>
    <row r="67" spans="1:30" ht="18" customHeight="1">
      <c r="A67" s="209"/>
      <c r="B67" s="216"/>
      <c r="C67" s="209"/>
      <c r="D67" s="209"/>
      <c r="E67" s="219"/>
      <c r="F67" s="207"/>
      <c r="G67" s="209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</row>
    <row r="68" spans="1:30" ht="15" customHeight="1">
      <c r="A68" s="210"/>
      <c r="B68" s="217"/>
      <c r="C68" s="121" t="s">
        <v>36</v>
      </c>
      <c r="D68" s="74" t="s">
        <v>12</v>
      </c>
      <c r="E68" s="74" t="s">
        <v>12</v>
      </c>
      <c r="F68" s="84" t="s">
        <v>12</v>
      </c>
      <c r="G68" s="138" t="s">
        <v>12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0">
      <c r="A69" s="133" t="str">
        <f t="shared" ref="A69:A132" si="6">IF(COUNTA(B69:D69)&gt;0,ROW()-$A$27+1,"")</f>
        <v/>
      </c>
      <c r="B69" s="73"/>
      <c r="C69" s="89"/>
      <c r="D69" s="72"/>
      <c r="E69" s="87"/>
      <c r="F69" s="85">
        <f>ROUND(ROUND(E69,2)*1.204,2)</f>
        <v>0</v>
      </c>
      <c r="G69" s="86">
        <f t="shared" ref="G69:G74" si="7">IF(AND(D69&gt;0,F69&gt;0),MIN(D69,F69),D69)</f>
        <v>0</v>
      </c>
      <c r="H69" s="124" t="str">
        <f>IFERROR(VLOOKUP(C69,$C$9:$E$20,3,FALSE),"")</f>
        <v/>
      </c>
      <c r="I69" s="118"/>
      <c r="J69" s="118"/>
      <c r="K69" s="118"/>
      <c r="L69" s="118"/>
      <c r="M69" s="118"/>
      <c r="N69" s="118"/>
      <c r="O69" s="118"/>
      <c r="P69" s="118"/>
      <c r="Q69" s="118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</row>
    <row r="70" spans="1:30">
      <c r="A70" s="132" t="str">
        <f t="shared" si="6"/>
        <v/>
      </c>
      <c r="B70" s="127"/>
      <c r="C70" s="128"/>
      <c r="D70" s="129"/>
      <c r="E70" s="130"/>
      <c r="F70" s="131">
        <f t="shared" ref="F70:F99" si="8">ROUND(ROUND(E70,2)*1.204,2)</f>
        <v>0</v>
      </c>
      <c r="G70" s="101">
        <f t="shared" si="7"/>
        <v>0</v>
      </c>
      <c r="H70" s="124" t="str">
        <f t="shared" ref="H70:H133" si="9">IFERROR(VLOOKUP(C70,$C$9:$E$20,3,FALSE),"")</f>
        <v/>
      </c>
      <c r="I70" s="118"/>
      <c r="J70" s="118"/>
      <c r="K70" s="118"/>
      <c r="L70" s="118"/>
      <c r="M70" s="118"/>
      <c r="N70" s="118"/>
      <c r="O70" s="118"/>
      <c r="P70" s="118"/>
      <c r="Q70" s="118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</row>
    <row r="71" spans="1:30">
      <c r="A71" s="132" t="str">
        <f t="shared" si="6"/>
        <v/>
      </c>
      <c r="B71" s="127"/>
      <c r="C71" s="128"/>
      <c r="D71" s="129"/>
      <c r="E71" s="130"/>
      <c r="F71" s="131">
        <f t="shared" si="8"/>
        <v>0</v>
      </c>
      <c r="G71" s="101">
        <f t="shared" si="7"/>
        <v>0</v>
      </c>
      <c r="H71" s="124" t="str">
        <f t="shared" si="9"/>
        <v/>
      </c>
      <c r="I71" s="118"/>
      <c r="J71" s="118"/>
      <c r="K71" s="118"/>
      <c r="L71" s="118"/>
      <c r="M71" s="118"/>
      <c r="N71" s="118"/>
      <c r="O71" s="118"/>
      <c r="P71" s="118"/>
      <c r="Q71" s="118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</row>
    <row r="72" spans="1:30">
      <c r="A72" s="132" t="str">
        <f t="shared" si="6"/>
        <v/>
      </c>
      <c r="B72" s="127"/>
      <c r="C72" s="128"/>
      <c r="D72" s="129"/>
      <c r="E72" s="130"/>
      <c r="F72" s="131">
        <f t="shared" si="8"/>
        <v>0</v>
      </c>
      <c r="G72" s="101">
        <f t="shared" si="7"/>
        <v>0</v>
      </c>
      <c r="H72" s="124" t="str">
        <f t="shared" si="9"/>
        <v/>
      </c>
      <c r="I72" s="118"/>
      <c r="J72" s="118"/>
      <c r="K72" s="118"/>
      <c r="L72" s="118"/>
      <c r="M72" s="118"/>
      <c r="N72" s="118"/>
      <c r="O72" s="118"/>
      <c r="P72" s="118"/>
      <c r="Q72" s="118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</row>
    <row r="73" spans="1:30">
      <c r="A73" s="132" t="str">
        <f t="shared" si="6"/>
        <v/>
      </c>
      <c r="B73" s="127"/>
      <c r="C73" s="128"/>
      <c r="D73" s="129"/>
      <c r="E73" s="130"/>
      <c r="F73" s="131">
        <f t="shared" si="8"/>
        <v>0</v>
      </c>
      <c r="G73" s="101">
        <f t="shared" si="7"/>
        <v>0</v>
      </c>
      <c r="H73" s="124" t="str">
        <f t="shared" si="9"/>
        <v/>
      </c>
      <c r="I73" s="118"/>
      <c r="J73" s="118"/>
      <c r="K73" s="118"/>
      <c r="L73" s="118"/>
      <c r="M73" s="118"/>
      <c r="N73" s="118"/>
      <c r="O73" s="118"/>
      <c r="P73" s="118"/>
      <c r="Q73" s="118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</row>
    <row r="74" spans="1:30">
      <c r="A74" s="132" t="str">
        <f t="shared" si="6"/>
        <v/>
      </c>
      <c r="B74" s="127"/>
      <c r="C74" s="128"/>
      <c r="D74" s="129"/>
      <c r="E74" s="130"/>
      <c r="F74" s="131">
        <f t="shared" si="8"/>
        <v>0</v>
      </c>
      <c r="G74" s="101">
        <f t="shared" si="7"/>
        <v>0</v>
      </c>
      <c r="H74" s="124" t="str">
        <f t="shared" si="9"/>
        <v/>
      </c>
      <c r="I74" s="118"/>
      <c r="J74" s="118"/>
      <c r="K74" s="118"/>
      <c r="L74" s="118"/>
      <c r="M74" s="118"/>
      <c r="N74" s="118"/>
      <c r="O74" s="118"/>
      <c r="P74" s="118"/>
      <c r="Q74" s="118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</row>
    <row r="75" spans="1:30">
      <c r="A75" s="132" t="str">
        <f t="shared" si="6"/>
        <v/>
      </c>
      <c r="B75" s="127"/>
      <c r="C75" s="128"/>
      <c r="D75" s="129"/>
      <c r="E75" s="130"/>
      <c r="F75" s="131">
        <f t="shared" si="8"/>
        <v>0</v>
      </c>
      <c r="G75" s="101">
        <f t="shared" ref="G75:G138" si="10">IF(AND(D75&gt;0,F75&gt;0),MIN(D75,F75),D75)</f>
        <v>0</v>
      </c>
      <c r="H75" s="124" t="str">
        <f t="shared" si="9"/>
        <v/>
      </c>
      <c r="I75" s="118"/>
      <c r="J75" s="118"/>
      <c r="K75" s="118"/>
      <c r="L75" s="118"/>
      <c r="M75" s="118"/>
      <c r="N75" s="118"/>
      <c r="O75" s="118"/>
      <c r="P75" s="118"/>
      <c r="Q75" s="118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</row>
    <row r="76" spans="1:30">
      <c r="A76" s="132" t="str">
        <f t="shared" si="6"/>
        <v/>
      </c>
      <c r="B76" s="127"/>
      <c r="C76" s="128"/>
      <c r="D76" s="129"/>
      <c r="E76" s="130"/>
      <c r="F76" s="131">
        <f t="shared" si="8"/>
        <v>0</v>
      </c>
      <c r="G76" s="101">
        <f t="shared" si="10"/>
        <v>0</v>
      </c>
      <c r="H76" s="124" t="str">
        <f t="shared" si="9"/>
        <v/>
      </c>
      <c r="I76" s="118"/>
      <c r="J76" s="118"/>
      <c r="K76" s="118"/>
      <c r="L76" s="118"/>
      <c r="M76" s="118"/>
      <c r="N76" s="118"/>
      <c r="O76" s="118"/>
      <c r="P76" s="118"/>
      <c r="Q76" s="118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</row>
    <row r="77" spans="1:30">
      <c r="A77" s="132" t="str">
        <f t="shared" si="6"/>
        <v/>
      </c>
      <c r="B77" s="127"/>
      <c r="C77" s="128"/>
      <c r="D77" s="129"/>
      <c r="E77" s="130"/>
      <c r="F77" s="131">
        <f t="shared" si="8"/>
        <v>0</v>
      </c>
      <c r="G77" s="101">
        <f t="shared" si="10"/>
        <v>0</v>
      </c>
      <c r="H77" s="124" t="str">
        <f t="shared" si="9"/>
        <v/>
      </c>
      <c r="I77" s="118"/>
      <c r="J77" s="118"/>
      <c r="K77" s="118"/>
      <c r="L77" s="118"/>
      <c r="M77" s="118"/>
      <c r="N77" s="118"/>
      <c r="O77" s="118"/>
      <c r="P77" s="118"/>
      <c r="Q77" s="118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</row>
    <row r="78" spans="1:30">
      <c r="A78" s="132" t="str">
        <f t="shared" si="6"/>
        <v/>
      </c>
      <c r="B78" s="127"/>
      <c r="C78" s="128"/>
      <c r="D78" s="129"/>
      <c r="E78" s="130"/>
      <c r="F78" s="131">
        <f t="shared" si="8"/>
        <v>0</v>
      </c>
      <c r="G78" s="101">
        <f t="shared" si="10"/>
        <v>0</v>
      </c>
      <c r="H78" s="124" t="str">
        <f t="shared" si="9"/>
        <v/>
      </c>
      <c r="I78" s="118"/>
      <c r="J78" s="118"/>
      <c r="K78" s="118"/>
      <c r="L78" s="118"/>
      <c r="M78" s="118"/>
      <c r="N78" s="118"/>
      <c r="O78" s="118"/>
      <c r="P78" s="118"/>
      <c r="Q78" s="118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</row>
    <row r="79" spans="1:30">
      <c r="A79" s="132" t="str">
        <f t="shared" si="6"/>
        <v/>
      </c>
      <c r="B79" s="127"/>
      <c r="C79" s="128"/>
      <c r="D79" s="129"/>
      <c r="E79" s="130"/>
      <c r="F79" s="131">
        <f t="shared" si="8"/>
        <v>0</v>
      </c>
      <c r="G79" s="101">
        <f t="shared" si="10"/>
        <v>0</v>
      </c>
      <c r="H79" s="124" t="str">
        <f t="shared" si="9"/>
        <v/>
      </c>
      <c r="I79" s="118"/>
      <c r="J79" s="118"/>
      <c r="K79" s="118"/>
      <c r="L79" s="118"/>
      <c r="M79" s="118"/>
      <c r="N79" s="118"/>
      <c r="O79" s="118"/>
      <c r="P79" s="118"/>
      <c r="Q79" s="118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</row>
    <row r="80" spans="1:30">
      <c r="A80" s="132" t="str">
        <f t="shared" si="6"/>
        <v/>
      </c>
      <c r="B80" s="127"/>
      <c r="C80" s="128"/>
      <c r="D80" s="129"/>
      <c r="E80" s="130"/>
      <c r="F80" s="131">
        <f t="shared" si="8"/>
        <v>0</v>
      </c>
      <c r="G80" s="101">
        <f t="shared" si="10"/>
        <v>0</v>
      </c>
      <c r="H80" s="124" t="str">
        <f t="shared" si="9"/>
        <v/>
      </c>
      <c r="I80" s="118"/>
      <c r="J80" s="118"/>
      <c r="K80" s="118"/>
      <c r="L80" s="118"/>
      <c r="M80" s="118"/>
      <c r="N80" s="118"/>
      <c r="O80" s="118"/>
      <c r="P80" s="118"/>
      <c r="Q80" s="118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1:30">
      <c r="A81" s="132" t="str">
        <f t="shared" si="6"/>
        <v/>
      </c>
      <c r="B81" s="127"/>
      <c r="C81" s="128"/>
      <c r="D81" s="129"/>
      <c r="E81" s="130"/>
      <c r="F81" s="131">
        <f t="shared" si="8"/>
        <v>0</v>
      </c>
      <c r="G81" s="101">
        <f t="shared" si="10"/>
        <v>0</v>
      </c>
      <c r="H81" s="124" t="str">
        <f t="shared" si="9"/>
        <v/>
      </c>
      <c r="I81" s="118"/>
      <c r="J81" s="118"/>
      <c r="K81" s="118"/>
      <c r="L81" s="118"/>
      <c r="M81" s="118"/>
      <c r="N81" s="118"/>
      <c r="O81" s="118"/>
      <c r="P81" s="118"/>
      <c r="Q81" s="118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</row>
    <row r="82" spans="1:30">
      <c r="A82" s="132" t="str">
        <f t="shared" si="6"/>
        <v/>
      </c>
      <c r="B82" s="127"/>
      <c r="C82" s="128"/>
      <c r="D82" s="129"/>
      <c r="E82" s="130"/>
      <c r="F82" s="131">
        <f t="shared" si="8"/>
        <v>0</v>
      </c>
      <c r="G82" s="101">
        <f t="shared" si="10"/>
        <v>0</v>
      </c>
      <c r="H82" s="124" t="str">
        <f t="shared" si="9"/>
        <v/>
      </c>
      <c r="I82" s="118"/>
      <c r="J82" s="118"/>
      <c r="K82" s="118"/>
      <c r="L82" s="118"/>
      <c r="M82" s="118"/>
      <c r="N82" s="118"/>
      <c r="O82" s="118"/>
      <c r="P82" s="118"/>
      <c r="Q82" s="118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</row>
    <row r="83" spans="1:30">
      <c r="A83" s="132" t="str">
        <f t="shared" si="6"/>
        <v/>
      </c>
      <c r="B83" s="127"/>
      <c r="C83" s="128"/>
      <c r="D83" s="129"/>
      <c r="E83" s="130"/>
      <c r="F83" s="131">
        <f t="shared" si="8"/>
        <v>0</v>
      </c>
      <c r="G83" s="101">
        <f t="shared" si="10"/>
        <v>0</v>
      </c>
      <c r="H83" s="124" t="str">
        <f t="shared" si="9"/>
        <v/>
      </c>
      <c r="I83" s="118"/>
      <c r="J83" s="118"/>
      <c r="K83" s="118"/>
      <c r="L83" s="118"/>
      <c r="M83" s="118"/>
      <c r="N83" s="118"/>
      <c r="O83" s="118"/>
      <c r="P83" s="118"/>
      <c r="Q83" s="118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</row>
    <row r="84" spans="1:30">
      <c r="A84" s="132" t="str">
        <f t="shared" si="6"/>
        <v/>
      </c>
      <c r="B84" s="127"/>
      <c r="C84" s="128"/>
      <c r="D84" s="129"/>
      <c r="E84" s="130"/>
      <c r="F84" s="131">
        <f t="shared" si="8"/>
        <v>0</v>
      </c>
      <c r="G84" s="101">
        <f t="shared" si="10"/>
        <v>0</v>
      </c>
      <c r="H84" s="124" t="str">
        <f t="shared" si="9"/>
        <v/>
      </c>
      <c r="I84" s="118"/>
      <c r="J84" s="118"/>
      <c r="K84" s="118"/>
      <c r="L84" s="118"/>
      <c r="M84" s="118"/>
      <c r="N84" s="118"/>
      <c r="O84" s="118"/>
      <c r="P84" s="118"/>
      <c r="Q84" s="118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</row>
    <row r="85" spans="1:30">
      <c r="A85" s="132" t="str">
        <f t="shared" si="6"/>
        <v/>
      </c>
      <c r="B85" s="127"/>
      <c r="C85" s="128"/>
      <c r="D85" s="129"/>
      <c r="E85" s="130"/>
      <c r="F85" s="131">
        <f t="shared" si="8"/>
        <v>0</v>
      </c>
      <c r="G85" s="101">
        <f t="shared" si="10"/>
        <v>0</v>
      </c>
      <c r="H85" s="124" t="str">
        <f t="shared" si="9"/>
        <v/>
      </c>
      <c r="I85" s="118"/>
      <c r="J85" s="118"/>
      <c r="K85" s="118"/>
      <c r="L85" s="118"/>
      <c r="M85" s="118"/>
      <c r="N85" s="118"/>
      <c r="O85" s="118"/>
      <c r="P85" s="118"/>
      <c r="Q85" s="118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</row>
    <row r="86" spans="1:30">
      <c r="A86" s="132" t="str">
        <f t="shared" si="6"/>
        <v/>
      </c>
      <c r="B86" s="127"/>
      <c r="C86" s="128"/>
      <c r="D86" s="129"/>
      <c r="E86" s="130"/>
      <c r="F86" s="131">
        <f t="shared" si="8"/>
        <v>0</v>
      </c>
      <c r="G86" s="101">
        <f t="shared" si="10"/>
        <v>0</v>
      </c>
      <c r="H86" s="124" t="str">
        <f t="shared" si="9"/>
        <v/>
      </c>
      <c r="I86" s="118"/>
      <c r="J86" s="118"/>
      <c r="K86" s="118"/>
      <c r="L86" s="118"/>
      <c r="M86" s="118"/>
      <c r="N86" s="118"/>
      <c r="O86" s="118"/>
      <c r="P86" s="118"/>
      <c r="Q86" s="118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</row>
    <row r="87" spans="1:30">
      <c r="A87" s="132" t="str">
        <f t="shared" si="6"/>
        <v/>
      </c>
      <c r="B87" s="127"/>
      <c r="C87" s="128"/>
      <c r="D87" s="129"/>
      <c r="E87" s="130"/>
      <c r="F87" s="131">
        <f t="shared" si="8"/>
        <v>0</v>
      </c>
      <c r="G87" s="101">
        <f t="shared" si="10"/>
        <v>0</v>
      </c>
      <c r="H87" s="124" t="str">
        <f t="shared" si="9"/>
        <v/>
      </c>
      <c r="I87" s="118"/>
      <c r="J87" s="118"/>
      <c r="K87" s="118"/>
      <c r="L87" s="118"/>
      <c r="M87" s="118"/>
      <c r="N87" s="118"/>
      <c r="O87" s="118"/>
      <c r="P87" s="118"/>
      <c r="Q87" s="118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</row>
    <row r="88" spans="1:30">
      <c r="A88" s="132" t="str">
        <f t="shared" si="6"/>
        <v/>
      </c>
      <c r="B88" s="127"/>
      <c r="C88" s="128"/>
      <c r="D88" s="129"/>
      <c r="E88" s="130"/>
      <c r="F88" s="131">
        <f t="shared" si="8"/>
        <v>0</v>
      </c>
      <c r="G88" s="101">
        <f t="shared" si="10"/>
        <v>0</v>
      </c>
      <c r="H88" s="124" t="str">
        <f t="shared" si="9"/>
        <v/>
      </c>
      <c r="I88" s="118"/>
      <c r="J88" s="118"/>
      <c r="K88" s="118"/>
      <c r="L88" s="118"/>
      <c r="M88" s="118"/>
      <c r="N88" s="118"/>
      <c r="O88" s="118"/>
      <c r="P88" s="118"/>
      <c r="Q88" s="118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</row>
    <row r="89" spans="1:30">
      <c r="A89" s="132" t="str">
        <f t="shared" si="6"/>
        <v/>
      </c>
      <c r="B89" s="127"/>
      <c r="C89" s="128"/>
      <c r="D89" s="129"/>
      <c r="E89" s="130"/>
      <c r="F89" s="131">
        <f t="shared" si="8"/>
        <v>0</v>
      </c>
      <c r="G89" s="101">
        <f t="shared" si="10"/>
        <v>0</v>
      </c>
      <c r="H89" s="124" t="str">
        <f t="shared" si="9"/>
        <v/>
      </c>
      <c r="I89" s="118"/>
      <c r="J89" s="118"/>
      <c r="K89" s="118"/>
      <c r="L89" s="118"/>
      <c r="M89" s="118"/>
      <c r="N89" s="118"/>
      <c r="O89" s="118"/>
      <c r="P89" s="118"/>
      <c r="Q89" s="118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</row>
    <row r="90" spans="1:30">
      <c r="A90" s="132" t="str">
        <f t="shared" si="6"/>
        <v/>
      </c>
      <c r="B90" s="127"/>
      <c r="C90" s="128"/>
      <c r="D90" s="129"/>
      <c r="E90" s="130"/>
      <c r="F90" s="131">
        <f t="shared" si="8"/>
        <v>0</v>
      </c>
      <c r="G90" s="101">
        <f t="shared" si="10"/>
        <v>0</v>
      </c>
      <c r="H90" s="124" t="str">
        <f t="shared" si="9"/>
        <v/>
      </c>
      <c r="I90" s="118"/>
      <c r="J90" s="118"/>
      <c r="K90" s="118"/>
      <c r="L90" s="118"/>
      <c r="M90" s="118"/>
      <c r="N90" s="118"/>
      <c r="O90" s="118"/>
      <c r="P90" s="118"/>
      <c r="Q90" s="118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</row>
    <row r="91" spans="1:30">
      <c r="A91" s="132" t="str">
        <f t="shared" si="6"/>
        <v/>
      </c>
      <c r="B91" s="127"/>
      <c r="C91" s="128"/>
      <c r="D91" s="129"/>
      <c r="E91" s="130"/>
      <c r="F91" s="131">
        <f t="shared" si="8"/>
        <v>0</v>
      </c>
      <c r="G91" s="101">
        <f t="shared" si="10"/>
        <v>0</v>
      </c>
      <c r="H91" s="124" t="str">
        <f t="shared" si="9"/>
        <v/>
      </c>
      <c r="I91" s="118"/>
      <c r="J91" s="118"/>
      <c r="K91" s="118"/>
      <c r="L91" s="118"/>
      <c r="M91" s="118"/>
      <c r="N91" s="118"/>
      <c r="O91" s="118"/>
      <c r="P91" s="118"/>
      <c r="Q91" s="118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</row>
    <row r="92" spans="1:30">
      <c r="A92" s="132" t="str">
        <f t="shared" si="6"/>
        <v/>
      </c>
      <c r="B92" s="127"/>
      <c r="C92" s="128"/>
      <c r="D92" s="129"/>
      <c r="E92" s="130"/>
      <c r="F92" s="131">
        <f t="shared" si="8"/>
        <v>0</v>
      </c>
      <c r="G92" s="101">
        <f t="shared" si="10"/>
        <v>0</v>
      </c>
      <c r="H92" s="124" t="str">
        <f t="shared" si="9"/>
        <v/>
      </c>
      <c r="I92" s="118"/>
      <c r="J92" s="118"/>
      <c r="K92" s="118"/>
      <c r="L92" s="118"/>
      <c r="M92" s="118"/>
      <c r="N92" s="118"/>
      <c r="O92" s="118"/>
      <c r="P92" s="118"/>
      <c r="Q92" s="118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</row>
    <row r="93" spans="1:30">
      <c r="A93" s="132" t="str">
        <f t="shared" si="6"/>
        <v/>
      </c>
      <c r="B93" s="127"/>
      <c r="C93" s="128"/>
      <c r="D93" s="129"/>
      <c r="E93" s="130"/>
      <c r="F93" s="131">
        <f t="shared" si="8"/>
        <v>0</v>
      </c>
      <c r="G93" s="101">
        <f t="shared" si="10"/>
        <v>0</v>
      </c>
      <c r="H93" s="124" t="str">
        <f t="shared" si="9"/>
        <v/>
      </c>
      <c r="I93" s="118"/>
      <c r="J93" s="118"/>
      <c r="K93" s="118"/>
      <c r="L93" s="118"/>
      <c r="M93" s="118"/>
      <c r="N93" s="118"/>
      <c r="O93" s="118"/>
      <c r="P93" s="118"/>
      <c r="Q93" s="118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</row>
    <row r="94" spans="1:30">
      <c r="A94" s="132" t="str">
        <f t="shared" si="6"/>
        <v/>
      </c>
      <c r="B94" s="127"/>
      <c r="C94" s="128"/>
      <c r="D94" s="129"/>
      <c r="E94" s="130"/>
      <c r="F94" s="131">
        <f t="shared" si="8"/>
        <v>0</v>
      </c>
      <c r="G94" s="101">
        <f t="shared" si="10"/>
        <v>0</v>
      </c>
      <c r="H94" s="124" t="str">
        <f t="shared" si="9"/>
        <v/>
      </c>
      <c r="I94" s="118"/>
      <c r="J94" s="118"/>
      <c r="K94" s="118"/>
      <c r="L94" s="118"/>
      <c r="M94" s="118"/>
      <c r="N94" s="118"/>
      <c r="O94" s="118"/>
      <c r="P94" s="118"/>
      <c r="Q94" s="118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</row>
    <row r="95" spans="1:30">
      <c r="A95" s="132" t="str">
        <f t="shared" si="6"/>
        <v/>
      </c>
      <c r="B95" s="127"/>
      <c r="C95" s="128"/>
      <c r="D95" s="129"/>
      <c r="E95" s="130"/>
      <c r="F95" s="131">
        <f t="shared" si="8"/>
        <v>0</v>
      </c>
      <c r="G95" s="101">
        <f t="shared" si="10"/>
        <v>0</v>
      </c>
      <c r="H95" s="124" t="str">
        <f t="shared" si="9"/>
        <v/>
      </c>
      <c r="I95" s="118"/>
      <c r="J95" s="118"/>
      <c r="K95" s="118"/>
      <c r="L95" s="118"/>
      <c r="M95" s="118"/>
      <c r="N95" s="118"/>
      <c r="O95" s="118"/>
      <c r="P95" s="118"/>
      <c r="Q95" s="118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</row>
    <row r="96" spans="1:30">
      <c r="A96" s="132" t="str">
        <f t="shared" si="6"/>
        <v/>
      </c>
      <c r="B96" s="127"/>
      <c r="C96" s="128"/>
      <c r="D96" s="129"/>
      <c r="E96" s="130"/>
      <c r="F96" s="131">
        <f t="shared" si="8"/>
        <v>0</v>
      </c>
      <c r="G96" s="101">
        <f t="shared" si="10"/>
        <v>0</v>
      </c>
      <c r="H96" s="124" t="str">
        <f t="shared" si="9"/>
        <v/>
      </c>
      <c r="I96" s="118"/>
      <c r="J96" s="118"/>
      <c r="K96" s="118"/>
      <c r="L96" s="118"/>
      <c r="M96" s="118"/>
      <c r="N96" s="118"/>
      <c r="O96" s="118"/>
      <c r="P96" s="118"/>
      <c r="Q96" s="118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</row>
    <row r="97" spans="1:30">
      <c r="A97" s="132" t="str">
        <f t="shared" si="6"/>
        <v/>
      </c>
      <c r="B97" s="127"/>
      <c r="C97" s="128"/>
      <c r="D97" s="129"/>
      <c r="E97" s="130"/>
      <c r="F97" s="131">
        <f t="shared" si="8"/>
        <v>0</v>
      </c>
      <c r="G97" s="101">
        <f t="shared" si="10"/>
        <v>0</v>
      </c>
      <c r="H97" s="124" t="str">
        <f t="shared" si="9"/>
        <v/>
      </c>
      <c r="I97" s="118"/>
      <c r="J97" s="118"/>
      <c r="K97" s="118"/>
      <c r="L97" s="118"/>
      <c r="M97" s="118"/>
      <c r="N97" s="118"/>
      <c r="O97" s="118"/>
      <c r="P97" s="118"/>
      <c r="Q97" s="118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</row>
    <row r="98" spans="1:30">
      <c r="A98" s="132" t="str">
        <f t="shared" si="6"/>
        <v/>
      </c>
      <c r="B98" s="127"/>
      <c r="C98" s="128"/>
      <c r="D98" s="129"/>
      <c r="E98" s="130"/>
      <c r="F98" s="131">
        <f t="shared" si="8"/>
        <v>0</v>
      </c>
      <c r="G98" s="101">
        <f t="shared" si="10"/>
        <v>0</v>
      </c>
      <c r="H98" s="124" t="str">
        <f t="shared" si="9"/>
        <v/>
      </c>
      <c r="I98" s="118"/>
      <c r="J98" s="118"/>
      <c r="K98" s="118"/>
      <c r="L98" s="118"/>
      <c r="M98" s="118"/>
      <c r="N98" s="118"/>
      <c r="O98" s="118"/>
      <c r="P98" s="118"/>
      <c r="Q98" s="118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</row>
    <row r="99" spans="1:30">
      <c r="A99" s="132" t="str">
        <f t="shared" si="6"/>
        <v/>
      </c>
      <c r="B99" s="127"/>
      <c r="C99" s="128"/>
      <c r="D99" s="129"/>
      <c r="E99" s="130"/>
      <c r="F99" s="131">
        <f t="shared" si="8"/>
        <v>0</v>
      </c>
      <c r="G99" s="101">
        <f t="shared" si="10"/>
        <v>0</v>
      </c>
      <c r="H99" s="124" t="str">
        <f t="shared" si="9"/>
        <v/>
      </c>
      <c r="I99" s="118"/>
      <c r="J99" s="118"/>
      <c r="K99" s="118"/>
      <c r="L99" s="118"/>
      <c r="M99" s="118"/>
      <c r="N99" s="118"/>
      <c r="O99" s="118"/>
      <c r="P99" s="118"/>
      <c r="Q99" s="118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</row>
    <row r="100" spans="1:30">
      <c r="A100" s="132" t="str">
        <f t="shared" si="6"/>
        <v/>
      </c>
      <c r="B100" s="127"/>
      <c r="C100" s="128"/>
      <c r="D100" s="129"/>
      <c r="E100" s="130"/>
      <c r="F100" s="131">
        <f t="shared" ref="F100:F163" si="11">ROUND(ROUND(E100,2)*1.204,2)</f>
        <v>0</v>
      </c>
      <c r="G100" s="101">
        <f t="shared" si="10"/>
        <v>0</v>
      </c>
      <c r="H100" s="124" t="str">
        <f t="shared" si="9"/>
        <v/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</row>
    <row r="101" spans="1:30">
      <c r="A101" s="132" t="str">
        <f t="shared" si="6"/>
        <v/>
      </c>
      <c r="B101" s="127"/>
      <c r="C101" s="128"/>
      <c r="D101" s="129"/>
      <c r="E101" s="130"/>
      <c r="F101" s="131">
        <f t="shared" si="11"/>
        <v>0</v>
      </c>
      <c r="G101" s="101">
        <f t="shared" si="10"/>
        <v>0</v>
      </c>
      <c r="H101" s="124" t="str">
        <f t="shared" si="9"/>
        <v/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</row>
    <row r="102" spans="1:30">
      <c r="A102" s="132" t="str">
        <f t="shared" si="6"/>
        <v/>
      </c>
      <c r="B102" s="127"/>
      <c r="C102" s="128"/>
      <c r="D102" s="129"/>
      <c r="E102" s="130"/>
      <c r="F102" s="131">
        <f t="shared" si="11"/>
        <v>0</v>
      </c>
      <c r="G102" s="101">
        <f t="shared" si="10"/>
        <v>0</v>
      </c>
      <c r="H102" s="124" t="str">
        <f t="shared" si="9"/>
        <v/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</row>
    <row r="103" spans="1:30">
      <c r="A103" s="132" t="str">
        <f t="shared" si="6"/>
        <v/>
      </c>
      <c r="B103" s="127"/>
      <c r="C103" s="128"/>
      <c r="D103" s="129"/>
      <c r="E103" s="130"/>
      <c r="F103" s="131">
        <f t="shared" si="11"/>
        <v>0</v>
      </c>
      <c r="G103" s="101">
        <f t="shared" si="10"/>
        <v>0</v>
      </c>
      <c r="H103" s="124" t="str">
        <f t="shared" si="9"/>
        <v/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</row>
    <row r="104" spans="1:30">
      <c r="A104" s="132" t="str">
        <f t="shared" si="6"/>
        <v/>
      </c>
      <c r="B104" s="127"/>
      <c r="C104" s="128"/>
      <c r="D104" s="129"/>
      <c r="E104" s="130"/>
      <c r="F104" s="131">
        <f t="shared" si="11"/>
        <v>0</v>
      </c>
      <c r="G104" s="101">
        <f t="shared" si="10"/>
        <v>0</v>
      </c>
      <c r="H104" s="124" t="str">
        <f t="shared" si="9"/>
        <v/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</row>
    <row r="105" spans="1:30">
      <c r="A105" s="132" t="str">
        <f t="shared" si="6"/>
        <v/>
      </c>
      <c r="B105" s="127"/>
      <c r="C105" s="128"/>
      <c r="D105" s="129"/>
      <c r="E105" s="130"/>
      <c r="F105" s="131">
        <f t="shared" si="11"/>
        <v>0</v>
      </c>
      <c r="G105" s="101">
        <f t="shared" si="10"/>
        <v>0</v>
      </c>
      <c r="H105" s="124" t="str">
        <f t="shared" si="9"/>
        <v/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</row>
    <row r="106" spans="1:30">
      <c r="A106" s="132" t="str">
        <f t="shared" si="6"/>
        <v/>
      </c>
      <c r="B106" s="127"/>
      <c r="C106" s="128"/>
      <c r="D106" s="129"/>
      <c r="E106" s="130"/>
      <c r="F106" s="131">
        <f t="shared" si="11"/>
        <v>0</v>
      </c>
      <c r="G106" s="101">
        <f t="shared" si="10"/>
        <v>0</v>
      </c>
      <c r="H106" s="124" t="str">
        <f t="shared" si="9"/>
        <v/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1:30">
      <c r="A107" s="132" t="str">
        <f t="shared" si="6"/>
        <v/>
      </c>
      <c r="B107" s="127"/>
      <c r="C107" s="128"/>
      <c r="D107" s="129"/>
      <c r="E107" s="130"/>
      <c r="F107" s="131">
        <f t="shared" si="11"/>
        <v>0</v>
      </c>
      <c r="G107" s="101">
        <f t="shared" si="10"/>
        <v>0</v>
      </c>
      <c r="H107" s="124" t="str">
        <f t="shared" si="9"/>
        <v/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</row>
    <row r="108" spans="1:30">
      <c r="A108" s="132" t="str">
        <f t="shared" si="6"/>
        <v/>
      </c>
      <c r="B108" s="127"/>
      <c r="C108" s="128"/>
      <c r="D108" s="129"/>
      <c r="E108" s="130"/>
      <c r="F108" s="131">
        <f t="shared" si="11"/>
        <v>0</v>
      </c>
      <c r="G108" s="101">
        <f t="shared" si="10"/>
        <v>0</v>
      </c>
      <c r="H108" s="124" t="str">
        <f t="shared" si="9"/>
        <v/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</row>
    <row r="109" spans="1:30">
      <c r="A109" s="132" t="str">
        <f t="shared" si="6"/>
        <v/>
      </c>
      <c r="B109" s="127"/>
      <c r="C109" s="128"/>
      <c r="D109" s="129"/>
      <c r="E109" s="130"/>
      <c r="F109" s="131">
        <f t="shared" si="11"/>
        <v>0</v>
      </c>
      <c r="G109" s="101">
        <f t="shared" si="10"/>
        <v>0</v>
      </c>
      <c r="H109" s="124" t="str">
        <f t="shared" si="9"/>
        <v/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</row>
    <row r="110" spans="1:30">
      <c r="A110" s="132" t="str">
        <f t="shared" si="6"/>
        <v/>
      </c>
      <c r="B110" s="127"/>
      <c r="C110" s="128"/>
      <c r="D110" s="129"/>
      <c r="E110" s="130"/>
      <c r="F110" s="131">
        <f t="shared" si="11"/>
        <v>0</v>
      </c>
      <c r="G110" s="101">
        <f t="shared" si="10"/>
        <v>0</v>
      </c>
      <c r="H110" s="124" t="str">
        <f t="shared" si="9"/>
        <v/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</row>
    <row r="111" spans="1:30">
      <c r="A111" s="132" t="str">
        <f t="shared" si="6"/>
        <v/>
      </c>
      <c r="B111" s="127"/>
      <c r="C111" s="128"/>
      <c r="D111" s="129"/>
      <c r="E111" s="130"/>
      <c r="F111" s="131">
        <f t="shared" si="11"/>
        <v>0</v>
      </c>
      <c r="G111" s="101">
        <f t="shared" si="10"/>
        <v>0</v>
      </c>
      <c r="H111" s="124" t="str">
        <f t="shared" si="9"/>
        <v/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</row>
    <row r="112" spans="1:30">
      <c r="A112" s="132" t="str">
        <f t="shared" si="6"/>
        <v/>
      </c>
      <c r="B112" s="127"/>
      <c r="C112" s="128"/>
      <c r="D112" s="129"/>
      <c r="E112" s="130"/>
      <c r="F112" s="131">
        <f t="shared" si="11"/>
        <v>0</v>
      </c>
      <c r="G112" s="101">
        <f t="shared" si="10"/>
        <v>0</v>
      </c>
      <c r="H112" s="124" t="str">
        <f t="shared" si="9"/>
        <v/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</row>
    <row r="113" spans="1:30">
      <c r="A113" s="132" t="str">
        <f t="shared" si="6"/>
        <v/>
      </c>
      <c r="B113" s="127"/>
      <c r="C113" s="128"/>
      <c r="D113" s="129"/>
      <c r="E113" s="130"/>
      <c r="F113" s="131">
        <f t="shared" si="11"/>
        <v>0</v>
      </c>
      <c r="G113" s="101">
        <f t="shared" si="10"/>
        <v>0</v>
      </c>
      <c r="H113" s="124" t="str">
        <f t="shared" si="9"/>
        <v/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</row>
    <row r="114" spans="1:30">
      <c r="A114" s="132" t="str">
        <f t="shared" si="6"/>
        <v/>
      </c>
      <c r="B114" s="127"/>
      <c r="C114" s="128"/>
      <c r="D114" s="129"/>
      <c r="E114" s="130"/>
      <c r="F114" s="131">
        <f t="shared" si="11"/>
        <v>0</v>
      </c>
      <c r="G114" s="101">
        <f t="shared" si="10"/>
        <v>0</v>
      </c>
      <c r="H114" s="124" t="str">
        <f t="shared" si="9"/>
        <v/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</row>
    <row r="115" spans="1:30">
      <c r="A115" s="132" t="str">
        <f t="shared" si="6"/>
        <v/>
      </c>
      <c r="B115" s="127"/>
      <c r="C115" s="128"/>
      <c r="D115" s="129"/>
      <c r="E115" s="130"/>
      <c r="F115" s="131">
        <f t="shared" si="11"/>
        <v>0</v>
      </c>
      <c r="G115" s="101">
        <f t="shared" si="10"/>
        <v>0</v>
      </c>
      <c r="H115" s="124" t="str">
        <f t="shared" si="9"/>
        <v/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</row>
    <row r="116" spans="1:30">
      <c r="A116" s="132" t="str">
        <f t="shared" si="6"/>
        <v/>
      </c>
      <c r="B116" s="127"/>
      <c r="C116" s="128"/>
      <c r="D116" s="129"/>
      <c r="E116" s="130"/>
      <c r="F116" s="131">
        <f t="shared" si="11"/>
        <v>0</v>
      </c>
      <c r="G116" s="101">
        <f t="shared" si="10"/>
        <v>0</v>
      </c>
      <c r="H116" s="124" t="str">
        <f t="shared" si="9"/>
        <v/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</row>
    <row r="117" spans="1:30">
      <c r="A117" s="132" t="str">
        <f t="shared" si="6"/>
        <v/>
      </c>
      <c r="B117" s="127"/>
      <c r="C117" s="128"/>
      <c r="D117" s="129"/>
      <c r="E117" s="130"/>
      <c r="F117" s="131">
        <f t="shared" si="11"/>
        <v>0</v>
      </c>
      <c r="G117" s="101">
        <f t="shared" si="10"/>
        <v>0</v>
      </c>
      <c r="H117" s="124" t="str">
        <f t="shared" si="9"/>
        <v/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</row>
    <row r="118" spans="1:30">
      <c r="A118" s="132" t="str">
        <f t="shared" si="6"/>
        <v/>
      </c>
      <c r="B118" s="127"/>
      <c r="C118" s="128"/>
      <c r="D118" s="129"/>
      <c r="E118" s="130"/>
      <c r="F118" s="131">
        <f t="shared" si="11"/>
        <v>0</v>
      </c>
      <c r="G118" s="101">
        <f t="shared" si="10"/>
        <v>0</v>
      </c>
      <c r="H118" s="124" t="str">
        <f t="shared" si="9"/>
        <v/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</row>
    <row r="119" spans="1:30">
      <c r="A119" s="132" t="str">
        <f t="shared" si="6"/>
        <v/>
      </c>
      <c r="B119" s="127"/>
      <c r="C119" s="128"/>
      <c r="D119" s="129"/>
      <c r="E119" s="130"/>
      <c r="F119" s="131">
        <f t="shared" si="11"/>
        <v>0</v>
      </c>
      <c r="G119" s="101">
        <f t="shared" si="10"/>
        <v>0</v>
      </c>
      <c r="H119" s="124" t="str">
        <f t="shared" si="9"/>
        <v/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</row>
    <row r="120" spans="1:30">
      <c r="A120" s="132" t="str">
        <f t="shared" si="6"/>
        <v/>
      </c>
      <c r="B120" s="127"/>
      <c r="C120" s="128"/>
      <c r="D120" s="129"/>
      <c r="E120" s="130"/>
      <c r="F120" s="131">
        <f t="shared" si="11"/>
        <v>0</v>
      </c>
      <c r="G120" s="101">
        <f t="shared" si="10"/>
        <v>0</v>
      </c>
      <c r="H120" s="124" t="str">
        <f t="shared" si="9"/>
        <v/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</row>
    <row r="121" spans="1:30">
      <c r="A121" s="132" t="str">
        <f t="shared" si="6"/>
        <v/>
      </c>
      <c r="B121" s="127"/>
      <c r="C121" s="128"/>
      <c r="D121" s="129"/>
      <c r="E121" s="130"/>
      <c r="F121" s="131">
        <f t="shared" si="11"/>
        <v>0</v>
      </c>
      <c r="G121" s="101">
        <f t="shared" si="10"/>
        <v>0</v>
      </c>
      <c r="H121" s="124" t="str">
        <f t="shared" si="9"/>
        <v/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</row>
    <row r="122" spans="1:30">
      <c r="A122" s="132" t="str">
        <f t="shared" si="6"/>
        <v/>
      </c>
      <c r="B122" s="127"/>
      <c r="C122" s="128"/>
      <c r="D122" s="129"/>
      <c r="E122" s="130"/>
      <c r="F122" s="131">
        <f t="shared" si="11"/>
        <v>0</v>
      </c>
      <c r="G122" s="101">
        <f t="shared" si="10"/>
        <v>0</v>
      </c>
      <c r="H122" s="124" t="str">
        <f t="shared" si="9"/>
        <v/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</row>
    <row r="123" spans="1:30">
      <c r="A123" s="132" t="str">
        <f t="shared" si="6"/>
        <v/>
      </c>
      <c r="B123" s="127"/>
      <c r="C123" s="128"/>
      <c r="D123" s="129"/>
      <c r="E123" s="130"/>
      <c r="F123" s="131">
        <f t="shared" si="11"/>
        <v>0</v>
      </c>
      <c r="G123" s="101">
        <f t="shared" si="10"/>
        <v>0</v>
      </c>
      <c r="H123" s="124" t="str">
        <f t="shared" si="9"/>
        <v/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</row>
    <row r="124" spans="1:30">
      <c r="A124" s="132" t="str">
        <f t="shared" si="6"/>
        <v/>
      </c>
      <c r="B124" s="127"/>
      <c r="C124" s="128"/>
      <c r="D124" s="129"/>
      <c r="E124" s="130"/>
      <c r="F124" s="131">
        <f t="shared" si="11"/>
        <v>0</v>
      </c>
      <c r="G124" s="101">
        <f t="shared" si="10"/>
        <v>0</v>
      </c>
      <c r="H124" s="124" t="str">
        <f t="shared" si="9"/>
        <v/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</row>
    <row r="125" spans="1:30">
      <c r="A125" s="132" t="str">
        <f t="shared" si="6"/>
        <v/>
      </c>
      <c r="B125" s="127"/>
      <c r="C125" s="128"/>
      <c r="D125" s="129"/>
      <c r="E125" s="130"/>
      <c r="F125" s="131">
        <f t="shared" si="11"/>
        <v>0</v>
      </c>
      <c r="G125" s="101">
        <f t="shared" si="10"/>
        <v>0</v>
      </c>
      <c r="H125" s="124" t="str">
        <f t="shared" si="9"/>
        <v/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</row>
    <row r="126" spans="1:30">
      <c r="A126" s="132" t="str">
        <f t="shared" si="6"/>
        <v/>
      </c>
      <c r="B126" s="127"/>
      <c r="C126" s="128"/>
      <c r="D126" s="129"/>
      <c r="E126" s="130"/>
      <c r="F126" s="131">
        <f t="shared" si="11"/>
        <v>0</v>
      </c>
      <c r="G126" s="101">
        <f t="shared" si="10"/>
        <v>0</v>
      </c>
      <c r="H126" s="124" t="str">
        <f t="shared" si="9"/>
        <v/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</row>
    <row r="127" spans="1:30">
      <c r="A127" s="132" t="str">
        <f t="shared" si="6"/>
        <v/>
      </c>
      <c r="B127" s="127"/>
      <c r="C127" s="128"/>
      <c r="D127" s="129"/>
      <c r="E127" s="130"/>
      <c r="F127" s="131">
        <f t="shared" si="11"/>
        <v>0</v>
      </c>
      <c r="G127" s="101">
        <f t="shared" si="10"/>
        <v>0</v>
      </c>
      <c r="H127" s="124" t="str">
        <f t="shared" si="9"/>
        <v/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</row>
    <row r="128" spans="1:30">
      <c r="A128" s="132" t="str">
        <f t="shared" si="6"/>
        <v/>
      </c>
      <c r="B128" s="127"/>
      <c r="C128" s="128"/>
      <c r="D128" s="129"/>
      <c r="E128" s="130"/>
      <c r="F128" s="131">
        <f t="shared" si="11"/>
        <v>0</v>
      </c>
      <c r="G128" s="101">
        <f t="shared" si="10"/>
        <v>0</v>
      </c>
      <c r="H128" s="124" t="str">
        <f t="shared" si="9"/>
        <v/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</row>
    <row r="129" spans="1:30">
      <c r="A129" s="132" t="str">
        <f t="shared" si="6"/>
        <v/>
      </c>
      <c r="B129" s="127"/>
      <c r="C129" s="128"/>
      <c r="D129" s="129"/>
      <c r="E129" s="130"/>
      <c r="F129" s="131">
        <f t="shared" si="11"/>
        <v>0</v>
      </c>
      <c r="G129" s="101">
        <f t="shared" si="10"/>
        <v>0</v>
      </c>
      <c r="H129" s="124" t="str">
        <f t="shared" si="9"/>
        <v/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</row>
    <row r="130" spans="1:30">
      <c r="A130" s="132" t="str">
        <f t="shared" si="6"/>
        <v/>
      </c>
      <c r="B130" s="127"/>
      <c r="C130" s="128"/>
      <c r="D130" s="129"/>
      <c r="E130" s="130"/>
      <c r="F130" s="131">
        <f t="shared" si="11"/>
        <v>0</v>
      </c>
      <c r="G130" s="101">
        <f t="shared" si="10"/>
        <v>0</v>
      </c>
      <c r="H130" s="124" t="str">
        <f t="shared" si="9"/>
        <v/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</row>
    <row r="131" spans="1:30">
      <c r="A131" s="132" t="str">
        <f t="shared" si="6"/>
        <v/>
      </c>
      <c r="B131" s="127"/>
      <c r="C131" s="128"/>
      <c r="D131" s="129"/>
      <c r="E131" s="130"/>
      <c r="F131" s="131">
        <f t="shared" si="11"/>
        <v>0</v>
      </c>
      <c r="G131" s="101">
        <f t="shared" si="10"/>
        <v>0</v>
      </c>
      <c r="H131" s="124" t="str">
        <f t="shared" si="9"/>
        <v/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</row>
    <row r="132" spans="1:30">
      <c r="A132" s="132" t="str">
        <f t="shared" si="6"/>
        <v/>
      </c>
      <c r="B132" s="127"/>
      <c r="C132" s="128"/>
      <c r="D132" s="129"/>
      <c r="E132" s="130"/>
      <c r="F132" s="131">
        <f t="shared" si="11"/>
        <v>0</v>
      </c>
      <c r="G132" s="101">
        <f t="shared" si="10"/>
        <v>0</v>
      </c>
      <c r="H132" s="124" t="str">
        <f t="shared" si="9"/>
        <v/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spans="1:30">
      <c r="A133" s="132" t="str">
        <f t="shared" ref="A133:A196" si="12">IF(COUNTA(B133:D133)&gt;0,ROW()-$A$27+1,"")</f>
        <v/>
      </c>
      <c r="B133" s="127"/>
      <c r="C133" s="128"/>
      <c r="D133" s="129"/>
      <c r="E133" s="130"/>
      <c r="F133" s="131">
        <f t="shared" si="11"/>
        <v>0</v>
      </c>
      <c r="G133" s="101">
        <f t="shared" si="10"/>
        <v>0</v>
      </c>
      <c r="H133" s="124" t="str">
        <f t="shared" si="9"/>
        <v/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</row>
    <row r="134" spans="1:30">
      <c r="A134" s="132" t="str">
        <f t="shared" si="12"/>
        <v/>
      </c>
      <c r="B134" s="127"/>
      <c r="C134" s="128"/>
      <c r="D134" s="129"/>
      <c r="E134" s="130"/>
      <c r="F134" s="131">
        <f t="shared" si="11"/>
        <v>0</v>
      </c>
      <c r="G134" s="101">
        <f t="shared" si="10"/>
        <v>0</v>
      </c>
      <c r="H134" s="124" t="str">
        <f t="shared" ref="H134:H197" si="13">IFERROR(VLOOKUP(C134,$C$9:$E$20,3,FALSE),"")</f>
        <v/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</row>
    <row r="135" spans="1:30">
      <c r="A135" s="132" t="str">
        <f t="shared" si="12"/>
        <v/>
      </c>
      <c r="B135" s="127"/>
      <c r="C135" s="128"/>
      <c r="D135" s="129"/>
      <c r="E135" s="130"/>
      <c r="F135" s="131">
        <f t="shared" si="11"/>
        <v>0</v>
      </c>
      <c r="G135" s="101">
        <f t="shared" si="10"/>
        <v>0</v>
      </c>
      <c r="H135" s="124" t="str">
        <f t="shared" si="13"/>
        <v/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</row>
    <row r="136" spans="1:30">
      <c r="A136" s="132" t="str">
        <f t="shared" si="12"/>
        <v/>
      </c>
      <c r="B136" s="127"/>
      <c r="C136" s="128"/>
      <c r="D136" s="129"/>
      <c r="E136" s="130"/>
      <c r="F136" s="131">
        <f t="shared" si="11"/>
        <v>0</v>
      </c>
      <c r="G136" s="101">
        <f t="shared" si="10"/>
        <v>0</v>
      </c>
      <c r="H136" s="124" t="str">
        <f t="shared" si="13"/>
        <v/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</row>
    <row r="137" spans="1:30">
      <c r="A137" s="132" t="str">
        <f t="shared" si="12"/>
        <v/>
      </c>
      <c r="B137" s="127"/>
      <c r="C137" s="128"/>
      <c r="D137" s="129"/>
      <c r="E137" s="130"/>
      <c r="F137" s="131">
        <f t="shared" si="11"/>
        <v>0</v>
      </c>
      <c r="G137" s="101">
        <f t="shared" si="10"/>
        <v>0</v>
      </c>
      <c r="H137" s="124" t="str">
        <f t="shared" si="13"/>
        <v/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</row>
    <row r="138" spans="1:30">
      <c r="A138" s="132" t="str">
        <f t="shared" si="12"/>
        <v/>
      </c>
      <c r="B138" s="127"/>
      <c r="C138" s="128"/>
      <c r="D138" s="129"/>
      <c r="E138" s="130"/>
      <c r="F138" s="131">
        <f t="shared" si="11"/>
        <v>0</v>
      </c>
      <c r="G138" s="101">
        <f t="shared" si="10"/>
        <v>0</v>
      </c>
      <c r="H138" s="124" t="str">
        <f t="shared" si="13"/>
        <v/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</row>
    <row r="139" spans="1:30">
      <c r="A139" s="132" t="str">
        <f t="shared" si="12"/>
        <v/>
      </c>
      <c r="B139" s="127"/>
      <c r="C139" s="128"/>
      <c r="D139" s="129"/>
      <c r="E139" s="130"/>
      <c r="F139" s="131">
        <f t="shared" si="11"/>
        <v>0</v>
      </c>
      <c r="G139" s="101">
        <f t="shared" ref="G139:G202" si="14">IF(AND(D139&gt;0,F139&gt;0),MIN(D139,F139),D139)</f>
        <v>0</v>
      </c>
      <c r="H139" s="124" t="str">
        <f t="shared" si="13"/>
        <v/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</row>
    <row r="140" spans="1:30">
      <c r="A140" s="132" t="str">
        <f t="shared" si="12"/>
        <v/>
      </c>
      <c r="B140" s="127"/>
      <c r="C140" s="128"/>
      <c r="D140" s="129"/>
      <c r="E140" s="130"/>
      <c r="F140" s="131">
        <f t="shared" si="11"/>
        <v>0</v>
      </c>
      <c r="G140" s="101">
        <f t="shared" si="14"/>
        <v>0</v>
      </c>
      <c r="H140" s="124" t="str">
        <f t="shared" si="13"/>
        <v/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</row>
    <row r="141" spans="1:30">
      <c r="A141" s="132" t="str">
        <f t="shared" si="12"/>
        <v/>
      </c>
      <c r="B141" s="127"/>
      <c r="C141" s="128"/>
      <c r="D141" s="129"/>
      <c r="E141" s="130"/>
      <c r="F141" s="131">
        <f t="shared" si="11"/>
        <v>0</v>
      </c>
      <c r="G141" s="101">
        <f t="shared" si="14"/>
        <v>0</v>
      </c>
      <c r="H141" s="124" t="str">
        <f t="shared" si="13"/>
        <v/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</row>
    <row r="142" spans="1:30">
      <c r="A142" s="132" t="str">
        <f t="shared" si="12"/>
        <v/>
      </c>
      <c r="B142" s="127"/>
      <c r="C142" s="128"/>
      <c r="D142" s="129"/>
      <c r="E142" s="130"/>
      <c r="F142" s="131">
        <f t="shared" si="11"/>
        <v>0</v>
      </c>
      <c r="G142" s="101">
        <f t="shared" si="14"/>
        <v>0</v>
      </c>
      <c r="H142" s="124" t="str">
        <f t="shared" si="13"/>
        <v/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</row>
    <row r="143" spans="1:30">
      <c r="A143" s="132" t="str">
        <f t="shared" si="12"/>
        <v/>
      </c>
      <c r="B143" s="127"/>
      <c r="C143" s="128"/>
      <c r="D143" s="129"/>
      <c r="E143" s="130"/>
      <c r="F143" s="131">
        <f t="shared" si="11"/>
        <v>0</v>
      </c>
      <c r="G143" s="101">
        <f t="shared" si="14"/>
        <v>0</v>
      </c>
      <c r="H143" s="124" t="str">
        <f t="shared" si="13"/>
        <v/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</row>
    <row r="144" spans="1:30">
      <c r="A144" s="132" t="str">
        <f t="shared" si="12"/>
        <v/>
      </c>
      <c r="B144" s="127"/>
      <c r="C144" s="128"/>
      <c r="D144" s="129"/>
      <c r="E144" s="130"/>
      <c r="F144" s="131">
        <f t="shared" si="11"/>
        <v>0</v>
      </c>
      <c r="G144" s="101">
        <f t="shared" si="14"/>
        <v>0</v>
      </c>
      <c r="H144" s="124" t="str">
        <f t="shared" si="13"/>
        <v/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</row>
    <row r="145" spans="1:30">
      <c r="A145" s="132" t="str">
        <f t="shared" si="12"/>
        <v/>
      </c>
      <c r="B145" s="127"/>
      <c r="C145" s="128"/>
      <c r="D145" s="129"/>
      <c r="E145" s="130"/>
      <c r="F145" s="131">
        <f t="shared" si="11"/>
        <v>0</v>
      </c>
      <c r="G145" s="101">
        <f t="shared" si="14"/>
        <v>0</v>
      </c>
      <c r="H145" s="124" t="str">
        <f t="shared" si="13"/>
        <v/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</row>
    <row r="146" spans="1:30">
      <c r="A146" s="132" t="str">
        <f t="shared" si="12"/>
        <v/>
      </c>
      <c r="B146" s="127"/>
      <c r="C146" s="128"/>
      <c r="D146" s="129"/>
      <c r="E146" s="130"/>
      <c r="F146" s="131">
        <f t="shared" si="11"/>
        <v>0</v>
      </c>
      <c r="G146" s="101">
        <f t="shared" si="14"/>
        <v>0</v>
      </c>
      <c r="H146" s="124" t="str">
        <f t="shared" si="13"/>
        <v/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</row>
    <row r="147" spans="1:30">
      <c r="A147" s="132" t="str">
        <f t="shared" si="12"/>
        <v/>
      </c>
      <c r="B147" s="127"/>
      <c r="C147" s="128"/>
      <c r="D147" s="129"/>
      <c r="E147" s="130"/>
      <c r="F147" s="131">
        <f t="shared" si="11"/>
        <v>0</v>
      </c>
      <c r="G147" s="101">
        <f t="shared" si="14"/>
        <v>0</v>
      </c>
      <c r="H147" s="124" t="str">
        <f t="shared" si="13"/>
        <v/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</row>
    <row r="148" spans="1:30">
      <c r="A148" s="132" t="str">
        <f t="shared" si="12"/>
        <v/>
      </c>
      <c r="B148" s="127"/>
      <c r="C148" s="128"/>
      <c r="D148" s="129"/>
      <c r="E148" s="130"/>
      <c r="F148" s="131">
        <f t="shared" si="11"/>
        <v>0</v>
      </c>
      <c r="G148" s="101">
        <f t="shared" si="14"/>
        <v>0</v>
      </c>
      <c r="H148" s="124" t="str">
        <f t="shared" si="13"/>
        <v/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</row>
    <row r="149" spans="1:30">
      <c r="A149" s="132" t="str">
        <f t="shared" si="12"/>
        <v/>
      </c>
      <c r="B149" s="127"/>
      <c r="C149" s="128"/>
      <c r="D149" s="129"/>
      <c r="E149" s="130"/>
      <c r="F149" s="131">
        <f t="shared" si="11"/>
        <v>0</v>
      </c>
      <c r="G149" s="101">
        <f t="shared" si="14"/>
        <v>0</v>
      </c>
      <c r="H149" s="124" t="str">
        <f t="shared" si="13"/>
        <v/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</row>
    <row r="150" spans="1:30">
      <c r="A150" s="132" t="str">
        <f t="shared" si="12"/>
        <v/>
      </c>
      <c r="B150" s="127"/>
      <c r="C150" s="128"/>
      <c r="D150" s="129"/>
      <c r="E150" s="130"/>
      <c r="F150" s="131">
        <f t="shared" si="11"/>
        <v>0</v>
      </c>
      <c r="G150" s="101">
        <f t="shared" si="14"/>
        <v>0</v>
      </c>
      <c r="H150" s="124" t="str">
        <f t="shared" si="13"/>
        <v/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</row>
    <row r="151" spans="1:30">
      <c r="A151" s="132" t="str">
        <f t="shared" si="12"/>
        <v/>
      </c>
      <c r="B151" s="127"/>
      <c r="C151" s="128"/>
      <c r="D151" s="129"/>
      <c r="E151" s="130"/>
      <c r="F151" s="131">
        <f t="shared" si="11"/>
        <v>0</v>
      </c>
      <c r="G151" s="101">
        <f t="shared" si="14"/>
        <v>0</v>
      </c>
      <c r="H151" s="124" t="str">
        <f t="shared" si="13"/>
        <v/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</row>
    <row r="152" spans="1:30">
      <c r="A152" s="132" t="str">
        <f t="shared" si="12"/>
        <v/>
      </c>
      <c r="B152" s="127"/>
      <c r="C152" s="128"/>
      <c r="D152" s="129"/>
      <c r="E152" s="130"/>
      <c r="F152" s="131">
        <f t="shared" si="11"/>
        <v>0</v>
      </c>
      <c r="G152" s="101">
        <f t="shared" si="14"/>
        <v>0</v>
      </c>
      <c r="H152" s="124" t="str">
        <f t="shared" si="13"/>
        <v/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</row>
    <row r="153" spans="1:30">
      <c r="A153" s="132" t="str">
        <f t="shared" si="12"/>
        <v/>
      </c>
      <c r="B153" s="127"/>
      <c r="C153" s="128"/>
      <c r="D153" s="129"/>
      <c r="E153" s="130"/>
      <c r="F153" s="131">
        <f t="shared" si="11"/>
        <v>0</v>
      </c>
      <c r="G153" s="101">
        <f t="shared" si="14"/>
        <v>0</v>
      </c>
      <c r="H153" s="124" t="str">
        <f t="shared" si="13"/>
        <v/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</row>
    <row r="154" spans="1:30">
      <c r="A154" s="132" t="str">
        <f t="shared" si="12"/>
        <v/>
      </c>
      <c r="B154" s="127"/>
      <c r="C154" s="128"/>
      <c r="D154" s="129"/>
      <c r="E154" s="130"/>
      <c r="F154" s="131">
        <f t="shared" si="11"/>
        <v>0</v>
      </c>
      <c r="G154" s="101">
        <f t="shared" si="14"/>
        <v>0</v>
      </c>
      <c r="H154" s="124" t="str">
        <f t="shared" si="13"/>
        <v/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</row>
    <row r="155" spans="1:30">
      <c r="A155" s="132" t="str">
        <f t="shared" si="12"/>
        <v/>
      </c>
      <c r="B155" s="127"/>
      <c r="C155" s="128"/>
      <c r="D155" s="129"/>
      <c r="E155" s="130"/>
      <c r="F155" s="131">
        <f t="shared" si="11"/>
        <v>0</v>
      </c>
      <c r="G155" s="101">
        <f t="shared" si="14"/>
        <v>0</v>
      </c>
      <c r="H155" s="124" t="str">
        <f t="shared" si="13"/>
        <v/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</row>
    <row r="156" spans="1:30">
      <c r="A156" s="132" t="str">
        <f t="shared" si="12"/>
        <v/>
      </c>
      <c r="B156" s="127"/>
      <c r="C156" s="128"/>
      <c r="D156" s="129"/>
      <c r="E156" s="130"/>
      <c r="F156" s="131">
        <f t="shared" si="11"/>
        <v>0</v>
      </c>
      <c r="G156" s="101">
        <f t="shared" si="14"/>
        <v>0</v>
      </c>
      <c r="H156" s="124" t="str">
        <f t="shared" si="13"/>
        <v/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</row>
    <row r="157" spans="1:30">
      <c r="A157" s="132" t="str">
        <f t="shared" si="12"/>
        <v/>
      </c>
      <c r="B157" s="127"/>
      <c r="C157" s="128"/>
      <c r="D157" s="129"/>
      <c r="E157" s="130"/>
      <c r="F157" s="131">
        <f t="shared" si="11"/>
        <v>0</v>
      </c>
      <c r="G157" s="101">
        <f t="shared" si="14"/>
        <v>0</v>
      </c>
      <c r="H157" s="124" t="str">
        <f t="shared" si="13"/>
        <v/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</row>
    <row r="158" spans="1:30">
      <c r="A158" s="132" t="str">
        <f t="shared" si="12"/>
        <v/>
      </c>
      <c r="B158" s="127"/>
      <c r="C158" s="128"/>
      <c r="D158" s="129"/>
      <c r="E158" s="130"/>
      <c r="F158" s="131">
        <f t="shared" si="11"/>
        <v>0</v>
      </c>
      <c r="G158" s="101">
        <f t="shared" si="14"/>
        <v>0</v>
      </c>
      <c r="H158" s="124" t="str">
        <f t="shared" si="13"/>
        <v/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</row>
    <row r="159" spans="1:30">
      <c r="A159" s="132" t="str">
        <f t="shared" si="12"/>
        <v/>
      </c>
      <c r="B159" s="127"/>
      <c r="C159" s="128"/>
      <c r="D159" s="129"/>
      <c r="E159" s="130"/>
      <c r="F159" s="131">
        <f t="shared" si="11"/>
        <v>0</v>
      </c>
      <c r="G159" s="101">
        <f t="shared" si="14"/>
        <v>0</v>
      </c>
      <c r="H159" s="124" t="str">
        <f t="shared" si="13"/>
        <v/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</row>
    <row r="160" spans="1:30">
      <c r="A160" s="132" t="str">
        <f t="shared" si="12"/>
        <v/>
      </c>
      <c r="B160" s="127"/>
      <c r="C160" s="128"/>
      <c r="D160" s="129"/>
      <c r="E160" s="130"/>
      <c r="F160" s="131">
        <f t="shared" si="11"/>
        <v>0</v>
      </c>
      <c r="G160" s="101">
        <f t="shared" si="14"/>
        <v>0</v>
      </c>
      <c r="H160" s="124" t="str">
        <f t="shared" si="13"/>
        <v/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</row>
    <row r="161" spans="1:30">
      <c r="A161" s="132" t="str">
        <f t="shared" si="12"/>
        <v/>
      </c>
      <c r="B161" s="127"/>
      <c r="C161" s="128"/>
      <c r="D161" s="129"/>
      <c r="E161" s="130"/>
      <c r="F161" s="131">
        <f t="shared" si="11"/>
        <v>0</v>
      </c>
      <c r="G161" s="101">
        <f t="shared" si="14"/>
        <v>0</v>
      </c>
      <c r="H161" s="124" t="str">
        <f t="shared" si="13"/>
        <v/>
      </c>
      <c r="I161" s="118"/>
      <c r="J161" s="118"/>
      <c r="K161" s="118"/>
      <c r="L161" s="118"/>
      <c r="M161" s="118"/>
      <c r="N161" s="118"/>
      <c r="O161" s="118"/>
      <c r="P161" s="118"/>
      <c r="Q161" s="118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</row>
    <row r="162" spans="1:30">
      <c r="A162" s="132" t="str">
        <f t="shared" si="12"/>
        <v/>
      </c>
      <c r="B162" s="127"/>
      <c r="C162" s="128"/>
      <c r="D162" s="129"/>
      <c r="E162" s="130"/>
      <c r="F162" s="131">
        <f t="shared" si="11"/>
        <v>0</v>
      </c>
      <c r="G162" s="101">
        <f t="shared" si="14"/>
        <v>0</v>
      </c>
      <c r="H162" s="124" t="str">
        <f t="shared" si="13"/>
        <v/>
      </c>
      <c r="I162" s="118"/>
      <c r="J162" s="118"/>
      <c r="K162" s="118"/>
      <c r="L162" s="118"/>
      <c r="M162" s="118"/>
      <c r="N162" s="118"/>
      <c r="O162" s="118"/>
      <c r="P162" s="118"/>
      <c r="Q162" s="118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</row>
    <row r="163" spans="1:30">
      <c r="A163" s="132" t="str">
        <f t="shared" si="12"/>
        <v/>
      </c>
      <c r="B163" s="127"/>
      <c r="C163" s="128"/>
      <c r="D163" s="129"/>
      <c r="E163" s="130"/>
      <c r="F163" s="131">
        <f t="shared" si="11"/>
        <v>0</v>
      </c>
      <c r="G163" s="101">
        <f t="shared" si="14"/>
        <v>0</v>
      </c>
      <c r="H163" s="124" t="str">
        <f t="shared" si="13"/>
        <v/>
      </c>
      <c r="I163" s="118"/>
      <c r="J163" s="118"/>
      <c r="K163" s="118"/>
      <c r="L163" s="118"/>
      <c r="M163" s="118"/>
      <c r="N163" s="118"/>
      <c r="O163" s="118"/>
      <c r="P163" s="118"/>
      <c r="Q163" s="118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</row>
    <row r="164" spans="1:30">
      <c r="A164" s="132" t="str">
        <f t="shared" si="12"/>
        <v/>
      </c>
      <c r="B164" s="127"/>
      <c r="C164" s="128"/>
      <c r="D164" s="129"/>
      <c r="E164" s="130"/>
      <c r="F164" s="131">
        <f t="shared" ref="F164:F218" si="15">ROUND(ROUND(E164,2)*1.204,2)</f>
        <v>0</v>
      </c>
      <c r="G164" s="101">
        <f t="shared" si="14"/>
        <v>0</v>
      </c>
      <c r="H164" s="124" t="str">
        <f t="shared" si="13"/>
        <v/>
      </c>
      <c r="I164" s="118"/>
      <c r="J164" s="118"/>
      <c r="K164" s="118"/>
      <c r="L164" s="118"/>
      <c r="M164" s="118"/>
      <c r="N164" s="118"/>
      <c r="O164" s="118"/>
      <c r="P164" s="118"/>
      <c r="Q164" s="118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</row>
    <row r="165" spans="1:30">
      <c r="A165" s="132" t="str">
        <f t="shared" si="12"/>
        <v/>
      </c>
      <c r="B165" s="127"/>
      <c r="C165" s="128"/>
      <c r="D165" s="129"/>
      <c r="E165" s="130"/>
      <c r="F165" s="131">
        <f t="shared" si="15"/>
        <v>0</v>
      </c>
      <c r="G165" s="101">
        <f t="shared" si="14"/>
        <v>0</v>
      </c>
      <c r="H165" s="124" t="str">
        <f t="shared" si="13"/>
        <v/>
      </c>
      <c r="I165" s="118"/>
      <c r="J165" s="118"/>
      <c r="K165" s="118"/>
      <c r="L165" s="118"/>
      <c r="M165" s="118"/>
      <c r="N165" s="118"/>
      <c r="O165" s="118"/>
      <c r="P165" s="118"/>
      <c r="Q165" s="118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</row>
    <row r="166" spans="1:30">
      <c r="A166" s="132" t="str">
        <f t="shared" si="12"/>
        <v/>
      </c>
      <c r="B166" s="127"/>
      <c r="C166" s="128"/>
      <c r="D166" s="129"/>
      <c r="E166" s="130"/>
      <c r="F166" s="131">
        <f t="shared" si="15"/>
        <v>0</v>
      </c>
      <c r="G166" s="101">
        <f t="shared" si="14"/>
        <v>0</v>
      </c>
      <c r="H166" s="124" t="str">
        <f t="shared" si="13"/>
        <v/>
      </c>
      <c r="I166" s="118"/>
      <c r="J166" s="118"/>
      <c r="K166" s="118"/>
      <c r="L166" s="118"/>
      <c r="M166" s="118"/>
      <c r="N166" s="118"/>
      <c r="O166" s="118"/>
      <c r="P166" s="118"/>
      <c r="Q166" s="118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</row>
    <row r="167" spans="1:30">
      <c r="A167" s="132" t="str">
        <f t="shared" si="12"/>
        <v/>
      </c>
      <c r="B167" s="127"/>
      <c r="C167" s="128"/>
      <c r="D167" s="129"/>
      <c r="E167" s="130"/>
      <c r="F167" s="131">
        <f t="shared" si="15"/>
        <v>0</v>
      </c>
      <c r="G167" s="101">
        <f t="shared" si="14"/>
        <v>0</v>
      </c>
      <c r="H167" s="124" t="str">
        <f t="shared" si="13"/>
        <v/>
      </c>
      <c r="I167" s="118"/>
      <c r="J167" s="118"/>
      <c r="K167" s="118"/>
      <c r="L167" s="118"/>
      <c r="M167" s="118"/>
      <c r="N167" s="118"/>
      <c r="O167" s="118"/>
      <c r="P167" s="118"/>
      <c r="Q167" s="118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</row>
    <row r="168" spans="1:30">
      <c r="A168" s="132" t="str">
        <f t="shared" si="12"/>
        <v/>
      </c>
      <c r="B168" s="127"/>
      <c r="C168" s="128"/>
      <c r="D168" s="129"/>
      <c r="E168" s="130"/>
      <c r="F168" s="131">
        <f t="shared" si="15"/>
        <v>0</v>
      </c>
      <c r="G168" s="101">
        <f t="shared" si="14"/>
        <v>0</v>
      </c>
      <c r="H168" s="124" t="str">
        <f t="shared" si="13"/>
        <v/>
      </c>
      <c r="I168" s="118"/>
      <c r="J168" s="118"/>
      <c r="K168" s="118"/>
      <c r="L168" s="118"/>
      <c r="M168" s="118"/>
      <c r="N168" s="118"/>
      <c r="O168" s="118"/>
      <c r="P168" s="118"/>
      <c r="Q168" s="118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</row>
    <row r="169" spans="1:30">
      <c r="A169" s="132" t="str">
        <f t="shared" si="12"/>
        <v/>
      </c>
      <c r="B169" s="127"/>
      <c r="C169" s="128"/>
      <c r="D169" s="129"/>
      <c r="E169" s="130"/>
      <c r="F169" s="131">
        <f t="shared" si="15"/>
        <v>0</v>
      </c>
      <c r="G169" s="101">
        <f t="shared" si="14"/>
        <v>0</v>
      </c>
      <c r="H169" s="124" t="str">
        <f t="shared" si="13"/>
        <v/>
      </c>
      <c r="I169" s="118"/>
      <c r="J169" s="118"/>
      <c r="K169" s="118"/>
      <c r="L169" s="118"/>
      <c r="M169" s="118"/>
      <c r="N169" s="118"/>
      <c r="O169" s="118"/>
      <c r="P169" s="118"/>
      <c r="Q169" s="118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</row>
    <row r="170" spans="1:30">
      <c r="A170" s="132" t="str">
        <f t="shared" si="12"/>
        <v/>
      </c>
      <c r="B170" s="127"/>
      <c r="C170" s="128"/>
      <c r="D170" s="129"/>
      <c r="E170" s="130"/>
      <c r="F170" s="131">
        <f t="shared" si="15"/>
        <v>0</v>
      </c>
      <c r="G170" s="101">
        <f t="shared" si="14"/>
        <v>0</v>
      </c>
      <c r="H170" s="124" t="str">
        <f t="shared" si="13"/>
        <v/>
      </c>
      <c r="I170" s="118"/>
      <c r="J170" s="118"/>
      <c r="K170" s="118"/>
      <c r="L170" s="118"/>
      <c r="M170" s="118"/>
      <c r="N170" s="118"/>
      <c r="O170" s="118"/>
      <c r="P170" s="118"/>
      <c r="Q170" s="118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</row>
    <row r="171" spans="1:30">
      <c r="A171" s="132" t="str">
        <f t="shared" si="12"/>
        <v/>
      </c>
      <c r="B171" s="127"/>
      <c r="C171" s="128"/>
      <c r="D171" s="129"/>
      <c r="E171" s="130"/>
      <c r="F171" s="131">
        <f t="shared" si="15"/>
        <v>0</v>
      </c>
      <c r="G171" s="101">
        <f t="shared" si="14"/>
        <v>0</v>
      </c>
      <c r="H171" s="124" t="str">
        <f t="shared" si="13"/>
        <v/>
      </c>
      <c r="I171" s="118"/>
      <c r="J171" s="118"/>
      <c r="K171" s="118"/>
      <c r="L171" s="118"/>
      <c r="M171" s="118"/>
      <c r="N171" s="118"/>
      <c r="O171" s="118"/>
      <c r="P171" s="118"/>
      <c r="Q171" s="118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</row>
    <row r="172" spans="1:30">
      <c r="A172" s="132" t="str">
        <f t="shared" si="12"/>
        <v/>
      </c>
      <c r="B172" s="127"/>
      <c r="C172" s="128"/>
      <c r="D172" s="129"/>
      <c r="E172" s="130"/>
      <c r="F172" s="131">
        <f t="shared" si="15"/>
        <v>0</v>
      </c>
      <c r="G172" s="101">
        <f t="shared" si="14"/>
        <v>0</v>
      </c>
      <c r="H172" s="124" t="str">
        <f t="shared" si="13"/>
        <v/>
      </c>
      <c r="I172" s="118"/>
      <c r="J172" s="118"/>
      <c r="K172" s="118"/>
      <c r="L172" s="118"/>
      <c r="M172" s="118"/>
      <c r="N172" s="118"/>
      <c r="O172" s="118"/>
      <c r="P172" s="118"/>
      <c r="Q172" s="118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</row>
    <row r="173" spans="1:30">
      <c r="A173" s="132" t="str">
        <f t="shared" si="12"/>
        <v/>
      </c>
      <c r="B173" s="127"/>
      <c r="C173" s="128"/>
      <c r="D173" s="129"/>
      <c r="E173" s="130"/>
      <c r="F173" s="131">
        <f t="shared" si="15"/>
        <v>0</v>
      </c>
      <c r="G173" s="101">
        <f t="shared" si="14"/>
        <v>0</v>
      </c>
      <c r="H173" s="124" t="str">
        <f t="shared" si="13"/>
        <v/>
      </c>
      <c r="I173" s="118"/>
      <c r="J173" s="118"/>
      <c r="K173" s="118"/>
      <c r="L173" s="118"/>
      <c r="M173" s="118"/>
      <c r="N173" s="118"/>
      <c r="O173" s="118"/>
      <c r="P173" s="118"/>
      <c r="Q173" s="118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</row>
    <row r="174" spans="1:30">
      <c r="A174" s="132" t="str">
        <f t="shared" si="12"/>
        <v/>
      </c>
      <c r="B174" s="127"/>
      <c r="C174" s="128"/>
      <c r="D174" s="129"/>
      <c r="E174" s="130"/>
      <c r="F174" s="131">
        <f t="shared" si="15"/>
        <v>0</v>
      </c>
      <c r="G174" s="101">
        <f t="shared" si="14"/>
        <v>0</v>
      </c>
      <c r="H174" s="124" t="str">
        <f t="shared" si="13"/>
        <v/>
      </c>
      <c r="I174" s="118"/>
      <c r="J174" s="118"/>
      <c r="K174" s="118"/>
      <c r="L174" s="118"/>
      <c r="M174" s="118"/>
      <c r="N174" s="118"/>
      <c r="O174" s="118"/>
      <c r="P174" s="118"/>
      <c r="Q174" s="118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</row>
    <row r="175" spans="1:30">
      <c r="A175" s="132" t="str">
        <f t="shared" si="12"/>
        <v/>
      </c>
      <c r="B175" s="127"/>
      <c r="C175" s="128"/>
      <c r="D175" s="129"/>
      <c r="E175" s="130"/>
      <c r="F175" s="131">
        <f t="shared" si="15"/>
        <v>0</v>
      </c>
      <c r="G175" s="101">
        <f t="shared" si="14"/>
        <v>0</v>
      </c>
      <c r="H175" s="124" t="str">
        <f t="shared" si="13"/>
        <v/>
      </c>
      <c r="I175" s="118"/>
      <c r="J175" s="118"/>
      <c r="K175" s="118"/>
      <c r="L175" s="118"/>
      <c r="M175" s="118"/>
      <c r="N175" s="118"/>
      <c r="O175" s="118"/>
      <c r="P175" s="118"/>
      <c r="Q175" s="118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</row>
    <row r="176" spans="1:30">
      <c r="A176" s="132" t="str">
        <f t="shared" si="12"/>
        <v/>
      </c>
      <c r="B176" s="127"/>
      <c r="C176" s="128"/>
      <c r="D176" s="129"/>
      <c r="E176" s="130"/>
      <c r="F176" s="131">
        <f t="shared" si="15"/>
        <v>0</v>
      </c>
      <c r="G176" s="101">
        <f t="shared" si="14"/>
        <v>0</v>
      </c>
      <c r="H176" s="124" t="str">
        <f t="shared" si="13"/>
        <v/>
      </c>
      <c r="I176" s="118"/>
      <c r="J176" s="118"/>
      <c r="K176" s="118"/>
      <c r="L176" s="118"/>
      <c r="M176" s="118"/>
      <c r="N176" s="118"/>
      <c r="O176" s="118"/>
      <c r="P176" s="118"/>
      <c r="Q176" s="118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</row>
    <row r="177" spans="1:30">
      <c r="A177" s="132" t="str">
        <f t="shared" si="12"/>
        <v/>
      </c>
      <c r="B177" s="127"/>
      <c r="C177" s="128"/>
      <c r="D177" s="129"/>
      <c r="E177" s="130"/>
      <c r="F177" s="131">
        <f t="shared" si="15"/>
        <v>0</v>
      </c>
      <c r="G177" s="101">
        <f t="shared" si="14"/>
        <v>0</v>
      </c>
      <c r="H177" s="124" t="str">
        <f t="shared" si="13"/>
        <v/>
      </c>
      <c r="I177" s="118"/>
      <c r="J177" s="118"/>
      <c r="K177" s="118"/>
      <c r="L177" s="118"/>
      <c r="M177" s="118"/>
      <c r="N177" s="118"/>
      <c r="O177" s="118"/>
      <c r="P177" s="118"/>
      <c r="Q177" s="118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</row>
    <row r="178" spans="1:30">
      <c r="A178" s="132" t="str">
        <f t="shared" si="12"/>
        <v/>
      </c>
      <c r="B178" s="127"/>
      <c r="C178" s="128"/>
      <c r="D178" s="129"/>
      <c r="E178" s="130"/>
      <c r="F178" s="131">
        <f t="shared" si="15"/>
        <v>0</v>
      </c>
      <c r="G178" s="101">
        <f t="shared" si="14"/>
        <v>0</v>
      </c>
      <c r="H178" s="124" t="str">
        <f t="shared" si="13"/>
        <v/>
      </c>
      <c r="I178" s="118"/>
      <c r="J178" s="118"/>
      <c r="K178" s="118"/>
      <c r="L178" s="118"/>
      <c r="M178" s="118"/>
      <c r="N178" s="118"/>
      <c r="O178" s="118"/>
      <c r="P178" s="118"/>
      <c r="Q178" s="118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</row>
    <row r="179" spans="1:30">
      <c r="A179" s="132" t="str">
        <f t="shared" si="12"/>
        <v/>
      </c>
      <c r="B179" s="127"/>
      <c r="C179" s="128"/>
      <c r="D179" s="129"/>
      <c r="E179" s="130"/>
      <c r="F179" s="131">
        <f t="shared" si="15"/>
        <v>0</v>
      </c>
      <c r="G179" s="101">
        <f t="shared" si="14"/>
        <v>0</v>
      </c>
      <c r="H179" s="124" t="str">
        <f t="shared" si="13"/>
        <v/>
      </c>
      <c r="I179" s="118"/>
      <c r="J179" s="118"/>
      <c r="K179" s="118"/>
      <c r="L179" s="118"/>
      <c r="M179" s="118"/>
      <c r="N179" s="118"/>
      <c r="O179" s="118"/>
      <c r="P179" s="118"/>
      <c r="Q179" s="118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</row>
    <row r="180" spans="1:30">
      <c r="A180" s="132" t="str">
        <f t="shared" si="12"/>
        <v/>
      </c>
      <c r="B180" s="127"/>
      <c r="C180" s="128"/>
      <c r="D180" s="129"/>
      <c r="E180" s="130"/>
      <c r="F180" s="131">
        <f t="shared" si="15"/>
        <v>0</v>
      </c>
      <c r="G180" s="101">
        <f t="shared" si="14"/>
        <v>0</v>
      </c>
      <c r="H180" s="124" t="str">
        <f t="shared" si="13"/>
        <v/>
      </c>
      <c r="I180" s="118"/>
      <c r="J180" s="118"/>
      <c r="K180" s="118"/>
      <c r="L180" s="118"/>
      <c r="M180" s="118"/>
      <c r="N180" s="118"/>
      <c r="O180" s="118"/>
      <c r="P180" s="118"/>
      <c r="Q180" s="118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</row>
    <row r="181" spans="1:30">
      <c r="A181" s="132" t="str">
        <f t="shared" si="12"/>
        <v/>
      </c>
      <c r="B181" s="127"/>
      <c r="C181" s="128"/>
      <c r="D181" s="129"/>
      <c r="E181" s="130"/>
      <c r="F181" s="131">
        <f t="shared" si="15"/>
        <v>0</v>
      </c>
      <c r="G181" s="101">
        <f t="shared" si="14"/>
        <v>0</v>
      </c>
      <c r="H181" s="124" t="str">
        <f t="shared" si="13"/>
        <v/>
      </c>
      <c r="I181" s="118"/>
      <c r="J181" s="118"/>
      <c r="K181" s="118"/>
      <c r="L181" s="118"/>
      <c r="M181" s="118"/>
      <c r="N181" s="118"/>
      <c r="O181" s="118"/>
      <c r="P181" s="118"/>
      <c r="Q181" s="118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</row>
    <row r="182" spans="1:30">
      <c r="A182" s="132" t="str">
        <f t="shared" si="12"/>
        <v/>
      </c>
      <c r="B182" s="127"/>
      <c r="C182" s="128"/>
      <c r="D182" s="129"/>
      <c r="E182" s="130"/>
      <c r="F182" s="131">
        <f t="shared" si="15"/>
        <v>0</v>
      </c>
      <c r="G182" s="101">
        <f t="shared" si="14"/>
        <v>0</v>
      </c>
      <c r="H182" s="124" t="str">
        <f t="shared" si="13"/>
        <v/>
      </c>
      <c r="I182" s="118"/>
      <c r="J182" s="118"/>
      <c r="K182" s="118"/>
      <c r="L182" s="118"/>
      <c r="M182" s="118"/>
      <c r="N182" s="118"/>
      <c r="O182" s="118"/>
      <c r="P182" s="118"/>
      <c r="Q182" s="118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</row>
    <row r="183" spans="1:30">
      <c r="A183" s="132" t="str">
        <f t="shared" si="12"/>
        <v/>
      </c>
      <c r="B183" s="127"/>
      <c r="C183" s="128"/>
      <c r="D183" s="129"/>
      <c r="E183" s="130"/>
      <c r="F183" s="131">
        <f t="shared" si="15"/>
        <v>0</v>
      </c>
      <c r="G183" s="101">
        <f t="shared" si="14"/>
        <v>0</v>
      </c>
      <c r="H183" s="124" t="str">
        <f t="shared" si="13"/>
        <v/>
      </c>
      <c r="I183" s="118"/>
      <c r="J183" s="118"/>
      <c r="K183" s="118"/>
      <c r="L183" s="118"/>
      <c r="M183" s="118"/>
      <c r="N183" s="118"/>
      <c r="O183" s="118"/>
      <c r="P183" s="118"/>
      <c r="Q183" s="118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</row>
    <row r="184" spans="1:30">
      <c r="A184" s="132" t="str">
        <f t="shared" si="12"/>
        <v/>
      </c>
      <c r="B184" s="127"/>
      <c r="C184" s="128"/>
      <c r="D184" s="129"/>
      <c r="E184" s="130"/>
      <c r="F184" s="131">
        <f t="shared" si="15"/>
        <v>0</v>
      </c>
      <c r="G184" s="101">
        <f t="shared" si="14"/>
        <v>0</v>
      </c>
      <c r="H184" s="124" t="str">
        <f t="shared" si="13"/>
        <v/>
      </c>
      <c r="I184" s="118"/>
      <c r="J184" s="118"/>
      <c r="K184" s="118"/>
      <c r="L184" s="118"/>
      <c r="M184" s="118"/>
      <c r="N184" s="118"/>
      <c r="O184" s="118"/>
      <c r="P184" s="118"/>
      <c r="Q184" s="118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spans="1:30">
      <c r="A185" s="132" t="str">
        <f t="shared" si="12"/>
        <v/>
      </c>
      <c r="B185" s="127"/>
      <c r="C185" s="128"/>
      <c r="D185" s="129"/>
      <c r="E185" s="130"/>
      <c r="F185" s="131">
        <f t="shared" si="15"/>
        <v>0</v>
      </c>
      <c r="G185" s="101">
        <f t="shared" si="14"/>
        <v>0</v>
      </c>
      <c r="H185" s="124" t="str">
        <f t="shared" si="13"/>
        <v/>
      </c>
      <c r="I185" s="118"/>
      <c r="J185" s="118"/>
      <c r="K185" s="118"/>
      <c r="L185" s="118"/>
      <c r="M185" s="118"/>
      <c r="N185" s="118"/>
      <c r="O185" s="118"/>
      <c r="P185" s="118"/>
      <c r="Q185" s="118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</row>
    <row r="186" spans="1:30">
      <c r="A186" s="132" t="str">
        <f t="shared" si="12"/>
        <v/>
      </c>
      <c r="B186" s="127"/>
      <c r="C186" s="128"/>
      <c r="D186" s="129"/>
      <c r="E186" s="130"/>
      <c r="F186" s="131">
        <f t="shared" si="15"/>
        <v>0</v>
      </c>
      <c r="G186" s="101">
        <f t="shared" si="14"/>
        <v>0</v>
      </c>
      <c r="H186" s="124" t="str">
        <f t="shared" si="13"/>
        <v/>
      </c>
      <c r="I186" s="118"/>
      <c r="J186" s="118"/>
      <c r="K186" s="118"/>
      <c r="L186" s="118"/>
      <c r="M186" s="118"/>
      <c r="N186" s="118"/>
      <c r="O186" s="118"/>
      <c r="P186" s="118"/>
      <c r="Q186" s="118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</row>
    <row r="187" spans="1:30">
      <c r="A187" s="132" t="str">
        <f t="shared" si="12"/>
        <v/>
      </c>
      <c r="B187" s="127"/>
      <c r="C187" s="128"/>
      <c r="D187" s="129"/>
      <c r="E187" s="130"/>
      <c r="F187" s="131">
        <f t="shared" si="15"/>
        <v>0</v>
      </c>
      <c r="G187" s="101">
        <f t="shared" si="14"/>
        <v>0</v>
      </c>
      <c r="H187" s="124" t="str">
        <f t="shared" si="13"/>
        <v/>
      </c>
      <c r="I187" s="118"/>
      <c r="J187" s="118"/>
      <c r="K187" s="118"/>
      <c r="L187" s="118"/>
      <c r="M187" s="118"/>
      <c r="N187" s="118"/>
      <c r="O187" s="118"/>
      <c r="P187" s="118"/>
      <c r="Q187" s="118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</row>
    <row r="188" spans="1:30">
      <c r="A188" s="132" t="str">
        <f t="shared" si="12"/>
        <v/>
      </c>
      <c r="B188" s="127"/>
      <c r="C188" s="128"/>
      <c r="D188" s="129"/>
      <c r="E188" s="130"/>
      <c r="F188" s="131">
        <f t="shared" si="15"/>
        <v>0</v>
      </c>
      <c r="G188" s="101">
        <f t="shared" si="14"/>
        <v>0</v>
      </c>
      <c r="H188" s="124" t="str">
        <f t="shared" si="13"/>
        <v/>
      </c>
      <c r="I188" s="118"/>
      <c r="J188" s="118"/>
      <c r="K188" s="118"/>
      <c r="L188" s="118"/>
      <c r="M188" s="118"/>
      <c r="N188" s="118"/>
      <c r="O188" s="118"/>
      <c r="P188" s="118"/>
      <c r="Q188" s="118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</row>
    <row r="189" spans="1:30">
      <c r="A189" s="132" t="str">
        <f t="shared" si="12"/>
        <v/>
      </c>
      <c r="B189" s="127"/>
      <c r="C189" s="128"/>
      <c r="D189" s="129"/>
      <c r="E189" s="130"/>
      <c r="F189" s="131">
        <f t="shared" si="15"/>
        <v>0</v>
      </c>
      <c r="G189" s="101">
        <f t="shared" si="14"/>
        <v>0</v>
      </c>
      <c r="H189" s="124" t="str">
        <f t="shared" si="13"/>
        <v/>
      </c>
      <c r="I189" s="118"/>
      <c r="J189" s="118"/>
      <c r="K189" s="118"/>
      <c r="L189" s="118"/>
      <c r="M189" s="118"/>
      <c r="N189" s="118"/>
      <c r="O189" s="118"/>
      <c r="P189" s="118"/>
      <c r="Q189" s="118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</row>
    <row r="190" spans="1:30">
      <c r="A190" s="132" t="str">
        <f t="shared" si="12"/>
        <v/>
      </c>
      <c r="B190" s="127"/>
      <c r="C190" s="128"/>
      <c r="D190" s="129"/>
      <c r="E190" s="130"/>
      <c r="F190" s="131">
        <f t="shared" si="15"/>
        <v>0</v>
      </c>
      <c r="G190" s="101">
        <f t="shared" si="14"/>
        <v>0</v>
      </c>
      <c r="H190" s="124" t="str">
        <f t="shared" si="13"/>
        <v/>
      </c>
      <c r="I190" s="118"/>
      <c r="J190" s="118"/>
      <c r="K190" s="118"/>
      <c r="L190" s="118"/>
      <c r="M190" s="118"/>
      <c r="N190" s="118"/>
      <c r="O190" s="118"/>
      <c r="P190" s="118"/>
      <c r="Q190" s="118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</row>
    <row r="191" spans="1:30">
      <c r="A191" s="132" t="str">
        <f t="shared" si="12"/>
        <v/>
      </c>
      <c r="B191" s="127"/>
      <c r="C191" s="128"/>
      <c r="D191" s="129"/>
      <c r="E191" s="130"/>
      <c r="F191" s="131">
        <f t="shared" si="15"/>
        <v>0</v>
      </c>
      <c r="G191" s="101">
        <f t="shared" si="14"/>
        <v>0</v>
      </c>
      <c r="H191" s="124" t="str">
        <f t="shared" si="13"/>
        <v/>
      </c>
      <c r="I191" s="118"/>
      <c r="J191" s="118"/>
      <c r="K191" s="118"/>
      <c r="L191" s="118"/>
      <c r="M191" s="118"/>
      <c r="N191" s="118"/>
      <c r="O191" s="118"/>
      <c r="P191" s="118"/>
      <c r="Q191" s="118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</row>
    <row r="192" spans="1:30">
      <c r="A192" s="132" t="str">
        <f t="shared" si="12"/>
        <v/>
      </c>
      <c r="B192" s="127"/>
      <c r="C192" s="128"/>
      <c r="D192" s="129"/>
      <c r="E192" s="130"/>
      <c r="F192" s="131">
        <f t="shared" si="15"/>
        <v>0</v>
      </c>
      <c r="G192" s="101">
        <f t="shared" si="14"/>
        <v>0</v>
      </c>
      <c r="H192" s="124" t="str">
        <f t="shared" si="13"/>
        <v/>
      </c>
      <c r="I192" s="118"/>
      <c r="J192" s="118"/>
      <c r="K192" s="118"/>
      <c r="L192" s="118"/>
      <c r="M192" s="118"/>
      <c r="N192" s="118"/>
      <c r="O192" s="118"/>
      <c r="P192" s="118"/>
      <c r="Q192" s="118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</row>
    <row r="193" spans="1:30">
      <c r="A193" s="132" t="str">
        <f t="shared" si="12"/>
        <v/>
      </c>
      <c r="B193" s="127"/>
      <c r="C193" s="128"/>
      <c r="D193" s="129"/>
      <c r="E193" s="130"/>
      <c r="F193" s="131">
        <f t="shared" si="15"/>
        <v>0</v>
      </c>
      <c r="G193" s="101">
        <f t="shared" si="14"/>
        <v>0</v>
      </c>
      <c r="H193" s="124" t="str">
        <f t="shared" si="13"/>
        <v/>
      </c>
      <c r="I193" s="118"/>
      <c r="J193" s="118"/>
      <c r="K193" s="118"/>
      <c r="L193" s="118"/>
      <c r="M193" s="118"/>
      <c r="N193" s="118"/>
      <c r="O193" s="118"/>
      <c r="P193" s="118"/>
      <c r="Q193" s="118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</row>
    <row r="194" spans="1:30">
      <c r="A194" s="132" t="str">
        <f t="shared" si="12"/>
        <v/>
      </c>
      <c r="B194" s="127"/>
      <c r="C194" s="128"/>
      <c r="D194" s="129"/>
      <c r="E194" s="130"/>
      <c r="F194" s="131">
        <f t="shared" si="15"/>
        <v>0</v>
      </c>
      <c r="G194" s="101">
        <f t="shared" si="14"/>
        <v>0</v>
      </c>
      <c r="H194" s="124" t="str">
        <f t="shared" si="13"/>
        <v/>
      </c>
      <c r="I194" s="118"/>
      <c r="J194" s="118"/>
      <c r="K194" s="118"/>
      <c r="L194" s="118"/>
      <c r="M194" s="118"/>
      <c r="N194" s="118"/>
      <c r="O194" s="118"/>
      <c r="P194" s="118"/>
      <c r="Q194" s="118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</row>
    <row r="195" spans="1:30">
      <c r="A195" s="132" t="str">
        <f t="shared" si="12"/>
        <v/>
      </c>
      <c r="B195" s="127"/>
      <c r="C195" s="128"/>
      <c r="D195" s="129"/>
      <c r="E195" s="130"/>
      <c r="F195" s="131">
        <f t="shared" si="15"/>
        <v>0</v>
      </c>
      <c r="G195" s="101">
        <f t="shared" si="14"/>
        <v>0</v>
      </c>
      <c r="H195" s="124" t="str">
        <f t="shared" si="13"/>
        <v/>
      </c>
      <c r="I195" s="118"/>
      <c r="J195" s="118"/>
      <c r="K195" s="118"/>
      <c r="L195" s="118"/>
      <c r="M195" s="118"/>
      <c r="N195" s="118"/>
      <c r="O195" s="118"/>
      <c r="P195" s="118"/>
      <c r="Q195" s="118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</row>
    <row r="196" spans="1:30">
      <c r="A196" s="132" t="str">
        <f t="shared" si="12"/>
        <v/>
      </c>
      <c r="B196" s="127"/>
      <c r="C196" s="128"/>
      <c r="D196" s="129"/>
      <c r="E196" s="130"/>
      <c r="F196" s="131">
        <f t="shared" si="15"/>
        <v>0</v>
      </c>
      <c r="G196" s="101">
        <f t="shared" si="14"/>
        <v>0</v>
      </c>
      <c r="H196" s="124" t="str">
        <f t="shared" si="13"/>
        <v/>
      </c>
      <c r="I196" s="118"/>
      <c r="J196" s="118"/>
      <c r="K196" s="118"/>
      <c r="L196" s="118"/>
      <c r="M196" s="118"/>
      <c r="N196" s="118"/>
      <c r="O196" s="118"/>
      <c r="P196" s="118"/>
      <c r="Q196" s="118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</row>
    <row r="197" spans="1:30">
      <c r="A197" s="132" t="str">
        <f t="shared" ref="A197:A218" si="16">IF(COUNTA(B197:D197)&gt;0,ROW()-$A$27+1,"")</f>
        <v/>
      </c>
      <c r="B197" s="127"/>
      <c r="C197" s="128"/>
      <c r="D197" s="129"/>
      <c r="E197" s="130"/>
      <c r="F197" s="131">
        <f t="shared" si="15"/>
        <v>0</v>
      </c>
      <c r="G197" s="101">
        <f t="shared" si="14"/>
        <v>0</v>
      </c>
      <c r="H197" s="124" t="str">
        <f t="shared" si="13"/>
        <v/>
      </c>
      <c r="I197" s="118"/>
      <c r="J197" s="118"/>
      <c r="K197" s="118"/>
      <c r="L197" s="118"/>
      <c r="M197" s="118"/>
      <c r="N197" s="118"/>
      <c r="O197" s="118"/>
      <c r="P197" s="118"/>
      <c r="Q197" s="118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</row>
    <row r="198" spans="1:30">
      <c r="A198" s="132" t="str">
        <f t="shared" si="16"/>
        <v/>
      </c>
      <c r="B198" s="127"/>
      <c r="C198" s="128"/>
      <c r="D198" s="129"/>
      <c r="E198" s="130"/>
      <c r="F198" s="131">
        <f t="shared" si="15"/>
        <v>0</v>
      </c>
      <c r="G198" s="101">
        <f t="shared" si="14"/>
        <v>0</v>
      </c>
      <c r="H198" s="124" t="str">
        <f t="shared" ref="H198:H218" si="17">IFERROR(VLOOKUP(C198,$C$9:$E$20,3,FALSE),"")</f>
        <v/>
      </c>
      <c r="I198" s="118"/>
      <c r="J198" s="118"/>
      <c r="K198" s="118"/>
      <c r="L198" s="118"/>
      <c r="M198" s="118"/>
      <c r="N198" s="118"/>
      <c r="O198" s="118"/>
      <c r="P198" s="118"/>
      <c r="Q198" s="118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</row>
    <row r="199" spans="1:30">
      <c r="A199" s="132" t="str">
        <f t="shared" si="16"/>
        <v/>
      </c>
      <c r="B199" s="127"/>
      <c r="C199" s="128"/>
      <c r="D199" s="129"/>
      <c r="E199" s="130"/>
      <c r="F199" s="131">
        <f t="shared" si="15"/>
        <v>0</v>
      </c>
      <c r="G199" s="101">
        <f t="shared" si="14"/>
        <v>0</v>
      </c>
      <c r="H199" s="124" t="str">
        <f t="shared" si="17"/>
        <v/>
      </c>
      <c r="I199" s="118"/>
      <c r="J199" s="118"/>
      <c r="K199" s="118"/>
      <c r="L199" s="118"/>
      <c r="M199" s="118"/>
      <c r="N199" s="118"/>
      <c r="O199" s="118"/>
      <c r="P199" s="118"/>
      <c r="Q199" s="118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</row>
    <row r="200" spans="1:30">
      <c r="A200" s="132" t="str">
        <f t="shared" si="16"/>
        <v/>
      </c>
      <c r="B200" s="127"/>
      <c r="C200" s="128"/>
      <c r="D200" s="129"/>
      <c r="E200" s="130"/>
      <c r="F200" s="131">
        <f t="shared" si="15"/>
        <v>0</v>
      </c>
      <c r="G200" s="101">
        <f t="shared" si="14"/>
        <v>0</v>
      </c>
      <c r="H200" s="124" t="str">
        <f t="shared" si="17"/>
        <v/>
      </c>
      <c r="I200" s="118"/>
      <c r="J200" s="118"/>
      <c r="K200" s="118"/>
      <c r="L200" s="118"/>
      <c r="M200" s="118"/>
      <c r="N200" s="118"/>
      <c r="O200" s="118"/>
      <c r="P200" s="118"/>
      <c r="Q200" s="118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</row>
    <row r="201" spans="1:30">
      <c r="A201" s="132" t="str">
        <f t="shared" si="16"/>
        <v/>
      </c>
      <c r="B201" s="127"/>
      <c r="C201" s="128"/>
      <c r="D201" s="129"/>
      <c r="E201" s="130"/>
      <c r="F201" s="131">
        <f t="shared" si="15"/>
        <v>0</v>
      </c>
      <c r="G201" s="101">
        <f t="shared" si="14"/>
        <v>0</v>
      </c>
      <c r="H201" s="124" t="str">
        <f t="shared" si="17"/>
        <v/>
      </c>
      <c r="I201" s="118"/>
      <c r="J201" s="118"/>
      <c r="K201" s="118"/>
      <c r="L201" s="118"/>
      <c r="M201" s="118"/>
      <c r="N201" s="118"/>
      <c r="O201" s="118"/>
      <c r="P201" s="118"/>
      <c r="Q201" s="118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</row>
    <row r="202" spans="1:30">
      <c r="A202" s="132" t="str">
        <f t="shared" si="16"/>
        <v/>
      </c>
      <c r="B202" s="127"/>
      <c r="C202" s="128"/>
      <c r="D202" s="129"/>
      <c r="E202" s="130"/>
      <c r="F202" s="131">
        <f t="shared" si="15"/>
        <v>0</v>
      </c>
      <c r="G202" s="101">
        <f t="shared" si="14"/>
        <v>0</v>
      </c>
      <c r="H202" s="124" t="str">
        <f t="shared" si="17"/>
        <v/>
      </c>
      <c r="I202" s="118"/>
      <c r="J202" s="118"/>
      <c r="K202" s="118"/>
      <c r="L202" s="118"/>
      <c r="M202" s="118"/>
      <c r="N202" s="118"/>
      <c r="O202" s="118"/>
      <c r="P202" s="118"/>
      <c r="Q202" s="118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</row>
    <row r="203" spans="1:30">
      <c r="A203" s="132" t="str">
        <f t="shared" si="16"/>
        <v/>
      </c>
      <c r="B203" s="127"/>
      <c r="C203" s="128"/>
      <c r="D203" s="129"/>
      <c r="E203" s="130"/>
      <c r="F203" s="131">
        <f t="shared" si="15"/>
        <v>0</v>
      </c>
      <c r="G203" s="101">
        <f t="shared" ref="G203:G218" si="18">IF(AND(D203&gt;0,F203&gt;0),MIN(D203,F203),D203)</f>
        <v>0</v>
      </c>
      <c r="H203" s="124" t="str">
        <f t="shared" si="17"/>
        <v/>
      </c>
      <c r="I203" s="118"/>
      <c r="J203" s="118"/>
      <c r="K203" s="118"/>
      <c r="L203" s="118"/>
      <c r="M203" s="118"/>
      <c r="N203" s="118"/>
      <c r="O203" s="118"/>
      <c r="P203" s="118"/>
      <c r="Q203" s="118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</row>
    <row r="204" spans="1:30">
      <c r="A204" s="132" t="str">
        <f t="shared" si="16"/>
        <v/>
      </c>
      <c r="B204" s="127"/>
      <c r="C204" s="128"/>
      <c r="D204" s="129"/>
      <c r="E204" s="130"/>
      <c r="F204" s="131">
        <f t="shared" si="15"/>
        <v>0</v>
      </c>
      <c r="G204" s="101">
        <f t="shared" si="18"/>
        <v>0</v>
      </c>
      <c r="H204" s="124" t="str">
        <f t="shared" si="17"/>
        <v/>
      </c>
      <c r="I204" s="118"/>
      <c r="J204" s="118"/>
      <c r="K204" s="118"/>
      <c r="L204" s="118"/>
      <c r="M204" s="118"/>
      <c r="N204" s="118"/>
      <c r="O204" s="118"/>
      <c r="P204" s="118"/>
      <c r="Q204" s="118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</row>
    <row r="205" spans="1:30">
      <c r="A205" s="132" t="str">
        <f t="shared" si="16"/>
        <v/>
      </c>
      <c r="B205" s="127"/>
      <c r="C205" s="128"/>
      <c r="D205" s="129"/>
      <c r="E205" s="130"/>
      <c r="F205" s="131">
        <f t="shared" si="15"/>
        <v>0</v>
      </c>
      <c r="G205" s="101">
        <f t="shared" si="18"/>
        <v>0</v>
      </c>
      <c r="H205" s="124" t="str">
        <f t="shared" si="17"/>
        <v/>
      </c>
      <c r="I205" s="118"/>
      <c r="J205" s="118"/>
      <c r="K205" s="118"/>
      <c r="L205" s="118"/>
      <c r="M205" s="118"/>
      <c r="N205" s="118"/>
      <c r="O205" s="118"/>
      <c r="P205" s="118"/>
      <c r="Q205" s="118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</row>
    <row r="206" spans="1:30">
      <c r="A206" s="132" t="str">
        <f t="shared" si="16"/>
        <v/>
      </c>
      <c r="B206" s="127"/>
      <c r="C206" s="128"/>
      <c r="D206" s="129"/>
      <c r="E206" s="130"/>
      <c r="F206" s="131">
        <f t="shared" si="15"/>
        <v>0</v>
      </c>
      <c r="G206" s="101">
        <f t="shared" si="18"/>
        <v>0</v>
      </c>
      <c r="H206" s="124" t="str">
        <f t="shared" si="17"/>
        <v/>
      </c>
      <c r="I206" s="118"/>
      <c r="J206" s="118"/>
      <c r="K206" s="118"/>
      <c r="L206" s="118"/>
      <c r="M206" s="118"/>
      <c r="N206" s="118"/>
      <c r="O206" s="118"/>
      <c r="P206" s="118"/>
      <c r="Q206" s="118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</row>
    <row r="207" spans="1:30">
      <c r="A207" s="132" t="str">
        <f t="shared" si="16"/>
        <v/>
      </c>
      <c r="B207" s="127"/>
      <c r="C207" s="128"/>
      <c r="D207" s="129"/>
      <c r="E207" s="130"/>
      <c r="F207" s="131">
        <f t="shared" si="15"/>
        <v>0</v>
      </c>
      <c r="G207" s="101">
        <f t="shared" si="18"/>
        <v>0</v>
      </c>
      <c r="H207" s="124" t="str">
        <f t="shared" si="17"/>
        <v/>
      </c>
      <c r="I207" s="118"/>
      <c r="J207" s="118"/>
      <c r="K207" s="118"/>
      <c r="L207" s="118"/>
      <c r="M207" s="118"/>
      <c r="N207" s="118"/>
      <c r="O207" s="118"/>
      <c r="P207" s="118"/>
      <c r="Q207" s="118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</row>
    <row r="208" spans="1:30">
      <c r="A208" s="132" t="str">
        <f t="shared" si="16"/>
        <v/>
      </c>
      <c r="B208" s="127"/>
      <c r="C208" s="128"/>
      <c r="D208" s="129"/>
      <c r="E208" s="130"/>
      <c r="F208" s="131">
        <f t="shared" si="15"/>
        <v>0</v>
      </c>
      <c r="G208" s="101">
        <f t="shared" si="18"/>
        <v>0</v>
      </c>
      <c r="H208" s="124" t="str">
        <f t="shared" si="17"/>
        <v/>
      </c>
      <c r="I208" s="118"/>
      <c r="J208" s="118"/>
      <c r="K208" s="118"/>
      <c r="L208" s="118"/>
      <c r="M208" s="118"/>
      <c r="N208" s="118"/>
      <c r="O208" s="118"/>
      <c r="P208" s="118"/>
      <c r="Q208" s="118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</row>
    <row r="209" spans="1:30">
      <c r="A209" s="132" t="str">
        <f t="shared" si="16"/>
        <v/>
      </c>
      <c r="B209" s="127"/>
      <c r="C209" s="128"/>
      <c r="D209" s="129"/>
      <c r="E209" s="130"/>
      <c r="F209" s="131">
        <f t="shared" si="15"/>
        <v>0</v>
      </c>
      <c r="G209" s="101">
        <f t="shared" si="18"/>
        <v>0</v>
      </c>
      <c r="H209" s="124" t="str">
        <f t="shared" si="17"/>
        <v/>
      </c>
      <c r="I209" s="118"/>
      <c r="J209" s="118"/>
      <c r="K209" s="118"/>
      <c r="L209" s="118"/>
      <c r="M209" s="118"/>
      <c r="N209" s="118"/>
      <c r="O209" s="118"/>
      <c r="P209" s="118"/>
      <c r="Q209" s="118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</row>
    <row r="210" spans="1:30">
      <c r="A210" s="132" t="str">
        <f t="shared" si="16"/>
        <v/>
      </c>
      <c r="B210" s="127"/>
      <c r="C210" s="128"/>
      <c r="D210" s="129"/>
      <c r="E210" s="130"/>
      <c r="F210" s="131">
        <f t="shared" si="15"/>
        <v>0</v>
      </c>
      <c r="G210" s="101">
        <f t="shared" si="18"/>
        <v>0</v>
      </c>
      <c r="H210" s="124" t="str">
        <f t="shared" si="17"/>
        <v/>
      </c>
      <c r="I210" s="118"/>
      <c r="J210" s="118"/>
      <c r="K210" s="118"/>
      <c r="L210" s="118"/>
      <c r="M210" s="118"/>
      <c r="N210" s="118"/>
      <c r="O210" s="118"/>
      <c r="P210" s="118"/>
      <c r="Q210" s="118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</row>
    <row r="211" spans="1:30">
      <c r="A211" s="132" t="str">
        <f t="shared" si="16"/>
        <v/>
      </c>
      <c r="B211" s="127"/>
      <c r="C211" s="128"/>
      <c r="D211" s="129"/>
      <c r="E211" s="130"/>
      <c r="F211" s="131">
        <f t="shared" si="15"/>
        <v>0</v>
      </c>
      <c r="G211" s="101">
        <f t="shared" si="18"/>
        <v>0</v>
      </c>
      <c r="H211" s="124" t="str">
        <f t="shared" si="17"/>
        <v/>
      </c>
      <c r="I211" s="118"/>
      <c r="J211" s="118"/>
      <c r="K211" s="118"/>
      <c r="L211" s="118"/>
      <c r="M211" s="118"/>
      <c r="N211" s="118"/>
      <c r="O211" s="118"/>
      <c r="P211" s="118"/>
      <c r="Q211" s="118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</row>
    <row r="212" spans="1:30">
      <c r="A212" s="132" t="str">
        <f t="shared" si="16"/>
        <v/>
      </c>
      <c r="B212" s="127"/>
      <c r="C212" s="128"/>
      <c r="D212" s="129"/>
      <c r="E212" s="130"/>
      <c r="F212" s="131">
        <f t="shared" si="15"/>
        <v>0</v>
      </c>
      <c r="G212" s="101">
        <f t="shared" si="18"/>
        <v>0</v>
      </c>
      <c r="H212" s="124" t="str">
        <f t="shared" si="17"/>
        <v/>
      </c>
      <c r="I212" s="118"/>
      <c r="J212" s="118"/>
      <c r="K212" s="118"/>
      <c r="L212" s="118"/>
      <c r="M212" s="118"/>
      <c r="N212" s="118"/>
      <c r="O212" s="118"/>
      <c r="P212" s="118"/>
      <c r="Q212" s="118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</row>
    <row r="213" spans="1:30">
      <c r="A213" s="132" t="str">
        <f t="shared" si="16"/>
        <v/>
      </c>
      <c r="B213" s="127"/>
      <c r="C213" s="128"/>
      <c r="D213" s="129"/>
      <c r="E213" s="130"/>
      <c r="F213" s="131">
        <f t="shared" si="15"/>
        <v>0</v>
      </c>
      <c r="G213" s="101">
        <f t="shared" si="18"/>
        <v>0</v>
      </c>
      <c r="H213" s="124" t="str">
        <f t="shared" si="17"/>
        <v/>
      </c>
      <c r="I213" s="118"/>
      <c r="J213" s="118"/>
      <c r="K213" s="118"/>
      <c r="L213" s="118"/>
      <c r="M213" s="118"/>
      <c r="N213" s="118"/>
      <c r="O213" s="118"/>
      <c r="P213" s="118"/>
      <c r="Q213" s="118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</row>
    <row r="214" spans="1:30">
      <c r="A214" s="132" t="str">
        <f t="shared" si="16"/>
        <v/>
      </c>
      <c r="B214" s="127"/>
      <c r="C214" s="128"/>
      <c r="D214" s="129"/>
      <c r="E214" s="130"/>
      <c r="F214" s="131">
        <f t="shared" si="15"/>
        <v>0</v>
      </c>
      <c r="G214" s="101">
        <f t="shared" si="18"/>
        <v>0</v>
      </c>
      <c r="H214" s="124" t="str">
        <f t="shared" si="17"/>
        <v/>
      </c>
      <c r="I214" s="118"/>
      <c r="J214" s="118"/>
      <c r="K214" s="118"/>
      <c r="L214" s="118"/>
      <c r="M214" s="118"/>
      <c r="N214" s="118"/>
      <c r="O214" s="118"/>
      <c r="P214" s="118"/>
      <c r="Q214" s="118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</row>
    <row r="215" spans="1:30">
      <c r="A215" s="132" t="str">
        <f t="shared" si="16"/>
        <v/>
      </c>
      <c r="B215" s="127"/>
      <c r="C215" s="128"/>
      <c r="D215" s="129"/>
      <c r="E215" s="130"/>
      <c r="F215" s="131">
        <f t="shared" si="15"/>
        <v>0</v>
      </c>
      <c r="G215" s="101">
        <f t="shared" si="18"/>
        <v>0</v>
      </c>
      <c r="H215" s="124" t="str">
        <f t="shared" si="17"/>
        <v/>
      </c>
      <c r="I215" s="118"/>
      <c r="J215" s="118"/>
      <c r="K215" s="118"/>
      <c r="L215" s="118"/>
      <c r="M215" s="118"/>
      <c r="N215" s="118"/>
      <c r="O215" s="118"/>
      <c r="P215" s="118"/>
      <c r="Q215" s="118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</row>
    <row r="216" spans="1:30">
      <c r="A216" s="132" t="str">
        <f t="shared" si="16"/>
        <v/>
      </c>
      <c r="B216" s="127"/>
      <c r="C216" s="128"/>
      <c r="D216" s="129"/>
      <c r="E216" s="130"/>
      <c r="F216" s="131">
        <f t="shared" si="15"/>
        <v>0</v>
      </c>
      <c r="G216" s="101">
        <f t="shared" si="18"/>
        <v>0</v>
      </c>
      <c r="H216" s="124" t="str">
        <f t="shared" si="17"/>
        <v/>
      </c>
      <c r="I216" s="118"/>
      <c r="J216" s="118"/>
      <c r="K216" s="118"/>
      <c r="L216" s="118"/>
      <c r="M216" s="118"/>
      <c r="N216" s="118"/>
      <c r="O216" s="118"/>
      <c r="P216" s="118"/>
      <c r="Q216" s="118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</row>
    <row r="217" spans="1:30">
      <c r="A217" s="132" t="str">
        <f t="shared" si="16"/>
        <v/>
      </c>
      <c r="B217" s="127"/>
      <c r="C217" s="128"/>
      <c r="D217" s="129"/>
      <c r="E217" s="130"/>
      <c r="F217" s="131">
        <f t="shared" si="15"/>
        <v>0</v>
      </c>
      <c r="G217" s="101">
        <f t="shared" si="18"/>
        <v>0</v>
      </c>
      <c r="H217" s="124" t="str">
        <f t="shared" si="17"/>
        <v/>
      </c>
      <c r="I217" s="118"/>
      <c r="J217" s="118"/>
      <c r="K217" s="118"/>
      <c r="L217" s="118"/>
      <c r="M217" s="118"/>
      <c r="N217" s="118"/>
      <c r="O217" s="118"/>
      <c r="P217" s="118"/>
      <c r="Q217" s="118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</row>
    <row r="218" spans="1:30">
      <c r="A218" s="132" t="str">
        <f t="shared" si="16"/>
        <v/>
      </c>
      <c r="B218" s="127"/>
      <c r="C218" s="128"/>
      <c r="D218" s="129"/>
      <c r="E218" s="130"/>
      <c r="F218" s="131">
        <f t="shared" si="15"/>
        <v>0</v>
      </c>
      <c r="G218" s="101">
        <f t="shared" si="18"/>
        <v>0</v>
      </c>
      <c r="H218" s="124" t="str">
        <f t="shared" si="17"/>
        <v/>
      </c>
      <c r="I218" s="118"/>
      <c r="J218" s="118"/>
      <c r="K218" s="118"/>
      <c r="L218" s="118"/>
      <c r="M218" s="118"/>
      <c r="N218" s="118"/>
      <c r="O218" s="118"/>
      <c r="P218" s="118"/>
      <c r="Q218" s="118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</row>
  </sheetData>
  <sheetProtection password="EF62" sheet="1" objects="1" scenarios="1" autoFilter="0"/>
  <mergeCells count="14">
    <mergeCell ref="H33:AD33"/>
    <mergeCell ref="A64:A68"/>
    <mergeCell ref="B64:B68"/>
    <mergeCell ref="C64:C67"/>
    <mergeCell ref="E64:E67"/>
    <mergeCell ref="C3:C7"/>
    <mergeCell ref="F64:F67"/>
    <mergeCell ref="D64:D67"/>
    <mergeCell ref="G64:G67"/>
    <mergeCell ref="C37:C40"/>
    <mergeCell ref="E37:E40"/>
    <mergeCell ref="D37:D39"/>
    <mergeCell ref="G37:G39"/>
    <mergeCell ref="F37:F40"/>
  </mergeCells>
  <conditionalFormatting sqref="D41:F60 B69:E218">
    <cfRule type="cellIs" dxfId="3" priority="12" stopIfTrue="1" operator="notEqual">
      <formula>0</formula>
    </cfRule>
  </conditionalFormatting>
  <conditionalFormatting sqref="G30">
    <cfRule type="cellIs" dxfId="2" priority="10" stopIfTrue="1" operator="equal">
      <formula>0</formula>
    </cfRule>
  </conditionalFormatting>
  <dataValidations count="6">
    <dataValidation type="list" errorStyle="information" allowBlank="1" showErrorMessage="1" errorTitle="Monat" error="Sie können einen Wert auswählen!" sqref="C69:C218">
      <formula1>Monat_Bedarf</formula1>
    </dataValidation>
    <dataValidation type="list" allowBlank="1" showErrorMessage="1" errorTitle="Betrag" error="Sie können einen Wert auswählen!" sqref="D41:D45">
      <formula1>Festbetrag_1</formula1>
    </dataValidation>
    <dataValidation type="list" allowBlank="1" showErrorMessage="1" errorTitle="Betrag" error="Sie können einen Wert auswählen!" sqref="D46:D50">
      <formula1>Festbetrag_2</formula1>
    </dataValidation>
    <dataValidation type="list" allowBlank="1" showErrorMessage="1" errorTitle="Betrag" error="Sie können einen Wert auswählen!" sqref="D51:D55">
      <formula1>Festbetrag_3</formula1>
    </dataValidation>
    <dataValidation type="list" allowBlank="1" showErrorMessage="1" errorTitle="Betrag" error="Sie können einen Wert auswählen!" sqref="D56:D60">
      <formula1>Festbetrag_4</formula1>
    </dataValidation>
    <dataValidation type="list" allowBlank="1" showErrorMessage="1" errorTitle="Betrag" error="Sie können einen Wert auswählen!" sqref="D69:D218">
      <formula1>INDIRECT(H69)</formula1>
    </dataValidation>
  </dataValidations>
  <printOptions horizontalCentered="1"/>
  <pageMargins left="0.19685039370078741" right="0.19685039370078741" top="0.78740157480314965" bottom="0.39370078740157483" header="0.19685039370078741" footer="0.19685039370078741"/>
  <pageSetup paperSize="9" fitToHeight="0" orientation="landscape" useFirstPageNumber="1" r:id="rId1"/>
  <headerFooter>
    <oddFooter>&amp;C&amp;8&amp;A - Seite &amp;P</oddFooter>
  </headerFooter>
  <rowBreaks count="1" manualBreakCount="1">
    <brk id="60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showGridLines="0" topLeftCell="A30" zoomScaleNormal="100" zoomScaleSheetLayoutView="100" workbookViewId="0">
      <selection activeCell="B43" sqref="B43"/>
    </sheetView>
  </sheetViews>
  <sheetFormatPr baseColWidth="10" defaultColWidth="11.42578125" defaultRowHeight="15"/>
  <cols>
    <col min="1" max="1" width="4.7109375" style="58" customWidth="1"/>
    <col min="2" max="2" width="40.7109375" style="58" customWidth="1"/>
    <col min="3" max="8" width="18.7109375" style="58" customWidth="1"/>
    <col min="9" max="9" width="15.7109375" style="58" hidden="1" customWidth="1"/>
    <col min="10" max="10" width="11.42578125" style="78"/>
    <col min="11" max="16384" width="11.42578125" style="58"/>
  </cols>
  <sheetData>
    <row r="1" spans="1:9" ht="12" hidden="1" customHeight="1">
      <c r="A1" s="57"/>
      <c r="B1" s="76"/>
      <c r="C1" s="77" t="s">
        <v>53</v>
      </c>
      <c r="D1" s="114" t="str">
        <f>IF(Mittelanforderung!C27="","",YEAR(Mittelanforderung!C27))</f>
        <v/>
      </c>
      <c r="E1" s="76"/>
      <c r="F1" s="76"/>
      <c r="G1" s="76"/>
      <c r="H1" s="57"/>
      <c r="I1" s="57"/>
    </row>
    <row r="2" spans="1:9" ht="12" hidden="1" customHeight="1">
      <c r="A2" s="57"/>
      <c r="B2" s="76"/>
      <c r="C2" s="75" t="s">
        <v>54</v>
      </c>
      <c r="D2" s="77" t="str">
        <f>IF(OR(Mittelanforderung!C27=0,YEAR(Mittelanforderung!I27)&lt;&gt;YEAR(Mittelanforderung!C27)),"",CONCATENATE(D1,"_1"))</f>
        <v/>
      </c>
      <c r="E2" s="77" t="str">
        <f>IF(OR(Mittelanforderung!C27=0,YEAR(Mittelanforderung!I27)&lt;&gt;YEAR(Mittelanforderung!C27)),"",CONCATENATE(D1,"_2"))</f>
        <v/>
      </c>
      <c r="F2" s="77" t="str">
        <f>IF(OR(Mittelanforderung!C27=0,YEAR(Mittelanforderung!I27)&lt;&gt;YEAR(Mittelanforderung!C27)),"",CONCATENATE(D1,"_3"))</f>
        <v/>
      </c>
      <c r="G2" s="77" t="str">
        <f>IF(OR(Mittelanforderung!C27=0,YEAR(Mittelanforderung!I27)&lt;&gt;YEAR(Mittelanforderung!C27)),"",CONCATENATE(D1,"_4"))</f>
        <v/>
      </c>
      <c r="H2" s="57"/>
      <c r="I2" s="57"/>
    </row>
    <row r="3" spans="1:9" ht="12" hidden="1" customHeight="1">
      <c r="A3" s="57"/>
      <c r="B3" s="76"/>
      <c r="C3" s="204" t="s">
        <v>29</v>
      </c>
      <c r="D3" s="115" t="str">
        <f>IFERROR(HLOOKUP(D$2,'Anl 1_Mittelbedarfsplanung'!$K$1:$AD$5,ROW()-1,FALSE),"")</f>
        <v/>
      </c>
      <c r="E3" s="115" t="str">
        <f>IFERROR(HLOOKUP(E$2,'Anl 1_Mittelbedarfsplanung'!$K$1:$AD$5,ROW()-1,FALSE),"")</f>
        <v/>
      </c>
      <c r="F3" s="115" t="str">
        <f>IFERROR(HLOOKUP(F$2,'Anl 1_Mittelbedarfsplanung'!$K$1:$AD$5,ROW()-1,FALSE),"")</f>
        <v/>
      </c>
      <c r="G3" s="115" t="str">
        <f>IFERROR(HLOOKUP(G$2,'Anl 1_Mittelbedarfsplanung'!$K$1:$AD$5,ROW()-1,FALSE),"")</f>
        <v/>
      </c>
      <c r="H3" s="113" t="s">
        <v>49</v>
      </c>
      <c r="I3" s="57"/>
    </row>
    <row r="4" spans="1:9" ht="12" hidden="1" customHeight="1">
      <c r="A4" s="57"/>
      <c r="B4" s="76"/>
      <c r="C4" s="205"/>
      <c r="D4" s="115" t="str">
        <f>IFERROR(HLOOKUP(D$2,'Anl 1_Mittelbedarfsplanung'!$K$1:$AD$5,ROW()-1,FALSE),"")</f>
        <v/>
      </c>
      <c r="E4" s="115" t="str">
        <f>IFERROR(HLOOKUP(E$2,'Anl 1_Mittelbedarfsplanung'!$K$1:$AD$5,ROW()-1,FALSE),"")</f>
        <v/>
      </c>
      <c r="F4" s="115" t="str">
        <f>IFERROR(HLOOKUP(F$2,'Anl 1_Mittelbedarfsplanung'!$K$1:$AD$5,ROW()-1,FALSE),"")</f>
        <v/>
      </c>
      <c r="G4" s="115" t="str">
        <f>IFERROR(HLOOKUP(G$2,'Anl 1_Mittelbedarfsplanung'!$K$1:$AD$5,ROW()-1,FALSE),"")</f>
        <v/>
      </c>
      <c r="H4" s="113" t="s">
        <v>50</v>
      </c>
      <c r="I4" s="57"/>
    </row>
    <row r="5" spans="1:9" ht="12" hidden="1" customHeight="1">
      <c r="A5" s="57"/>
      <c r="B5" s="76"/>
      <c r="C5" s="205"/>
      <c r="D5" s="115" t="str">
        <f>IFERROR(HLOOKUP(D$2,'Anl 1_Mittelbedarfsplanung'!$K$1:$AD$5,ROW()-1,FALSE),"")</f>
        <v/>
      </c>
      <c r="E5" s="115" t="str">
        <f>IFERROR(HLOOKUP(E$2,'Anl 1_Mittelbedarfsplanung'!$K$1:$AD$5,ROW()-1,FALSE),"")</f>
        <v/>
      </c>
      <c r="F5" s="115" t="str">
        <f>IFERROR(HLOOKUP(F$2,'Anl 1_Mittelbedarfsplanung'!$K$1:$AD$5,ROW()-1,FALSE),"")</f>
        <v/>
      </c>
      <c r="G5" s="115" t="str">
        <f>IFERROR(HLOOKUP(G$2,'Anl 1_Mittelbedarfsplanung'!$K$1:$AD$5,ROW()-1,FALSE),"")</f>
        <v/>
      </c>
      <c r="H5" s="113" t="s">
        <v>51</v>
      </c>
      <c r="I5" s="57"/>
    </row>
    <row r="6" spans="1:9" ht="12" hidden="1" customHeight="1">
      <c r="A6" s="57"/>
      <c r="B6" s="76"/>
      <c r="C6" s="205"/>
      <c r="D6" s="115" t="str">
        <f>IFERROR(HLOOKUP(D$2,'Anl 1_Mittelbedarfsplanung'!$K$1:$AD$5,ROW()-1,FALSE),"")</f>
        <v/>
      </c>
      <c r="E6" s="115" t="str">
        <f>IFERROR(HLOOKUP(E$2,'Anl 1_Mittelbedarfsplanung'!$K$1:$AD$5,ROW()-1,FALSE),"")</f>
        <v/>
      </c>
      <c r="F6" s="115" t="str">
        <f>IFERROR(HLOOKUP(F$2,'Anl 1_Mittelbedarfsplanung'!$K$1:$AD$5,ROW()-1,FALSE),"")</f>
        <v/>
      </c>
      <c r="G6" s="115" t="str">
        <f>IFERROR(HLOOKUP(G$2,'Anl 1_Mittelbedarfsplanung'!$K$1:$AD$5,ROW()-1,FALSE),"")</f>
        <v/>
      </c>
      <c r="H6" s="113" t="s">
        <v>52</v>
      </c>
      <c r="I6" s="57"/>
    </row>
    <row r="7" spans="1:9" ht="12" hidden="1" customHeight="1">
      <c r="A7" s="57"/>
      <c r="B7" s="76"/>
      <c r="C7" s="220"/>
      <c r="D7" s="116"/>
      <c r="E7" s="116"/>
      <c r="F7" s="116"/>
      <c r="G7" s="116"/>
      <c r="H7" s="119" t="s">
        <v>55</v>
      </c>
      <c r="I7" s="57"/>
    </row>
    <row r="8" spans="1:9" ht="12" hidden="1" customHeight="1">
      <c r="A8" s="57"/>
      <c r="B8" s="76"/>
      <c r="C8" s="76"/>
      <c r="D8" s="76"/>
      <c r="E8" s="76"/>
      <c r="F8" s="76"/>
      <c r="G8" s="76"/>
      <c r="H8" s="57"/>
      <c r="I8" s="57"/>
    </row>
    <row r="9" spans="1:9" ht="12" hidden="1" customHeight="1">
      <c r="A9" s="57"/>
      <c r="B9" s="76"/>
      <c r="C9" s="88" t="str">
        <f>IF(Mittelanforderung!$C$27="","",IF(EOMONTH(Mittelanforderung!$C$27,D9)&gt;=EOMONTH(DATE(YEAR(Mittelanforderung!$C$27),1,1),0),EOMONTH(Mittelanforderung!$C$27,D9),""))</f>
        <v/>
      </c>
      <c r="D9" s="91">
        <v>-1</v>
      </c>
      <c r="E9" s="135" t="str">
        <f>IF(C9="","",
IF(MONTH(C9)&lt;=3,"Festbetrag_1",
IF(AND(MONTH(C9)&gt;3,MONTH(C9)&lt;=6),"Festbetrag_2",
IF(AND(MONTH(C9)&gt;6,MONTH(C9)&lt;=9),"Festbetrag_3",
IF(MONTH(C9)&gt;9,"Festbetrag_4","")))))</f>
        <v/>
      </c>
      <c r="F9" s="76"/>
      <c r="G9" s="76"/>
      <c r="H9" s="57"/>
      <c r="I9" s="57"/>
    </row>
    <row r="10" spans="1:9" ht="12" hidden="1" customHeight="1">
      <c r="A10" s="57"/>
      <c r="B10" s="76"/>
      <c r="C10" s="88" t="str">
        <f>IF(Mittelanforderung!$C$27="","",IF(EOMONTH(Mittelanforderung!$C$27,D10)&gt;=EOMONTH(DATE(YEAR(Mittelanforderung!$C$27),1,1),0),EOMONTH(Mittelanforderung!$C$27,D10),""))</f>
        <v/>
      </c>
      <c r="D10" s="91">
        <v>-2</v>
      </c>
      <c r="E10" s="135" t="str">
        <f t="shared" ref="E10:E19" si="0">IF(C10="","",
IF(MONTH(C10)&lt;=3,"Festbetrag_1",
IF(AND(MONTH(C10)&gt;3,MONTH(C10)&lt;=6),"Festbetrag_2",
IF(AND(MONTH(C10)&gt;6,MONTH(C10)&lt;=9),"Festbetrag_3",
IF(MONTH(C10)&gt;9,"Festbetrag_4","")))))</f>
        <v/>
      </c>
      <c r="F10" s="76"/>
      <c r="G10" s="76"/>
      <c r="H10" s="57"/>
      <c r="I10" s="57"/>
    </row>
    <row r="11" spans="1:9" ht="12" hidden="1" customHeight="1">
      <c r="A11" s="57"/>
      <c r="B11" s="76"/>
      <c r="C11" s="88" t="str">
        <f>IF(Mittelanforderung!$C$27="","",IF(EOMONTH(Mittelanforderung!$C$27,D11)&gt;=EOMONTH(DATE(YEAR(Mittelanforderung!$C$27),1,1),0),EOMONTH(Mittelanforderung!$C$27,D11),""))</f>
        <v/>
      </c>
      <c r="D11" s="91">
        <v>-3</v>
      </c>
      <c r="E11" s="135" t="str">
        <f t="shared" si="0"/>
        <v/>
      </c>
      <c r="F11" s="76"/>
      <c r="G11" s="76"/>
      <c r="H11" s="57"/>
      <c r="I11" s="57"/>
    </row>
    <row r="12" spans="1:9" ht="12" hidden="1" customHeight="1">
      <c r="A12" s="57"/>
      <c r="B12" s="76"/>
      <c r="C12" s="88" t="str">
        <f>IF(Mittelanforderung!$C$27="","",IF(EOMONTH(Mittelanforderung!$C$27,D12)&gt;=EOMONTH(DATE(YEAR(Mittelanforderung!$C$27),1,1),0),EOMONTH(Mittelanforderung!$C$27,D12),""))</f>
        <v/>
      </c>
      <c r="D12" s="91">
        <v>-4</v>
      </c>
      <c r="E12" s="135" t="str">
        <f t="shared" si="0"/>
        <v/>
      </c>
      <c r="F12" s="76"/>
      <c r="G12" s="76"/>
      <c r="H12" s="57"/>
      <c r="I12" s="57"/>
    </row>
    <row r="13" spans="1:9" ht="12" hidden="1" customHeight="1">
      <c r="A13" s="57"/>
      <c r="B13" s="76"/>
      <c r="C13" s="88" t="str">
        <f>IF(Mittelanforderung!$C$27="","",IF(EOMONTH(Mittelanforderung!$C$27,D13)&gt;=EOMONTH(DATE(YEAR(Mittelanforderung!$C$27),1,1),0),EOMONTH(Mittelanforderung!$C$27,D13),""))</f>
        <v/>
      </c>
      <c r="D13" s="91">
        <v>-5</v>
      </c>
      <c r="E13" s="135" t="str">
        <f t="shared" si="0"/>
        <v/>
      </c>
      <c r="F13" s="76"/>
      <c r="G13" s="76"/>
      <c r="H13" s="57"/>
      <c r="I13" s="57"/>
    </row>
    <row r="14" spans="1:9" ht="12" hidden="1" customHeight="1">
      <c r="A14" s="57"/>
      <c r="B14" s="76"/>
      <c r="C14" s="88" t="str">
        <f>IF(Mittelanforderung!$C$27="","",IF(EOMONTH(Mittelanforderung!$C$27,D14)&gt;=EOMONTH(DATE(YEAR(Mittelanforderung!$C$27),1,1),0),EOMONTH(Mittelanforderung!$C$27,D14),""))</f>
        <v/>
      </c>
      <c r="D14" s="91">
        <v>-6</v>
      </c>
      <c r="E14" s="135" t="str">
        <f t="shared" si="0"/>
        <v/>
      </c>
      <c r="F14" s="76"/>
      <c r="G14" s="76"/>
      <c r="H14" s="57"/>
      <c r="I14" s="57"/>
    </row>
    <row r="15" spans="1:9" ht="12" hidden="1" customHeight="1">
      <c r="A15" s="57"/>
      <c r="B15" s="76"/>
      <c r="C15" s="88" t="str">
        <f>IF(Mittelanforderung!$C$27="","",IF(EOMONTH(Mittelanforderung!$C$27,D15)&gt;=EOMONTH(DATE(YEAR(Mittelanforderung!$C$27),1,1),0),EOMONTH(Mittelanforderung!$C$27,D15),""))</f>
        <v/>
      </c>
      <c r="D15" s="91">
        <v>-7</v>
      </c>
      <c r="E15" s="135" t="str">
        <f t="shared" si="0"/>
        <v/>
      </c>
      <c r="F15" s="76"/>
      <c r="G15" s="76"/>
      <c r="H15" s="57"/>
      <c r="I15" s="57"/>
    </row>
    <row r="16" spans="1:9" ht="12" hidden="1" customHeight="1">
      <c r="A16" s="57"/>
      <c r="B16" s="76"/>
      <c r="C16" s="88" t="str">
        <f>IF(Mittelanforderung!$C$27="","",IF(EOMONTH(Mittelanforderung!$C$27,D16)&gt;=EOMONTH(DATE(YEAR(Mittelanforderung!$C$27),1,1),0),EOMONTH(Mittelanforderung!$C$27,D16),""))</f>
        <v/>
      </c>
      <c r="D16" s="91">
        <v>-8</v>
      </c>
      <c r="E16" s="135" t="str">
        <f t="shared" si="0"/>
        <v/>
      </c>
      <c r="F16" s="76"/>
      <c r="G16" s="76"/>
      <c r="H16" s="57"/>
      <c r="I16" s="57"/>
    </row>
    <row r="17" spans="1:9" ht="12" hidden="1" customHeight="1">
      <c r="A17" s="57"/>
      <c r="B17" s="76"/>
      <c r="C17" s="88" t="str">
        <f>IF(Mittelanforderung!$C$27="","",IF(EOMONTH(Mittelanforderung!$C$27,D17)&gt;=EOMONTH(DATE(YEAR(Mittelanforderung!$C$27),1,1),0),EOMONTH(Mittelanforderung!$C$27,D17),""))</f>
        <v/>
      </c>
      <c r="D17" s="91">
        <v>-9</v>
      </c>
      <c r="E17" s="135" t="str">
        <f t="shared" si="0"/>
        <v/>
      </c>
      <c r="F17" s="76"/>
      <c r="G17" s="76"/>
      <c r="H17" s="57"/>
      <c r="I17" s="57"/>
    </row>
    <row r="18" spans="1:9" ht="12" hidden="1" customHeight="1">
      <c r="A18" s="57"/>
      <c r="B18" s="76"/>
      <c r="C18" s="88" t="str">
        <f>IF(Mittelanforderung!$C$27="","",IF(EOMONTH(Mittelanforderung!$C$27,D18)&gt;=EOMONTH(DATE(YEAR(Mittelanforderung!$C$27),1,1),0),EOMONTH(Mittelanforderung!$C$27,D18),""))</f>
        <v/>
      </c>
      <c r="D18" s="91">
        <v>-10</v>
      </c>
      <c r="E18" s="135" t="str">
        <f t="shared" si="0"/>
        <v/>
      </c>
      <c r="F18" s="76"/>
      <c r="G18" s="76"/>
      <c r="H18" s="57"/>
      <c r="I18" s="57"/>
    </row>
    <row r="19" spans="1:9" ht="12" hidden="1" customHeight="1">
      <c r="A19" s="57"/>
      <c r="B19" s="76"/>
      <c r="C19" s="88" t="str">
        <f>IF(Mittelanforderung!$C$27="","",IF(EOMONTH(Mittelanforderung!$C$27,D19)&gt;=EOMONTH(DATE(YEAR(Mittelanforderung!$C$27),1,1),0),EOMONTH(Mittelanforderung!$C$27,D19),""))</f>
        <v/>
      </c>
      <c r="D19" s="91">
        <v>-11</v>
      </c>
      <c r="E19" s="135" t="str">
        <f t="shared" si="0"/>
        <v/>
      </c>
      <c r="F19" s="76"/>
      <c r="G19" s="76"/>
      <c r="H19" s="57"/>
      <c r="I19" s="57"/>
    </row>
    <row r="20" spans="1:9" ht="12" hidden="1" customHeight="1">
      <c r="A20" s="57"/>
      <c r="B20" s="76"/>
      <c r="C20" s="76"/>
      <c r="D20" s="76"/>
      <c r="E20" s="76"/>
      <c r="F20" s="76"/>
      <c r="G20" s="76"/>
      <c r="H20" s="57"/>
      <c r="I20" s="57"/>
    </row>
    <row r="21" spans="1:9" ht="12" hidden="1" customHeight="1">
      <c r="A21" s="57"/>
      <c r="B21" s="76"/>
      <c r="C21" s="76"/>
      <c r="D21" s="76"/>
      <c r="E21" s="76"/>
      <c r="F21" s="76"/>
      <c r="G21" s="76"/>
      <c r="H21" s="57"/>
      <c r="I21" s="57"/>
    </row>
    <row r="22" spans="1:9" ht="12" hidden="1" customHeight="1">
      <c r="A22" s="57"/>
      <c r="B22" s="76"/>
      <c r="C22" s="76"/>
      <c r="D22" s="76"/>
      <c r="E22" s="76"/>
      <c r="F22" s="76"/>
      <c r="G22" s="76"/>
      <c r="H22" s="57"/>
      <c r="I22" s="57"/>
    </row>
    <row r="23" spans="1:9" ht="12" hidden="1" customHeight="1">
      <c r="A23" s="57"/>
      <c r="B23" s="76"/>
      <c r="C23" s="76"/>
      <c r="D23" s="76"/>
      <c r="E23" s="76"/>
      <c r="F23" s="76"/>
      <c r="G23" s="76"/>
      <c r="H23" s="57"/>
      <c r="I23" s="57"/>
    </row>
    <row r="24" spans="1:9" ht="12" hidden="1" customHeight="1">
      <c r="A24" s="57"/>
      <c r="B24" s="76"/>
      <c r="C24" s="76"/>
      <c r="D24" s="76"/>
      <c r="E24" s="76"/>
      <c r="F24" s="76"/>
      <c r="G24" s="76"/>
      <c r="H24" s="57"/>
      <c r="I24" s="57"/>
    </row>
    <row r="25" spans="1:9" ht="12" hidden="1" customHeight="1">
      <c r="A25" s="57"/>
      <c r="B25" s="76"/>
      <c r="C25" s="76"/>
      <c r="D25" s="76"/>
      <c r="E25" s="76"/>
      <c r="F25" s="76"/>
      <c r="G25" s="76"/>
      <c r="H25" s="57"/>
      <c r="I25" s="57"/>
    </row>
    <row r="26" spans="1:9" ht="12" hidden="1" customHeight="1">
      <c r="A26" s="57"/>
      <c r="B26" s="76"/>
      <c r="C26" s="76"/>
      <c r="D26" s="76"/>
      <c r="E26" s="76"/>
      <c r="F26" s="76"/>
      <c r="G26" s="76"/>
      <c r="H26" s="57"/>
      <c r="I26" s="57"/>
    </row>
    <row r="27" spans="1:9" ht="12" hidden="1" customHeight="1">
      <c r="A27" s="82">
        <f>ROW(A43)</f>
        <v>43</v>
      </c>
      <c r="B27" s="76"/>
      <c r="C27" s="76"/>
      <c r="D27" s="76"/>
      <c r="E27" s="76"/>
      <c r="F27" s="76"/>
      <c r="G27" s="76"/>
      <c r="H27" s="57"/>
      <c r="I27" s="57"/>
    </row>
    <row r="28" spans="1:9" ht="12" hidden="1" customHeight="1">
      <c r="A28" s="80" t="s">
        <v>30</v>
      </c>
      <c r="B28" s="76"/>
      <c r="C28" s="76"/>
      <c r="D28" s="76"/>
      <c r="E28" s="76"/>
      <c r="F28" s="76"/>
      <c r="G28" s="76"/>
      <c r="H28" s="57"/>
      <c r="I28" s="57"/>
    </row>
    <row r="29" spans="1:9" ht="12" hidden="1" customHeight="1">
      <c r="A29" s="81" t="str">
        <f>"$A$30:$H$"&amp;MAX(A43:A192)+ROW($A$42)</f>
        <v>$A$30:$H$68</v>
      </c>
      <c r="B29" s="76"/>
      <c r="C29" s="76"/>
      <c r="D29" s="76"/>
      <c r="E29" s="76"/>
      <c r="F29" s="76"/>
      <c r="G29" s="76"/>
      <c r="H29" s="57"/>
      <c r="I29" s="57"/>
    </row>
    <row r="30" spans="1:9" ht="15" customHeight="1">
      <c r="A30" s="56" t="s">
        <v>25</v>
      </c>
      <c r="G30" s="59" t="s">
        <v>21</v>
      </c>
      <c r="H30" s="60">
        <f>Mittelanforderung!$E$22</f>
        <v>0</v>
      </c>
      <c r="I30" s="125"/>
    </row>
    <row r="31" spans="1:9" ht="15" customHeight="1">
      <c r="H31" s="92" t="str">
        <f>Mittelanforderung!$A$66</f>
        <v>Mittelanforderung ÖGB - Lohnkostenzuschuss soziale Teilhabe</v>
      </c>
      <c r="I31" s="125"/>
    </row>
    <row r="32" spans="1:9" ht="15" customHeight="1">
      <c r="H32" s="93" t="str">
        <f>Mittelanforderung!$A$67</f>
        <v>Formularversion: V 2.1 vom 13.02.24 - öffentlich -</v>
      </c>
      <c r="I32" s="125"/>
    </row>
    <row r="33" spans="1:10" s="65" customFormat="1" ht="18" customHeight="1">
      <c r="A33" s="61" t="s">
        <v>27</v>
      </c>
      <c r="B33" s="62"/>
      <c r="C33" s="63"/>
      <c r="D33" s="63"/>
      <c r="E33" s="63"/>
      <c r="F33" s="63"/>
      <c r="G33" s="63"/>
      <c r="H33" s="64"/>
      <c r="I33" s="125"/>
      <c r="J33" s="79"/>
    </row>
    <row r="34" spans="1:10" ht="5.0999999999999996" customHeight="1">
      <c r="A34" s="66"/>
      <c r="B34" s="66"/>
      <c r="I34" s="125"/>
    </row>
    <row r="35" spans="1:10" ht="18" customHeight="1">
      <c r="A35" s="67"/>
      <c r="B35" s="68" t="s">
        <v>23</v>
      </c>
      <c r="C35" s="69"/>
      <c r="D35" s="69"/>
      <c r="E35" s="70"/>
      <c r="F35" s="70"/>
      <c r="G35" s="70"/>
      <c r="H35" s="71">
        <f>SUM(H43:H192)</f>
        <v>0</v>
      </c>
      <c r="I35" s="125"/>
    </row>
    <row r="36" spans="1:10" ht="12" customHeight="1">
      <c r="I36" s="125"/>
    </row>
    <row r="37" spans="1:10" ht="15" customHeight="1">
      <c r="A37" s="140" t="str">
        <f>CONCATENATE(A30," für ",G30,IF(H30=0,"__________",H30))</f>
        <v>Anlage 2: Mittelbestand aus vorangegangenen Mittelanforderungen für Aktenzeichen: __________</v>
      </c>
      <c r="I37" s="125"/>
    </row>
    <row r="38" spans="1:10" ht="18" customHeight="1">
      <c r="A38" s="208" t="s">
        <v>24</v>
      </c>
      <c r="B38" s="215" t="s">
        <v>28</v>
      </c>
      <c r="C38" s="208" t="s">
        <v>40</v>
      </c>
      <c r="D38" s="208" t="s">
        <v>39</v>
      </c>
      <c r="E38" s="218" t="s">
        <v>41</v>
      </c>
      <c r="F38" s="206" t="s">
        <v>57</v>
      </c>
      <c r="G38" s="208" t="s">
        <v>35</v>
      </c>
      <c r="H38" s="208" t="s">
        <v>34</v>
      </c>
      <c r="I38" s="125"/>
    </row>
    <row r="39" spans="1:10" ht="18" customHeight="1">
      <c r="A39" s="209"/>
      <c r="B39" s="216"/>
      <c r="C39" s="209"/>
      <c r="D39" s="209"/>
      <c r="E39" s="219"/>
      <c r="F39" s="207"/>
      <c r="G39" s="209"/>
      <c r="H39" s="209"/>
      <c r="I39" s="125"/>
    </row>
    <row r="40" spans="1:10" ht="18" customHeight="1">
      <c r="A40" s="209"/>
      <c r="B40" s="216"/>
      <c r="C40" s="209"/>
      <c r="D40" s="209"/>
      <c r="E40" s="219"/>
      <c r="F40" s="207"/>
      <c r="G40" s="209"/>
      <c r="H40" s="209"/>
      <c r="I40" s="125"/>
    </row>
    <row r="41" spans="1:10" ht="18" customHeight="1">
      <c r="A41" s="209"/>
      <c r="B41" s="216"/>
      <c r="C41" s="209"/>
      <c r="D41" s="209"/>
      <c r="E41" s="219"/>
      <c r="F41" s="207"/>
      <c r="G41" s="209"/>
      <c r="H41" s="209"/>
      <c r="I41" s="125"/>
    </row>
    <row r="42" spans="1:10" ht="15" customHeight="1">
      <c r="A42" s="210"/>
      <c r="B42" s="217"/>
      <c r="C42" s="121" t="s">
        <v>36</v>
      </c>
      <c r="D42" s="74" t="s">
        <v>12</v>
      </c>
      <c r="E42" s="74" t="s">
        <v>12</v>
      </c>
      <c r="F42" s="84" t="s">
        <v>12</v>
      </c>
      <c r="G42" s="138" t="s">
        <v>12</v>
      </c>
      <c r="H42" s="138" t="s">
        <v>12</v>
      </c>
      <c r="I42" s="125"/>
    </row>
    <row r="43" spans="1:10">
      <c r="A43" s="98" t="str">
        <f>IF(COUNTA(B43:D43)&gt;0,ROW()-$A$27+1,"")</f>
        <v/>
      </c>
      <c r="B43" s="73"/>
      <c r="C43" s="89"/>
      <c r="D43" s="72"/>
      <c r="E43" s="87"/>
      <c r="F43" s="85">
        <f>ROUND(ROUND(E43,2)*1.204,2)</f>
        <v>0</v>
      </c>
      <c r="G43" s="86">
        <f>MIN(D43,F43)</f>
        <v>0</v>
      </c>
      <c r="H43" s="86">
        <f>D43-G43</f>
        <v>0</v>
      </c>
      <c r="I43" s="124" t="str">
        <f>IFERROR(VLOOKUP(C43,$C$9:$E$19,3,FALSE),"")</f>
        <v/>
      </c>
    </row>
    <row r="44" spans="1:10">
      <c r="A44" s="126" t="str">
        <f t="shared" ref="A44:A107" si="1">IF(COUNTA(B44:D44)&gt;0,ROW()-$A$27+1,"")</f>
        <v/>
      </c>
      <c r="B44" s="127"/>
      <c r="C44" s="128"/>
      <c r="D44" s="129"/>
      <c r="E44" s="130"/>
      <c r="F44" s="131">
        <f t="shared" ref="F44:F192" si="2">ROUND(ROUND(E44,2)*1.204,2)</f>
        <v>0</v>
      </c>
      <c r="G44" s="101">
        <f>MIN(D44,F44)</f>
        <v>0</v>
      </c>
      <c r="H44" s="101">
        <f t="shared" ref="H44:H79" si="3">D44-G44</f>
        <v>0</v>
      </c>
      <c r="I44" s="124" t="str">
        <f t="shared" ref="I44:I107" si="4">IFERROR(VLOOKUP(C44,$C$9:$E$19,3,FALSE),"")</f>
        <v/>
      </c>
    </row>
    <row r="45" spans="1:10">
      <c r="A45" s="126" t="str">
        <f t="shared" si="1"/>
        <v/>
      </c>
      <c r="B45" s="127"/>
      <c r="C45" s="128"/>
      <c r="D45" s="129"/>
      <c r="E45" s="130"/>
      <c r="F45" s="131">
        <f t="shared" si="2"/>
        <v>0</v>
      </c>
      <c r="G45" s="101">
        <f t="shared" ref="G45:G79" si="5">MIN(D45,F45)</f>
        <v>0</v>
      </c>
      <c r="H45" s="101">
        <f t="shared" si="3"/>
        <v>0</v>
      </c>
      <c r="I45" s="124" t="str">
        <f t="shared" si="4"/>
        <v/>
      </c>
    </row>
    <row r="46" spans="1:10" s="78" customFormat="1">
      <c r="A46" s="126" t="str">
        <f t="shared" si="1"/>
        <v/>
      </c>
      <c r="B46" s="127"/>
      <c r="C46" s="128"/>
      <c r="D46" s="129"/>
      <c r="E46" s="130"/>
      <c r="F46" s="131">
        <f t="shared" si="2"/>
        <v>0</v>
      </c>
      <c r="G46" s="101">
        <f t="shared" si="5"/>
        <v>0</v>
      </c>
      <c r="H46" s="101">
        <f t="shared" si="3"/>
        <v>0</v>
      </c>
      <c r="I46" s="124" t="str">
        <f t="shared" si="4"/>
        <v/>
      </c>
    </row>
    <row r="47" spans="1:10" s="78" customFormat="1">
      <c r="A47" s="126" t="str">
        <f t="shared" si="1"/>
        <v/>
      </c>
      <c r="B47" s="127"/>
      <c r="C47" s="128"/>
      <c r="D47" s="129"/>
      <c r="E47" s="130"/>
      <c r="F47" s="131">
        <f t="shared" si="2"/>
        <v>0</v>
      </c>
      <c r="G47" s="101">
        <f t="shared" si="5"/>
        <v>0</v>
      </c>
      <c r="H47" s="101">
        <f t="shared" si="3"/>
        <v>0</v>
      </c>
      <c r="I47" s="124" t="str">
        <f t="shared" si="4"/>
        <v/>
      </c>
    </row>
    <row r="48" spans="1:10" s="78" customFormat="1">
      <c r="A48" s="126" t="str">
        <f t="shared" si="1"/>
        <v/>
      </c>
      <c r="B48" s="127"/>
      <c r="C48" s="128"/>
      <c r="D48" s="129"/>
      <c r="E48" s="130"/>
      <c r="F48" s="131">
        <f t="shared" si="2"/>
        <v>0</v>
      </c>
      <c r="G48" s="101">
        <f t="shared" si="5"/>
        <v>0</v>
      </c>
      <c r="H48" s="101">
        <f t="shared" si="3"/>
        <v>0</v>
      </c>
      <c r="I48" s="124" t="str">
        <f t="shared" si="4"/>
        <v/>
      </c>
    </row>
    <row r="49" spans="1:9" s="78" customFormat="1">
      <c r="A49" s="126" t="str">
        <f t="shared" si="1"/>
        <v/>
      </c>
      <c r="B49" s="127"/>
      <c r="C49" s="128"/>
      <c r="D49" s="129"/>
      <c r="E49" s="130"/>
      <c r="F49" s="131">
        <f t="shared" si="2"/>
        <v>0</v>
      </c>
      <c r="G49" s="101">
        <f t="shared" si="5"/>
        <v>0</v>
      </c>
      <c r="H49" s="101">
        <f t="shared" si="3"/>
        <v>0</v>
      </c>
      <c r="I49" s="124" t="str">
        <f t="shared" si="4"/>
        <v/>
      </c>
    </row>
    <row r="50" spans="1:9" s="78" customFormat="1">
      <c r="A50" s="126" t="str">
        <f t="shared" si="1"/>
        <v/>
      </c>
      <c r="B50" s="127"/>
      <c r="C50" s="128"/>
      <c r="D50" s="129"/>
      <c r="E50" s="130"/>
      <c r="F50" s="131">
        <f t="shared" si="2"/>
        <v>0</v>
      </c>
      <c r="G50" s="101">
        <f t="shared" si="5"/>
        <v>0</v>
      </c>
      <c r="H50" s="101">
        <f t="shared" si="3"/>
        <v>0</v>
      </c>
      <c r="I50" s="124" t="str">
        <f t="shared" si="4"/>
        <v/>
      </c>
    </row>
    <row r="51" spans="1:9" s="78" customFormat="1">
      <c r="A51" s="126" t="str">
        <f t="shared" si="1"/>
        <v/>
      </c>
      <c r="B51" s="127"/>
      <c r="C51" s="128"/>
      <c r="D51" s="129"/>
      <c r="E51" s="130"/>
      <c r="F51" s="131">
        <f t="shared" si="2"/>
        <v>0</v>
      </c>
      <c r="G51" s="101">
        <f t="shared" si="5"/>
        <v>0</v>
      </c>
      <c r="H51" s="101">
        <f t="shared" si="3"/>
        <v>0</v>
      </c>
      <c r="I51" s="124" t="str">
        <f t="shared" si="4"/>
        <v/>
      </c>
    </row>
    <row r="52" spans="1:9" s="78" customFormat="1">
      <c r="A52" s="126" t="str">
        <f t="shared" si="1"/>
        <v/>
      </c>
      <c r="B52" s="127"/>
      <c r="C52" s="128"/>
      <c r="D52" s="129"/>
      <c r="E52" s="130"/>
      <c r="F52" s="131">
        <f t="shared" si="2"/>
        <v>0</v>
      </c>
      <c r="G52" s="101">
        <f t="shared" si="5"/>
        <v>0</v>
      </c>
      <c r="H52" s="101">
        <f t="shared" si="3"/>
        <v>0</v>
      </c>
      <c r="I52" s="124" t="str">
        <f t="shared" si="4"/>
        <v/>
      </c>
    </row>
    <row r="53" spans="1:9" s="78" customFormat="1">
      <c r="A53" s="126" t="str">
        <f t="shared" si="1"/>
        <v/>
      </c>
      <c r="B53" s="127"/>
      <c r="C53" s="128"/>
      <c r="D53" s="129"/>
      <c r="E53" s="130"/>
      <c r="F53" s="131">
        <f t="shared" si="2"/>
        <v>0</v>
      </c>
      <c r="G53" s="101">
        <f t="shared" si="5"/>
        <v>0</v>
      </c>
      <c r="H53" s="101">
        <f t="shared" si="3"/>
        <v>0</v>
      </c>
      <c r="I53" s="124" t="str">
        <f t="shared" si="4"/>
        <v/>
      </c>
    </row>
    <row r="54" spans="1:9" s="78" customFormat="1">
      <c r="A54" s="126" t="str">
        <f t="shared" si="1"/>
        <v/>
      </c>
      <c r="B54" s="127"/>
      <c r="C54" s="128"/>
      <c r="D54" s="129"/>
      <c r="E54" s="130"/>
      <c r="F54" s="131">
        <f t="shared" si="2"/>
        <v>0</v>
      </c>
      <c r="G54" s="101">
        <f t="shared" si="5"/>
        <v>0</v>
      </c>
      <c r="H54" s="101">
        <f t="shared" si="3"/>
        <v>0</v>
      </c>
      <c r="I54" s="124" t="str">
        <f t="shared" si="4"/>
        <v/>
      </c>
    </row>
    <row r="55" spans="1:9" s="78" customFormat="1">
      <c r="A55" s="126" t="str">
        <f t="shared" si="1"/>
        <v/>
      </c>
      <c r="B55" s="127"/>
      <c r="C55" s="128"/>
      <c r="D55" s="129"/>
      <c r="E55" s="130"/>
      <c r="F55" s="131">
        <f t="shared" si="2"/>
        <v>0</v>
      </c>
      <c r="G55" s="101">
        <f t="shared" si="5"/>
        <v>0</v>
      </c>
      <c r="H55" s="101">
        <f t="shared" si="3"/>
        <v>0</v>
      </c>
      <c r="I55" s="124" t="str">
        <f t="shared" si="4"/>
        <v/>
      </c>
    </row>
    <row r="56" spans="1:9" s="78" customFormat="1">
      <c r="A56" s="126" t="str">
        <f t="shared" si="1"/>
        <v/>
      </c>
      <c r="B56" s="127"/>
      <c r="C56" s="128"/>
      <c r="D56" s="129"/>
      <c r="E56" s="130"/>
      <c r="F56" s="131">
        <f t="shared" si="2"/>
        <v>0</v>
      </c>
      <c r="G56" s="101">
        <f t="shared" si="5"/>
        <v>0</v>
      </c>
      <c r="H56" s="101">
        <f t="shared" si="3"/>
        <v>0</v>
      </c>
      <c r="I56" s="124" t="str">
        <f t="shared" si="4"/>
        <v/>
      </c>
    </row>
    <row r="57" spans="1:9" s="78" customFormat="1">
      <c r="A57" s="126" t="str">
        <f t="shared" si="1"/>
        <v/>
      </c>
      <c r="B57" s="127"/>
      <c r="C57" s="128"/>
      <c r="D57" s="129"/>
      <c r="E57" s="130"/>
      <c r="F57" s="131">
        <f t="shared" si="2"/>
        <v>0</v>
      </c>
      <c r="G57" s="101">
        <f t="shared" si="5"/>
        <v>0</v>
      </c>
      <c r="H57" s="101">
        <f t="shared" si="3"/>
        <v>0</v>
      </c>
      <c r="I57" s="124" t="str">
        <f t="shared" si="4"/>
        <v/>
      </c>
    </row>
    <row r="58" spans="1:9" s="78" customFormat="1">
      <c r="A58" s="126" t="str">
        <f t="shared" si="1"/>
        <v/>
      </c>
      <c r="B58" s="127"/>
      <c r="C58" s="128"/>
      <c r="D58" s="129"/>
      <c r="E58" s="130"/>
      <c r="F58" s="131">
        <f t="shared" si="2"/>
        <v>0</v>
      </c>
      <c r="G58" s="101">
        <f t="shared" si="5"/>
        <v>0</v>
      </c>
      <c r="H58" s="101">
        <f t="shared" si="3"/>
        <v>0</v>
      </c>
      <c r="I58" s="124" t="str">
        <f t="shared" si="4"/>
        <v/>
      </c>
    </row>
    <row r="59" spans="1:9" s="78" customFormat="1">
      <c r="A59" s="126" t="str">
        <f t="shared" si="1"/>
        <v/>
      </c>
      <c r="B59" s="127"/>
      <c r="C59" s="128"/>
      <c r="D59" s="129"/>
      <c r="E59" s="130"/>
      <c r="F59" s="131">
        <f t="shared" si="2"/>
        <v>0</v>
      </c>
      <c r="G59" s="101">
        <f t="shared" si="5"/>
        <v>0</v>
      </c>
      <c r="H59" s="101">
        <f t="shared" si="3"/>
        <v>0</v>
      </c>
      <c r="I59" s="124" t="str">
        <f t="shared" si="4"/>
        <v/>
      </c>
    </row>
    <row r="60" spans="1:9" s="78" customFormat="1">
      <c r="A60" s="126" t="str">
        <f t="shared" si="1"/>
        <v/>
      </c>
      <c r="B60" s="127"/>
      <c r="C60" s="128"/>
      <c r="D60" s="129"/>
      <c r="E60" s="130"/>
      <c r="F60" s="131">
        <f t="shared" si="2"/>
        <v>0</v>
      </c>
      <c r="G60" s="101">
        <f t="shared" si="5"/>
        <v>0</v>
      </c>
      <c r="H60" s="101">
        <f t="shared" si="3"/>
        <v>0</v>
      </c>
      <c r="I60" s="124" t="str">
        <f t="shared" si="4"/>
        <v/>
      </c>
    </row>
    <row r="61" spans="1:9" s="78" customFormat="1">
      <c r="A61" s="126" t="str">
        <f t="shared" si="1"/>
        <v/>
      </c>
      <c r="B61" s="127"/>
      <c r="C61" s="128"/>
      <c r="D61" s="129"/>
      <c r="E61" s="130"/>
      <c r="F61" s="131">
        <f t="shared" si="2"/>
        <v>0</v>
      </c>
      <c r="G61" s="101">
        <f t="shared" si="5"/>
        <v>0</v>
      </c>
      <c r="H61" s="101">
        <f t="shared" si="3"/>
        <v>0</v>
      </c>
      <c r="I61" s="124" t="str">
        <f t="shared" si="4"/>
        <v/>
      </c>
    </row>
    <row r="62" spans="1:9" s="78" customFormat="1">
      <c r="A62" s="126" t="str">
        <f t="shared" si="1"/>
        <v/>
      </c>
      <c r="B62" s="127"/>
      <c r="C62" s="128"/>
      <c r="D62" s="129"/>
      <c r="E62" s="130"/>
      <c r="F62" s="131">
        <f t="shared" si="2"/>
        <v>0</v>
      </c>
      <c r="G62" s="101">
        <f t="shared" si="5"/>
        <v>0</v>
      </c>
      <c r="H62" s="101">
        <f t="shared" si="3"/>
        <v>0</v>
      </c>
      <c r="I62" s="124" t="str">
        <f t="shared" si="4"/>
        <v/>
      </c>
    </row>
    <row r="63" spans="1:9" s="78" customFormat="1">
      <c r="A63" s="126" t="str">
        <f t="shared" si="1"/>
        <v/>
      </c>
      <c r="B63" s="127"/>
      <c r="C63" s="128"/>
      <c r="D63" s="129"/>
      <c r="E63" s="130"/>
      <c r="F63" s="131">
        <f t="shared" si="2"/>
        <v>0</v>
      </c>
      <c r="G63" s="101">
        <f t="shared" si="5"/>
        <v>0</v>
      </c>
      <c r="H63" s="101">
        <f t="shared" si="3"/>
        <v>0</v>
      </c>
      <c r="I63" s="124" t="str">
        <f t="shared" si="4"/>
        <v/>
      </c>
    </row>
    <row r="64" spans="1:9" s="78" customFormat="1">
      <c r="A64" s="126" t="str">
        <f t="shared" si="1"/>
        <v/>
      </c>
      <c r="B64" s="127"/>
      <c r="C64" s="128"/>
      <c r="D64" s="129"/>
      <c r="E64" s="130"/>
      <c r="F64" s="131">
        <f t="shared" si="2"/>
        <v>0</v>
      </c>
      <c r="G64" s="101">
        <f t="shared" si="5"/>
        <v>0</v>
      </c>
      <c r="H64" s="101">
        <f t="shared" si="3"/>
        <v>0</v>
      </c>
      <c r="I64" s="124" t="str">
        <f t="shared" si="4"/>
        <v/>
      </c>
    </row>
    <row r="65" spans="1:9" s="78" customFormat="1">
      <c r="A65" s="126" t="str">
        <f t="shared" si="1"/>
        <v/>
      </c>
      <c r="B65" s="127"/>
      <c r="C65" s="128"/>
      <c r="D65" s="129"/>
      <c r="E65" s="130"/>
      <c r="F65" s="131">
        <f t="shared" si="2"/>
        <v>0</v>
      </c>
      <c r="G65" s="101">
        <f t="shared" si="5"/>
        <v>0</v>
      </c>
      <c r="H65" s="101">
        <f t="shared" si="3"/>
        <v>0</v>
      </c>
      <c r="I65" s="124" t="str">
        <f t="shared" si="4"/>
        <v/>
      </c>
    </row>
    <row r="66" spans="1:9" s="78" customFormat="1">
      <c r="A66" s="126" t="str">
        <f t="shared" si="1"/>
        <v/>
      </c>
      <c r="B66" s="127"/>
      <c r="C66" s="128"/>
      <c r="D66" s="129"/>
      <c r="E66" s="130"/>
      <c r="F66" s="131">
        <f t="shared" si="2"/>
        <v>0</v>
      </c>
      <c r="G66" s="101">
        <f t="shared" si="5"/>
        <v>0</v>
      </c>
      <c r="H66" s="101">
        <f t="shared" si="3"/>
        <v>0</v>
      </c>
      <c r="I66" s="124" t="str">
        <f t="shared" si="4"/>
        <v/>
      </c>
    </row>
    <row r="67" spans="1:9" s="78" customFormat="1">
      <c r="A67" s="126" t="str">
        <f t="shared" si="1"/>
        <v/>
      </c>
      <c r="B67" s="127"/>
      <c r="C67" s="128"/>
      <c r="D67" s="129"/>
      <c r="E67" s="130"/>
      <c r="F67" s="131">
        <f t="shared" si="2"/>
        <v>0</v>
      </c>
      <c r="G67" s="101">
        <f t="shared" si="5"/>
        <v>0</v>
      </c>
      <c r="H67" s="101">
        <f t="shared" si="3"/>
        <v>0</v>
      </c>
      <c r="I67" s="124" t="str">
        <f t="shared" si="4"/>
        <v/>
      </c>
    </row>
    <row r="68" spans="1:9" s="78" customFormat="1">
      <c r="A68" s="126">
        <f t="shared" si="1"/>
        <v>26</v>
      </c>
      <c r="B68" s="127" t="s">
        <v>88</v>
      </c>
      <c r="C68" s="128"/>
      <c r="D68" s="129"/>
      <c r="E68" s="130"/>
      <c r="F68" s="131">
        <f t="shared" si="2"/>
        <v>0</v>
      </c>
      <c r="G68" s="101">
        <f t="shared" si="5"/>
        <v>0</v>
      </c>
      <c r="H68" s="101">
        <f t="shared" si="3"/>
        <v>0</v>
      </c>
      <c r="I68" s="124" t="str">
        <f t="shared" si="4"/>
        <v/>
      </c>
    </row>
    <row r="69" spans="1:9" s="78" customFormat="1">
      <c r="A69" s="126" t="str">
        <f t="shared" si="1"/>
        <v/>
      </c>
      <c r="B69" s="127"/>
      <c r="C69" s="128"/>
      <c r="D69" s="129"/>
      <c r="E69" s="130"/>
      <c r="F69" s="131">
        <f t="shared" si="2"/>
        <v>0</v>
      </c>
      <c r="G69" s="101">
        <f t="shared" si="5"/>
        <v>0</v>
      </c>
      <c r="H69" s="101">
        <f t="shared" si="3"/>
        <v>0</v>
      </c>
      <c r="I69" s="124" t="str">
        <f t="shared" si="4"/>
        <v/>
      </c>
    </row>
    <row r="70" spans="1:9" s="78" customFormat="1">
      <c r="A70" s="126" t="str">
        <f t="shared" si="1"/>
        <v/>
      </c>
      <c r="B70" s="127"/>
      <c r="C70" s="128"/>
      <c r="D70" s="129"/>
      <c r="E70" s="130"/>
      <c r="F70" s="131">
        <f t="shared" si="2"/>
        <v>0</v>
      </c>
      <c r="G70" s="101">
        <f t="shared" si="5"/>
        <v>0</v>
      </c>
      <c r="H70" s="101">
        <f t="shared" si="3"/>
        <v>0</v>
      </c>
      <c r="I70" s="124" t="str">
        <f t="shared" si="4"/>
        <v/>
      </c>
    </row>
    <row r="71" spans="1:9" s="78" customFormat="1">
      <c r="A71" s="126" t="str">
        <f t="shared" si="1"/>
        <v/>
      </c>
      <c r="B71" s="127"/>
      <c r="C71" s="128"/>
      <c r="D71" s="129"/>
      <c r="E71" s="130"/>
      <c r="F71" s="131">
        <f t="shared" si="2"/>
        <v>0</v>
      </c>
      <c r="G71" s="101">
        <f t="shared" si="5"/>
        <v>0</v>
      </c>
      <c r="H71" s="101">
        <f t="shared" si="3"/>
        <v>0</v>
      </c>
      <c r="I71" s="124" t="str">
        <f t="shared" si="4"/>
        <v/>
      </c>
    </row>
    <row r="72" spans="1:9" s="78" customFormat="1">
      <c r="A72" s="126" t="str">
        <f t="shared" si="1"/>
        <v/>
      </c>
      <c r="B72" s="127"/>
      <c r="C72" s="128"/>
      <c r="D72" s="129"/>
      <c r="E72" s="130"/>
      <c r="F72" s="131">
        <f t="shared" si="2"/>
        <v>0</v>
      </c>
      <c r="G72" s="101">
        <f t="shared" si="5"/>
        <v>0</v>
      </c>
      <c r="H72" s="101">
        <f t="shared" si="3"/>
        <v>0</v>
      </c>
      <c r="I72" s="124" t="str">
        <f t="shared" si="4"/>
        <v/>
      </c>
    </row>
    <row r="73" spans="1:9" s="78" customFormat="1">
      <c r="A73" s="126" t="str">
        <f t="shared" si="1"/>
        <v/>
      </c>
      <c r="B73" s="127"/>
      <c r="C73" s="128"/>
      <c r="D73" s="129"/>
      <c r="E73" s="130"/>
      <c r="F73" s="131">
        <f t="shared" si="2"/>
        <v>0</v>
      </c>
      <c r="G73" s="101">
        <f t="shared" si="5"/>
        <v>0</v>
      </c>
      <c r="H73" s="101">
        <f t="shared" si="3"/>
        <v>0</v>
      </c>
      <c r="I73" s="124" t="str">
        <f t="shared" si="4"/>
        <v/>
      </c>
    </row>
    <row r="74" spans="1:9" s="78" customFormat="1">
      <c r="A74" s="126" t="str">
        <f t="shared" si="1"/>
        <v/>
      </c>
      <c r="B74" s="127"/>
      <c r="C74" s="128"/>
      <c r="D74" s="129"/>
      <c r="E74" s="130"/>
      <c r="F74" s="131">
        <f t="shared" si="2"/>
        <v>0</v>
      </c>
      <c r="G74" s="101">
        <f t="shared" si="5"/>
        <v>0</v>
      </c>
      <c r="H74" s="101">
        <f t="shared" si="3"/>
        <v>0</v>
      </c>
      <c r="I74" s="124" t="str">
        <f t="shared" si="4"/>
        <v/>
      </c>
    </row>
    <row r="75" spans="1:9" s="78" customFormat="1">
      <c r="A75" s="126" t="str">
        <f t="shared" si="1"/>
        <v/>
      </c>
      <c r="B75" s="127"/>
      <c r="C75" s="128"/>
      <c r="D75" s="129"/>
      <c r="E75" s="130"/>
      <c r="F75" s="131">
        <f t="shared" si="2"/>
        <v>0</v>
      </c>
      <c r="G75" s="101">
        <f t="shared" si="5"/>
        <v>0</v>
      </c>
      <c r="H75" s="101">
        <f t="shared" si="3"/>
        <v>0</v>
      </c>
      <c r="I75" s="124" t="str">
        <f t="shared" si="4"/>
        <v/>
      </c>
    </row>
    <row r="76" spans="1:9" s="78" customFormat="1">
      <c r="A76" s="126" t="str">
        <f t="shared" si="1"/>
        <v/>
      </c>
      <c r="B76" s="127"/>
      <c r="C76" s="128"/>
      <c r="D76" s="129"/>
      <c r="E76" s="130"/>
      <c r="F76" s="131">
        <f t="shared" si="2"/>
        <v>0</v>
      </c>
      <c r="G76" s="101">
        <f t="shared" si="5"/>
        <v>0</v>
      </c>
      <c r="H76" s="101">
        <f t="shared" si="3"/>
        <v>0</v>
      </c>
      <c r="I76" s="124" t="str">
        <f t="shared" si="4"/>
        <v/>
      </c>
    </row>
    <row r="77" spans="1:9" s="78" customFormat="1">
      <c r="A77" s="126" t="str">
        <f t="shared" si="1"/>
        <v/>
      </c>
      <c r="B77" s="127"/>
      <c r="C77" s="128"/>
      <c r="D77" s="129"/>
      <c r="E77" s="130"/>
      <c r="F77" s="131">
        <f t="shared" si="2"/>
        <v>0</v>
      </c>
      <c r="G77" s="101">
        <f t="shared" si="5"/>
        <v>0</v>
      </c>
      <c r="H77" s="101">
        <f t="shared" si="3"/>
        <v>0</v>
      </c>
      <c r="I77" s="124" t="str">
        <f t="shared" si="4"/>
        <v/>
      </c>
    </row>
    <row r="78" spans="1:9" s="78" customFormat="1">
      <c r="A78" s="126" t="str">
        <f t="shared" si="1"/>
        <v/>
      </c>
      <c r="B78" s="127"/>
      <c r="C78" s="128"/>
      <c r="D78" s="129"/>
      <c r="E78" s="130"/>
      <c r="F78" s="131">
        <f t="shared" si="2"/>
        <v>0</v>
      </c>
      <c r="G78" s="101">
        <f t="shared" si="5"/>
        <v>0</v>
      </c>
      <c r="H78" s="101">
        <f t="shared" si="3"/>
        <v>0</v>
      </c>
      <c r="I78" s="124" t="str">
        <f t="shared" si="4"/>
        <v/>
      </c>
    </row>
    <row r="79" spans="1:9" s="78" customFormat="1">
      <c r="A79" s="126" t="str">
        <f t="shared" si="1"/>
        <v/>
      </c>
      <c r="B79" s="127"/>
      <c r="C79" s="128"/>
      <c r="D79" s="129"/>
      <c r="E79" s="130"/>
      <c r="F79" s="131">
        <f t="shared" si="2"/>
        <v>0</v>
      </c>
      <c r="G79" s="101">
        <f t="shared" si="5"/>
        <v>0</v>
      </c>
      <c r="H79" s="101">
        <f t="shared" si="3"/>
        <v>0</v>
      </c>
      <c r="I79" s="124" t="str">
        <f t="shared" si="4"/>
        <v/>
      </c>
    </row>
    <row r="80" spans="1:9" s="78" customFormat="1">
      <c r="A80" s="126" t="str">
        <f t="shared" si="1"/>
        <v/>
      </c>
      <c r="B80" s="127"/>
      <c r="C80" s="128"/>
      <c r="D80" s="129"/>
      <c r="E80" s="130"/>
      <c r="F80" s="131">
        <f t="shared" si="2"/>
        <v>0</v>
      </c>
      <c r="G80" s="101">
        <f>MIN(D80,F80)</f>
        <v>0</v>
      </c>
      <c r="H80" s="101">
        <f>D80-G80</f>
        <v>0</v>
      </c>
      <c r="I80" s="124" t="str">
        <f t="shared" si="4"/>
        <v/>
      </c>
    </row>
    <row r="81" spans="1:9" s="78" customFormat="1">
      <c r="A81" s="126" t="str">
        <f t="shared" si="1"/>
        <v/>
      </c>
      <c r="B81" s="127"/>
      <c r="C81" s="128"/>
      <c r="D81" s="129"/>
      <c r="E81" s="130"/>
      <c r="F81" s="131">
        <f t="shared" si="2"/>
        <v>0</v>
      </c>
      <c r="G81" s="101">
        <f>MIN(D81,F81)</f>
        <v>0</v>
      </c>
      <c r="H81" s="101">
        <f>D81-G81</f>
        <v>0</v>
      </c>
      <c r="I81" s="124" t="str">
        <f t="shared" si="4"/>
        <v/>
      </c>
    </row>
    <row r="82" spans="1:9" s="78" customFormat="1">
      <c r="A82" s="126" t="str">
        <f t="shared" si="1"/>
        <v/>
      </c>
      <c r="B82" s="127"/>
      <c r="C82" s="128"/>
      <c r="D82" s="129"/>
      <c r="E82" s="130"/>
      <c r="F82" s="131">
        <f t="shared" si="2"/>
        <v>0</v>
      </c>
      <c r="G82" s="101">
        <f>MIN(D82,F82)</f>
        <v>0</v>
      </c>
      <c r="H82" s="101">
        <f>D82-G82</f>
        <v>0</v>
      </c>
      <c r="I82" s="124" t="str">
        <f t="shared" si="4"/>
        <v/>
      </c>
    </row>
    <row r="83" spans="1:9" s="78" customFormat="1">
      <c r="A83" s="126" t="str">
        <f t="shared" si="1"/>
        <v/>
      </c>
      <c r="B83" s="127"/>
      <c r="C83" s="128"/>
      <c r="D83" s="129"/>
      <c r="E83" s="130"/>
      <c r="F83" s="131">
        <f t="shared" si="2"/>
        <v>0</v>
      </c>
      <c r="G83" s="101">
        <f>MIN(D83,F83)</f>
        <v>0</v>
      </c>
      <c r="H83" s="101">
        <f>D83-G83</f>
        <v>0</v>
      </c>
      <c r="I83" s="124" t="str">
        <f t="shared" si="4"/>
        <v/>
      </c>
    </row>
    <row r="84" spans="1:9" s="78" customFormat="1">
      <c r="A84" s="126" t="str">
        <f t="shared" si="1"/>
        <v/>
      </c>
      <c r="B84" s="127"/>
      <c r="C84" s="128"/>
      <c r="D84" s="129"/>
      <c r="E84" s="130"/>
      <c r="F84" s="131">
        <f t="shared" si="2"/>
        <v>0</v>
      </c>
      <c r="G84" s="101">
        <f>MIN(D84,F84)</f>
        <v>0</v>
      </c>
      <c r="H84" s="101">
        <f>D84-G84</f>
        <v>0</v>
      </c>
      <c r="I84" s="124" t="str">
        <f t="shared" si="4"/>
        <v/>
      </c>
    </row>
    <row r="85" spans="1:9" s="78" customFormat="1">
      <c r="A85" s="126" t="str">
        <f t="shared" si="1"/>
        <v/>
      </c>
      <c r="B85" s="127"/>
      <c r="C85" s="128"/>
      <c r="D85" s="129"/>
      <c r="E85" s="130"/>
      <c r="F85" s="131">
        <f t="shared" si="2"/>
        <v>0</v>
      </c>
      <c r="G85" s="101">
        <f t="shared" ref="G85:G148" si="6">MIN(D85,F85)</f>
        <v>0</v>
      </c>
      <c r="H85" s="101">
        <f t="shared" ref="H85:H148" si="7">D85-G85</f>
        <v>0</v>
      </c>
      <c r="I85" s="124" t="str">
        <f t="shared" si="4"/>
        <v/>
      </c>
    </row>
    <row r="86" spans="1:9" s="78" customFormat="1">
      <c r="A86" s="126" t="str">
        <f t="shared" si="1"/>
        <v/>
      </c>
      <c r="B86" s="127"/>
      <c r="C86" s="128"/>
      <c r="D86" s="129"/>
      <c r="E86" s="130"/>
      <c r="F86" s="131">
        <f t="shared" si="2"/>
        <v>0</v>
      </c>
      <c r="G86" s="101">
        <f t="shared" si="6"/>
        <v>0</v>
      </c>
      <c r="H86" s="101">
        <f t="shared" si="7"/>
        <v>0</v>
      </c>
      <c r="I86" s="124" t="str">
        <f t="shared" si="4"/>
        <v/>
      </c>
    </row>
    <row r="87" spans="1:9" s="78" customFormat="1">
      <c r="A87" s="126" t="str">
        <f t="shared" si="1"/>
        <v/>
      </c>
      <c r="B87" s="127"/>
      <c r="C87" s="128"/>
      <c r="D87" s="129"/>
      <c r="E87" s="130"/>
      <c r="F87" s="131">
        <f t="shared" si="2"/>
        <v>0</v>
      </c>
      <c r="G87" s="101">
        <f t="shared" si="6"/>
        <v>0</v>
      </c>
      <c r="H87" s="101">
        <f t="shared" si="7"/>
        <v>0</v>
      </c>
      <c r="I87" s="124" t="str">
        <f t="shared" si="4"/>
        <v/>
      </c>
    </row>
    <row r="88" spans="1:9" s="78" customFormat="1">
      <c r="A88" s="126" t="str">
        <f t="shared" si="1"/>
        <v/>
      </c>
      <c r="B88" s="127"/>
      <c r="C88" s="128"/>
      <c r="D88" s="129"/>
      <c r="E88" s="130"/>
      <c r="F88" s="131">
        <f t="shared" si="2"/>
        <v>0</v>
      </c>
      <c r="G88" s="101">
        <f t="shared" si="6"/>
        <v>0</v>
      </c>
      <c r="H88" s="101">
        <f t="shared" si="7"/>
        <v>0</v>
      </c>
      <c r="I88" s="124" t="str">
        <f t="shared" si="4"/>
        <v/>
      </c>
    </row>
    <row r="89" spans="1:9" s="78" customFormat="1">
      <c r="A89" s="126" t="str">
        <f t="shared" si="1"/>
        <v/>
      </c>
      <c r="B89" s="127"/>
      <c r="C89" s="128"/>
      <c r="D89" s="129"/>
      <c r="E89" s="130"/>
      <c r="F89" s="131">
        <f t="shared" si="2"/>
        <v>0</v>
      </c>
      <c r="G89" s="101">
        <f t="shared" si="6"/>
        <v>0</v>
      </c>
      <c r="H89" s="101">
        <f t="shared" si="7"/>
        <v>0</v>
      </c>
      <c r="I89" s="124" t="str">
        <f t="shared" si="4"/>
        <v/>
      </c>
    </row>
    <row r="90" spans="1:9" s="78" customFormat="1">
      <c r="A90" s="126" t="str">
        <f t="shared" si="1"/>
        <v/>
      </c>
      <c r="B90" s="127"/>
      <c r="C90" s="128"/>
      <c r="D90" s="129"/>
      <c r="E90" s="130"/>
      <c r="F90" s="131">
        <f t="shared" si="2"/>
        <v>0</v>
      </c>
      <c r="G90" s="101">
        <f t="shared" si="6"/>
        <v>0</v>
      </c>
      <c r="H90" s="101">
        <f t="shared" si="7"/>
        <v>0</v>
      </c>
      <c r="I90" s="124" t="str">
        <f t="shared" si="4"/>
        <v/>
      </c>
    </row>
    <row r="91" spans="1:9" s="78" customFormat="1">
      <c r="A91" s="126" t="str">
        <f t="shared" si="1"/>
        <v/>
      </c>
      <c r="B91" s="127"/>
      <c r="C91" s="128"/>
      <c r="D91" s="129"/>
      <c r="E91" s="130"/>
      <c r="F91" s="131">
        <f t="shared" si="2"/>
        <v>0</v>
      </c>
      <c r="G91" s="101">
        <f t="shared" si="6"/>
        <v>0</v>
      </c>
      <c r="H91" s="101">
        <f t="shared" si="7"/>
        <v>0</v>
      </c>
      <c r="I91" s="124" t="str">
        <f t="shared" si="4"/>
        <v/>
      </c>
    </row>
    <row r="92" spans="1:9" s="78" customFormat="1">
      <c r="A92" s="126" t="str">
        <f t="shared" si="1"/>
        <v/>
      </c>
      <c r="B92" s="127"/>
      <c r="C92" s="128"/>
      <c r="D92" s="129"/>
      <c r="E92" s="130"/>
      <c r="F92" s="131">
        <f t="shared" si="2"/>
        <v>0</v>
      </c>
      <c r="G92" s="101">
        <f t="shared" si="6"/>
        <v>0</v>
      </c>
      <c r="H92" s="101">
        <f t="shared" si="7"/>
        <v>0</v>
      </c>
      <c r="I92" s="124" t="str">
        <f t="shared" si="4"/>
        <v/>
      </c>
    </row>
    <row r="93" spans="1:9" s="78" customFormat="1">
      <c r="A93" s="126" t="str">
        <f t="shared" si="1"/>
        <v/>
      </c>
      <c r="B93" s="127"/>
      <c r="C93" s="128"/>
      <c r="D93" s="129"/>
      <c r="E93" s="130"/>
      <c r="F93" s="131">
        <f t="shared" si="2"/>
        <v>0</v>
      </c>
      <c r="G93" s="101">
        <f t="shared" si="6"/>
        <v>0</v>
      </c>
      <c r="H93" s="101">
        <f t="shared" si="7"/>
        <v>0</v>
      </c>
      <c r="I93" s="124" t="str">
        <f t="shared" si="4"/>
        <v/>
      </c>
    </row>
    <row r="94" spans="1:9" s="78" customFormat="1">
      <c r="A94" s="126" t="str">
        <f t="shared" si="1"/>
        <v/>
      </c>
      <c r="B94" s="127"/>
      <c r="C94" s="128"/>
      <c r="D94" s="129"/>
      <c r="E94" s="130"/>
      <c r="F94" s="131">
        <f t="shared" si="2"/>
        <v>0</v>
      </c>
      <c r="G94" s="101">
        <f t="shared" si="6"/>
        <v>0</v>
      </c>
      <c r="H94" s="101">
        <f t="shared" si="7"/>
        <v>0</v>
      </c>
      <c r="I94" s="124" t="str">
        <f t="shared" si="4"/>
        <v/>
      </c>
    </row>
    <row r="95" spans="1:9" s="78" customFormat="1">
      <c r="A95" s="126" t="str">
        <f t="shared" si="1"/>
        <v/>
      </c>
      <c r="B95" s="127"/>
      <c r="C95" s="128"/>
      <c r="D95" s="129"/>
      <c r="E95" s="130"/>
      <c r="F95" s="131">
        <f t="shared" si="2"/>
        <v>0</v>
      </c>
      <c r="G95" s="101">
        <f t="shared" si="6"/>
        <v>0</v>
      </c>
      <c r="H95" s="101">
        <f t="shared" si="7"/>
        <v>0</v>
      </c>
      <c r="I95" s="124" t="str">
        <f t="shared" si="4"/>
        <v/>
      </c>
    </row>
    <row r="96" spans="1:9" s="78" customFormat="1">
      <c r="A96" s="126" t="str">
        <f t="shared" si="1"/>
        <v/>
      </c>
      <c r="B96" s="127"/>
      <c r="C96" s="128"/>
      <c r="D96" s="129"/>
      <c r="E96" s="130"/>
      <c r="F96" s="131">
        <f t="shared" si="2"/>
        <v>0</v>
      </c>
      <c r="G96" s="101">
        <f t="shared" si="6"/>
        <v>0</v>
      </c>
      <c r="H96" s="101">
        <f t="shared" si="7"/>
        <v>0</v>
      </c>
      <c r="I96" s="124" t="str">
        <f t="shared" si="4"/>
        <v/>
      </c>
    </row>
    <row r="97" spans="1:9" s="78" customFormat="1">
      <c r="A97" s="126" t="str">
        <f t="shared" si="1"/>
        <v/>
      </c>
      <c r="B97" s="127"/>
      <c r="C97" s="128"/>
      <c r="D97" s="129"/>
      <c r="E97" s="130"/>
      <c r="F97" s="131">
        <f t="shared" si="2"/>
        <v>0</v>
      </c>
      <c r="G97" s="101">
        <f t="shared" si="6"/>
        <v>0</v>
      </c>
      <c r="H97" s="101">
        <f t="shared" si="7"/>
        <v>0</v>
      </c>
      <c r="I97" s="124" t="str">
        <f t="shared" si="4"/>
        <v/>
      </c>
    </row>
    <row r="98" spans="1:9" s="78" customFormat="1">
      <c r="A98" s="126" t="str">
        <f t="shared" si="1"/>
        <v/>
      </c>
      <c r="B98" s="127"/>
      <c r="C98" s="128"/>
      <c r="D98" s="129"/>
      <c r="E98" s="130"/>
      <c r="F98" s="131">
        <f t="shared" si="2"/>
        <v>0</v>
      </c>
      <c r="G98" s="101">
        <f t="shared" si="6"/>
        <v>0</v>
      </c>
      <c r="H98" s="101">
        <f t="shared" si="7"/>
        <v>0</v>
      </c>
      <c r="I98" s="124" t="str">
        <f t="shared" si="4"/>
        <v/>
      </c>
    </row>
    <row r="99" spans="1:9" s="78" customFormat="1">
      <c r="A99" s="126" t="str">
        <f t="shared" si="1"/>
        <v/>
      </c>
      <c r="B99" s="127"/>
      <c r="C99" s="128"/>
      <c r="D99" s="129"/>
      <c r="E99" s="130"/>
      <c r="F99" s="131">
        <f t="shared" si="2"/>
        <v>0</v>
      </c>
      <c r="G99" s="101">
        <f t="shared" si="6"/>
        <v>0</v>
      </c>
      <c r="H99" s="101">
        <f t="shared" si="7"/>
        <v>0</v>
      </c>
      <c r="I99" s="124" t="str">
        <f t="shared" si="4"/>
        <v/>
      </c>
    </row>
    <row r="100" spans="1:9" s="78" customFormat="1">
      <c r="A100" s="126" t="str">
        <f t="shared" si="1"/>
        <v/>
      </c>
      <c r="B100" s="127"/>
      <c r="C100" s="128"/>
      <c r="D100" s="129"/>
      <c r="E100" s="130"/>
      <c r="F100" s="131">
        <f t="shared" si="2"/>
        <v>0</v>
      </c>
      <c r="G100" s="101">
        <f t="shared" si="6"/>
        <v>0</v>
      </c>
      <c r="H100" s="101">
        <f t="shared" si="7"/>
        <v>0</v>
      </c>
      <c r="I100" s="124" t="str">
        <f t="shared" si="4"/>
        <v/>
      </c>
    </row>
    <row r="101" spans="1:9" s="78" customFormat="1">
      <c r="A101" s="126" t="str">
        <f t="shared" si="1"/>
        <v/>
      </c>
      <c r="B101" s="127"/>
      <c r="C101" s="128"/>
      <c r="D101" s="129"/>
      <c r="E101" s="130"/>
      <c r="F101" s="131">
        <f t="shared" si="2"/>
        <v>0</v>
      </c>
      <c r="G101" s="101">
        <f t="shared" si="6"/>
        <v>0</v>
      </c>
      <c r="H101" s="101">
        <f t="shared" si="7"/>
        <v>0</v>
      </c>
      <c r="I101" s="124" t="str">
        <f t="shared" si="4"/>
        <v/>
      </c>
    </row>
    <row r="102" spans="1:9" s="78" customFormat="1">
      <c r="A102" s="126" t="str">
        <f t="shared" si="1"/>
        <v/>
      </c>
      <c r="B102" s="127"/>
      <c r="C102" s="128"/>
      <c r="D102" s="129"/>
      <c r="E102" s="130"/>
      <c r="F102" s="131">
        <f t="shared" si="2"/>
        <v>0</v>
      </c>
      <c r="G102" s="101">
        <f t="shared" si="6"/>
        <v>0</v>
      </c>
      <c r="H102" s="101">
        <f t="shared" si="7"/>
        <v>0</v>
      </c>
      <c r="I102" s="124" t="str">
        <f t="shared" si="4"/>
        <v/>
      </c>
    </row>
    <row r="103" spans="1:9" s="78" customFormat="1">
      <c r="A103" s="126" t="str">
        <f t="shared" si="1"/>
        <v/>
      </c>
      <c r="B103" s="127"/>
      <c r="C103" s="128"/>
      <c r="D103" s="129"/>
      <c r="E103" s="130"/>
      <c r="F103" s="131">
        <f t="shared" si="2"/>
        <v>0</v>
      </c>
      <c r="G103" s="101">
        <f t="shared" si="6"/>
        <v>0</v>
      </c>
      <c r="H103" s="101">
        <f t="shared" si="7"/>
        <v>0</v>
      </c>
      <c r="I103" s="124" t="str">
        <f t="shared" si="4"/>
        <v/>
      </c>
    </row>
    <row r="104" spans="1:9" s="78" customFormat="1">
      <c r="A104" s="126" t="str">
        <f t="shared" si="1"/>
        <v/>
      </c>
      <c r="B104" s="127"/>
      <c r="C104" s="128"/>
      <c r="D104" s="129"/>
      <c r="E104" s="130"/>
      <c r="F104" s="131">
        <f t="shared" si="2"/>
        <v>0</v>
      </c>
      <c r="G104" s="101">
        <f t="shared" si="6"/>
        <v>0</v>
      </c>
      <c r="H104" s="101">
        <f t="shared" si="7"/>
        <v>0</v>
      </c>
      <c r="I104" s="124" t="str">
        <f t="shared" si="4"/>
        <v/>
      </c>
    </row>
    <row r="105" spans="1:9" s="78" customFormat="1">
      <c r="A105" s="126" t="str">
        <f t="shared" si="1"/>
        <v/>
      </c>
      <c r="B105" s="127"/>
      <c r="C105" s="128"/>
      <c r="D105" s="129"/>
      <c r="E105" s="130"/>
      <c r="F105" s="131">
        <f t="shared" si="2"/>
        <v>0</v>
      </c>
      <c r="G105" s="101">
        <f t="shared" si="6"/>
        <v>0</v>
      </c>
      <c r="H105" s="101">
        <f t="shared" si="7"/>
        <v>0</v>
      </c>
      <c r="I105" s="124" t="str">
        <f t="shared" si="4"/>
        <v/>
      </c>
    </row>
    <row r="106" spans="1:9" s="78" customFormat="1">
      <c r="A106" s="126" t="str">
        <f t="shared" si="1"/>
        <v/>
      </c>
      <c r="B106" s="127"/>
      <c r="C106" s="128"/>
      <c r="D106" s="129"/>
      <c r="E106" s="130"/>
      <c r="F106" s="131">
        <f t="shared" si="2"/>
        <v>0</v>
      </c>
      <c r="G106" s="101">
        <f t="shared" si="6"/>
        <v>0</v>
      </c>
      <c r="H106" s="101">
        <f t="shared" si="7"/>
        <v>0</v>
      </c>
      <c r="I106" s="124" t="str">
        <f t="shared" si="4"/>
        <v/>
      </c>
    </row>
    <row r="107" spans="1:9" s="78" customFormat="1">
      <c r="A107" s="126" t="str">
        <f t="shared" si="1"/>
        <v/>
      </c>
      <c r="B107" s="127"/>
      <c r="C107" s="128"/>
      <c r="D107" s="129"/>
      <c r="E107" s="130"/>
      <c r="F107" s="131">
        <f t="shared" si="2"/>
        <v>0</v>
      </c>
      <c r="G107" s="101">
        <f t="shared" si="6"/>
        <v>0</v>
      </c>
      <c r="H107" s="101">
        <f t="shared" si="7"/>
        <v>0</v>
      </c>
      <c r="I107" s="124" t="str">
        <f t="shared" si="4"/>
        <v/>
      </c>
    </row>
    <row r="108" spans="1:9" s="78" customFormat="1">
      <c r="A108" s="126" t="str">
        <f t="shared" ref="A108:A171" si="8">IF(COUNTA(B108:D108)&gt;0,ROW()-$A$27+1,"")</f>
        <v/>
      </c>
      <c r="B108" s="127"/>
      <c r="C108" s="128"/>
      <c r="D108" s="129"/>
      <c r="E108" s="130"/>
      <c r="F108" s="131">
        <f t="shared" si="2"/>
        <v>0</v>
      </c>
      <c r="G108" s="101">
        <f t="shared" si="6"/>
        <v>0</v>
      </c>
      <c r="H108" s="101">
        <f t="shared" si="7"/>
        <v>0</v>
      </c>
      <c r="I108" s="124" t="str">
        <f t="shared" ref="I108:I171" si="9">IFERROR(VLOOKUP(C108,$C$9:$E$19,3,FALSE),"")</f>
        <v/>
      </c>
    </row>
    <row r="109" spans="1:9" s="78" customFormat="1">
      <c r="A109" s="126" t="str">
        <f t="shared" si="8"/>
        <v/>
      </c>
      <c r="B109" s="127"/>
      <c r="C109" s="128"/>
      <c r="D109" s="129"/>
      <c r="E109" s="130"/>
      <c r="F109" s="131">
        <f t="shared" si="2"/>
        <v>0</v>
      </c>
      <c r="G109" s="101">
        <f t="shared" si="6"/>
        <v>0</v>
      </c>
      <c r="H109" s="101">
        <f t="shared" si="7"/>
        <v>0</v>
      </c>
      <c r="I109" s="124" t="str">
        <f t="shared" si="9"/>
        <v/>
      </c>
    </row>
    <row r="110" spans="1:9" s="78" customFormat="1">
      <c r="A110" s="126" t="str">
        <f t="shared" si="8"/>
        <v/>
      </c>
      <c r="B110" s="127"/>
      <c r="C110" s="128"/>
      <c r="D110" s="129"/>
      <c r="E110" s="130"/>
      <c r="F110" s="131">
        <f t="shared" si="2"/>
        <v>0</v>
      </c>
      <c r="G110" s="101">
        <f t="shared" si="6"/>
        <v>0</v>
      </c>
      <c r="H110" s="101">
        <f t="shared" si="7"/>
        <v>0</v>
      </c>
      <c r="I110" s="124" t="str">
        <f t="shared" si="9"/>
        <v/>
      </c>
    </row>
    <row r="111" spans="1:9" s="78" customFormat="1">
      <c r="A111" s="126" t="str">
        <f t="shared" si="8"/>
        <v/>
      </c>
      <c r="B111" s="127"/>
      <c r="C111" s="128"/>
      <c r="D111" s="129"/>
      <c r="E111" s="130"/>
      <c r="F111" s="131">
        <f t="shared" si="2"/>
        <v>0</v>
      </c>
      <c r="G111" s="101">
        <f t="shared" si="6"/>
        <v>0</v>
      </c>
      <c r="H111" s="101">
        <f t="shared" si="7"/>
        <v>0</v>
      </c>
      <c r="I111" s="124" t="str">
        <f t="shared" si="9"/>
        <v/>
      </c>
    </row>
    <row r="112" spans="1:9" s="78" customFormat="1">
      <c r="A112" s="126" t="str">
        <f t="shared" si="8"/>
        <v/>
      </c>
      <c r="B112" s="127"/>
      <c r="C112" s="128"/>
      <c r="D112" s="129"/>
      <c r="E112" s="130"/>
      <c r="F112" s="131">
        <f t="shared" si="2"/>
        <v>0</v>
      </c>
      <c r="G112" s="101">
        <f t="shared" si="6"/>
        <v>0</v>
      </c>
      <c r="H112" s="101">
        <f t="shared" si="7"/>
        <v>0</v>
      </c>
      <c r="I112" s="124" t="str">
        <f t="shared" si="9"/>
        <v/>
      </c>
    </row>
    <row r="113" spans="1:9" s="78" customFormat="1">
      <c r="A113" s="126" t="str">
        <f t="shared" si="8"/>
        <v/>
      </c>
      <c r="B113" s="127"/>
      <c r="C113" s="128"/>
      <c r="D113" s="129"/>
      <c r="E113" s="130"/>
      <c r="F113" s="131">
        <f t="shared" si="2"/>
        <v>0</v>
      </c>
      <c r="G113" s="101">
        <f t="shared" si="6"/>
        <v>0</v>
      </c>
      <c r="H113" s="101">
        <f t="shared" si="7"/>
        <v>0</v>
      </c>
      <c r="I113" s="124" t="str">
        <f t="shared" si="9"/>
        <v/>
      </c>
    </row>
    <row r="114" spans="1:9" s="78" customFormat="1">
      <c r="A114" s="126" t="str">
        <f t="shared" si="8"/>
        <v/>
      </c>
      <c r="B114" s="127"/>
      <c r="C114" s="128"/>
      <c r="D114" s="129"/>
      <c r="E114" s="130"/>
      <c r="F114" s="131">
        <f t="shared" si="2"/>
        <v>0</v>
      </c>
      <c r="G114" s="101">
        <f t="shared" si="6"/>
        <v>0</v>
      </c>
      <c r="H114" s="101">
        <f t="shared" si="7"/>
        <v>0</v>
      </c>
      <c r="I114" s="124" t="str">
        <f t="shared" si="9"/>
        <v/>
      </c>
    </row>
    <row r="115" spans="1:9" s="78" customFormat="1">
      <c r="A115" s="126" t="str">
        <f t="shared" si="8"/>
        <v/>
      </c>
      <c r="B115" s="127"/>
      <c r="C115" s="128"/>
      <c r="D115" s="129"/>
      <c r="E115" s="130"/>
      <c r="F115" s="131">
        <f t="shared" si="2"/>
        <v>0</v>
      </c>
      <c r="G115" s="101">
        <f t="shared" si="6"/>
        <v>0</v>
      </c>
      <c r="H115" s="101">
        <f t="shared" si="7"/>
        <v>0</v>
      </c>
      <c r="I115" s="124" t="str">
        <f t="shared" si="9"/>
        <v/>
      </c>
    </row>
    <row r="116" spans="1:9" s="78" customFormat="1">
      <c r="A116" s="126" t="str">
        <f t="shared" si="8"/>
        <v/>
      </c>
      <c r="B116" s="127"/>
      <c r="C116" s="128"/>
      <c r="D116" s="129"/>
      <c r="E116" s="130"/>
      <c r="F116" s="131">
        <f t="shared" si="2"/>
        <v>0</v>
      </c>
      <c r="G116" s="101">
        <f t="shared" si="6"/>
        <v>0</v>
      </c>
      <c r="H116" s="101">
        <f t="shared" si="7"/>
        <v>0</v>
      </c>
      <c r="I116" s="124" t="str">
        <f t="shared" si="9"/>
        <v/>
      </c>
    </row>
    <row r="117" spans="1:9" s="78" customFormat="1">
      <c r="A117" s="126" t="str">
        <f t="shared" si="8"/>
        <v/>
      </c>
      <c r="B117" s="127"/>
      <c r="C117" s="128"/>
      <c r="D117" s="129"/>
      <c r="E117" s="130"/>
      <c r="F117" s="131">
        <f t="shared" si="2"/>
        <v>0</v>
      </c>
      <c r="G117" s="101">
        <f t="shared" si="6"/>
        <v>0</v>
      </c>
      <c r="H117" s="101">
        <f t="shared" si="7"/>
        <v>0</v>
      </c>
      <c r="I117" s="124" t="str">
        <f t="shared" si="9"/>
        <v/>
      </c>
    </row>
    <row r="118" spans="1:9" s="78" customFormat="1">
      <c r="A118" s="126" t="str">
        <f t="shared" si="8"/>
        <v/>
      </c>
      <c r="B118" s="127"/>
      <c r="C118" s="128"/>
      <c r="D118" s="129"/>
      <c r="E118" s="130"/>
      <c r="F118" s="131">
        <f t="shared" si="2"/>
        <v>0</v>
      </c>
      <c r="G118" s="101">
        <f t="shared" si="6"/>
        <v>0</v>
      </c>
      <c r="H118" s="101">
        <f t="shared" si="7"/>
        <v>0</v>
      </c>
      <c r="I118" s="124" t="str">
        <f t="shared" si="9"/>
        <v/>
      </c>
    </row>
    <row r="119" spans="1:9" s="78" customFormat="1">
      <c r="A119" s="126" t="str">
        <f t="shared" si="8"/>
        <v/>
      </c>
      <c r="B119" s="127"/>
      <c r="C119" s="128"/>
      <c r="D119" s="129"/>
      <c r="E119" s="130"/>
      <c r="F119" s="131">
        <f t="shared" si="2"/>
        <v>0</v>
      </c>
      <c r="G119" s="101">
        <f t="shared" si="6"/>
        <v>0</v>
      </c>
      <c r="H119" s="101">
        <f t="shared" si="7"/>
        <v>0</v>
      </c>
      <c r="I119" s="124" t="str">
        <f t="shared" si="9"/>
        <v/>
      </c>
    </row>
    <row r="120" spans="1:9" s="78" customFormat="1">
      <c r="A120" s="126" t="str">
        <f t="shared" si="8"/>
        <v/>
      </c>
      <c r="B120" s="127"/>
      <c r="C120" s="128"/>
      <c r="D120" s="129"/>
      <c r="E120" s="130"/>
      <c r="F120" s="131">
        <f t="shared" si="2"/>
        <v>0</v>
      </c>
      <c r="G120" s="101">
        <f t="shared" si="6"/>
        <v>0</v>
      </c>
      <c r="H120" s="101">
        <f t="shared" si="7"/>
        <v>0</v>
      </c>
      <c r="I120" s="124" t="str">
        <f t="shared" si="9"/>
        <v/>
      </c>
    </row>
    <row r="121" spans="1:9" s="78" customFormat="1">
      <c r="A121" s="126" t="str">
        <f t="shared" si="8"/>
        <v/>
      </c>
      <c r="B121" s="127"/>
      <c r="C121" s="128"/>
      <c r="D121" s="129"/>
      <c r="E121" s="130"/>
      <c r="F121" s="131">
        <f t="shared" si="2"/>
        <v>0</v>
      </c>
      <c r="G121" s="101">
        <f t="shared" si="6"/>
        <v>0</v>
      </c>
      <c r="H121" s="101">
        <f t="shared" si="7"/>
        <v>0</v>
      </c>
      <c r="I121" s="124" t="str">
        <f t="shared" si="9"/>
        <v/>
      </c>
    </row>
    <row r="122" spans="1:9" s="78" customFormat="1">
      <c r="A122" s="126" t="str">
        <f t="shared" si="8"/>
        <v/>
      </c>
      <c r="B122" s="127"/>
      <c r="C122" s="128"/>
      <c r="D122" s="129"/>
      <c r="E122" s="130"/>
      <c r="F122" s="131">
        <f t="shared" si="2"/>
        <v>0</v>
      </c>
      <c r="G122" s="101">
        <f t="shared" si="6"/>
        <v>0</v>
      </c>
      <c r="H122" s="101">
        <f t="shared" si="7"/>
        <v>0</v>
      </c>
      <c r="I122" s="124" t="str">
        <f t="shared" si="9"/>
        <v/>
      </c>
    </row>
    <row r="123" spans="1:9" s="78" customFormat="1">
      <c r="A123" s="126" t="str">
        <f t="shared" si="8"/>
        <v/>
      </c>
      <c r="B123" s="127"/>
      <c r="C123" s="128"/>
      <c r="D123" s="129"/>
      <c r="E123" s="130"/>
      <c r="F123" s="131">
        <f t="shared" si="2"/>
        <v>0</v>
      </c>
      <c r="G123" s="101">
        <f t="shared" si="6"/>
        <v>0</v>
      </c>
      <c r="H123" s="101">
        <f t="shared" si="7"/>
        <v>0</v>
      </c>
      <c r="I123" s="124" t="str">
        <f t="shared" si="9"/>
        <v/>
      </c>
    </row>
    <row r="124" spans="1:9" s="78" customFormat="1">
      <c r="A124" s="126" t="str">
        <f t="shared" si="8"/>
        <v/>
      </c>
      <c r="B124" s="127"/>
      <c r="C124" s="128"/>
      <c r="D124" s="129"/>
      <c r="E124" s="130"/>
      <c r="F124" s="131">
        <f t="shared" si="2"/>
        <v>0</v>
      </c>
      <c r="G124" s="101">
        <f t="shared" si="6"/>
        <v>0</v>
      </c>
      <c r="H124" s="101">
        <f t="shared" si="7"/>
        <v>0</v>
      </c>
      <c r="I124" s="124" t="str">
        <f t="shared" si="9"/>
        <v/>
      </c>
    </row>
    <row r="125" spans="1:9" s="78" customFormat="1">
      <c r="A125" s="126" t="str">
        <f t="shared" si="8"/>
        <v/>
      </c>
      <c r="B125" s="127"/>
      <c r="C125" s="128"/>
      <c r="D125" s="129"/>
      <c r="E125" s="130"/>
      <c r="F125" s="131">
        <f t="shared" si="2"/>
        <v>0</v>
      </c>
      <c r="G125" s="101">
        <f t="shared" si="6"/>
        <v>0</v>
      </c>
      <c r="H125" s="101">
        <f t="shared" si="7"/>
        <v>0</v>
      </c>
      <c r="I125" s="124" t="str">
        <f t="shared" si="9"/>
        <v/>
      </c>
    </row>
    <row r="126" spans="1:9" s="78" customFormat="1">
      <c r="A126" s="126" t="str">
        <f t="shared" si="8"/>
        <v/>
      </c>
      <c r="B126" s="127"/>
      <c r="C126" s="128"/>
      <c r="D126" s="129"/>
      <c r="E126" s="130"/>
      <c r="F126" s="131">
        <f t="shared" si="2"/>
        <v>0</v>
      </c>
      <c r="G126" s="101">
        <f t="shared" si="6"/>
        <v>0</v>
      </c>
      <c r="H126" s="101">
        <f t="shared" si="7"/>
        <v>0</v>
      </c>
      <c r="I126" s="124" t="str">
        <f t="shared" si="9"/>
        <v/>
      </c>
    </row>
    <row r="127" spans="1:9" s="78" customFormat="1">
      <c r="A127" s="126" t="str">
        <f t="shared" si="8"/>
        <v/>
      </c>
      <c r="B127" s="127"/>
      <c r="C127" s="128"/>
      <c r="D127" s="129"/>
      <c r="E127" s="130"/>
      <c r="F127" s="131">
        <f t="shared" si="2"/>
        <v>0</v>
      </c>
      <c r="G127" s="101">
        <f t="shared" si="6"/>
        <v>0</v>
      </c>
      <c r="H127" s="101">
        <f t="shared" si="7"/>
        <v>0</v>
      </c>
      <c r="I127" s="124" t="str">
        <f t="shared" si="9"/>
        <v/>
      </c>
    </row>
    <row r="128" spans="1:9" s="78" customFormat="1">
      <c r="A128" s="126" t="str">
        <f t="shared" si="8"/>
        <v/>
      </c>
      <c r="B128" s="127"/>
      <c r="C128" s="128"/>
      <c r="D128" s="129"/>
      <c r="E128" s="130"/>
      <c r="F128" s="131">
        <f t="shared" si="2"/>
        <v>0</v>
      </c>
      <c r="G128" s="101">
        <f t="shared" si="6"/>
        <v>0</v>
      </c>
      <c r="H128" s="101">
        <f t="shared" si="7"/>
        <v>0</v>
      </c>
      <c r="I128" s="124" t="str">
        <f t="shared" si="9"/>
        <v/>
      </c>
    </row>
    <row r="129" spans="1:9" s="78" customFormat="1">
      <c r="A129" s="126" t="str">
        <f t="shared" si="8"/>
        <v/>
      </c>
      <c r="B129" s="127"/>
      <c r="C129" s="128"/>
      <c r="D129" s="129"/>
      <c r="E129" s="130"/>
      <c r="F129" s="131">
        <f t="shared" si="2"/>
        <v>0</v>
      </c>
      <c r="G129" s="101">
        <f t="shared" si="6"/>
        <v>0</v>
      </c>
      <c r="H129" s="101">
        <f t="shared" si="7"/>
        <v>0</v>
      </c>
      <c r="I129" s="124" t="str">
        <f t="shared" si="9"/>
        <v/>
      </c>
    </row>
    <row r="130" spans="1:9" s="78" customFormat="1">
      <c r="A130" s="126" t="str">
        <f t="shared" si="8"/>
        <v/>
      </c>
      <c r="B130" s="127"/>
      <c r="C130" s="128"/>
      <c r="D130" s="129"/>
      <c r="E130" s="130"/>
      <c r="F130" s="131">
        <f t="shared" si="2"/>
        <v>0</v>
      </c>
      <c r="G130" s="101">
        <f t="shared" si="6"/>
        <v>0</v>
      </c>
      <c r="H130" s="101">
        <f t="shared" si="7"/>
        <v>0</v>
      </c>
      <c r="I130" s="124" t="str">
        <f t="shared" si="9"/>
        <v/>
      </c>
    </row>
    <row r="131" spans="1:9" s="78" customFormat="1">
      <c r="A131" s="126" t="str">
        <f t="shared" si="8"/>
        <v/>
      </c>
      <c r="B131" s="127"/>
      <c r="C131" s="128"/>
      <c r="D131" s="129"/>
      <c r="E131" s="130"/>
      <c r="F131" s="131">
        <f t="shared" si="2"/>
        <v>0</v>
      </c>
      <c r="G131" s="101">
        <f t="shared" si="6"/>
        <v>0</v>
      </c>
      <c r="H131" s="101">
        <f t="shared" si="7"/>
        <v>0</v>
      </c>
      <c r="I131" s="124" t="str">
        <f t="shared" si="9"/>
        <v/>
      </c>
    </row>
    <row r="132" spans="1:9" s="78" customFormat="1">
      <c r="A132" s="126" t="str">
        <f t="shared" si="8"/>
        <v/>
      </c>
      <c r="B132" s="127"/>
      <c r="C132" s="128"/>
      <c r="D132" s="129"/>
      <c r="E132" s="130"/>
      <c r="F132" s="131">
        <f t="shared" si="2"/>
        <v>0</v>
      </c>
      <c r="G132" s="101">
        <f t="shared" si="6"/>
        <v>0</v>
      </c>
      <c r="H132" s="101">
        <f t="shared" si="7"/>
        <v>0</v>
      </c>
      <c r="I132" s="124" t="str">
        <f t="shared" si="9"/>
        <v/>
      </c>
    </row>
    <row r="133" spans="1:9" s="78" customFormat="1">
      <c r="A133" s="126" t="str">
        <f t="shared" si="8"/>
        <v/>
      </c>
      <c r="B133" s="127"/>
      <c r="C133" s="128"/>
      <c r="D133" s="129"/>
      <c r="E133" s="130"/>
      <c r="F133" s="131">
        <f t="shared" si="2"/>
        <v>0</v>
      </c>
      <c r="G133" s="101">
        <f t="shared" si="6"/>
        <v>0</v>
      </c>
      <c r="H133" s="101">
        <f t="shared" si="7"/>
        <v>0</v>
      </c>
      <c r="I133" s="124" t="str">
        <f t="shared" si="9"/>
        <v/>
      </c>
    </row>
    <row r="134" spans="1:9" s="78" customFormat="1">
      <c r="A134" s="126" t="str">
        <f t="shared" si="8"/>
        <v/>
      </c>
      <c r="B134" s="127"/>
      <c r="C134" s="128"/>
      <c r="D134" s="129"/>
      <c r="E134" s="130"/>
      <c r="F134" s="131">
        <f t="shared" si="2"/>
        <v>0</v>
      </c>
      <c r="G134" s="101">
        <f t="shared" si="6"/>
        <v>0</v>
      </c>
      <c r="H134" s="101">
        <f t="shared" si="7"/>
        <v>0</v>
      </c>
      <c r="I134" s="124" t="str">
        <f t="shared" si="9"/>
        <v/>
      </c>
    </row>
    <row r="135" spans="1:9" s="78" customFormat="1">
      <c r="A135" s="126" t="str">
        <f t="shared" si="8"/>
        <v/>
      </c>
      <c r="B135" s="127"/>
      <c r="C135" s="128"/>
      <c r="D135" s="129"/>
      <c r="E135" s="130"/>
      <c r="F135" s="131">
        <f t="shared" si="2"/>
        <v>0</v>
      </c>
      <c r="G135" s="101">
        <f t="shared" si="6"/>
        <v>0</v>
      </c>
      <c r="H135" s="101">
        <f t="shared" si="7"/>
        <v>0</v>
      </c>
      <c r="I135" s="124" t="str">
        <f t="shared" si="9"/>
        <v/>
      </c>
    </row>
    <row r="136" spans="1:9" s="78" customFormat="1">
      <c r="A136" s="126" t="str">
        <f t="shared" si="8"/>
        <v/>
      </c>
      <c r="B136" s="127"/>
      <c r="C136" s="128"/>
      <c r="D136" s="129"/>
      <c r="E136" s="130"/>
      <c r="F136" s="131">
        <f t="shared" si="2"/>
        <v>0</v>
      </c>
      <c r="G136" s="101">
        <f t="shared" si="6"/>
        <v>0</v>
      </c>
      <c r="H136" s="101">
        <f t="shared" si="7"/>
        <v>0</v>
      </c>
      <c r="I136" s="124" t="str">
        <f t="shared" si="9"/>
        <v/>
      </c>
    </row>
    <row r="137" spans="1:9" s="78" customFormat="1">
      <c r="A137" s="126" t="str">
        <f t="shared" si="8"/>
        <v/>
      </c>
      <c r="B137" s="127"/>
      <c r="C137" s="128"/>
      <c r="D137" s="129"/>
      <c r="E137" s="130"/>
      <c r="F137" s="131">
        <f t="shared" si="2"/>
        <v>0</v>
      </c>
      <c r="G137" s="101">
        <f t="shared" si="6"/>
        <v>0</v>
      </c>
      <c r="H137" s="101">
        <f t="shared" si="7"/>
        <v>0</v>
      </c>
      <c r="I137" s="124" t="str">
        <f t="shared" si="9"/>
        <v/>
      </c>
    </row>
    <row r="138" spans="1:9" s="78" customFormat="1">
      <c r="A138" s="126" t="str">
        <f t="shared" si="8"/>
        <v/>
      </c>
      <c r="B138" s="127"/>
      <c r="C138" s="128"/>
      <c r="D138" s="129"/>
      <c r="E138" s="130"/>
      <c r="F138" s="131">
        <f t="shared" si="2"/>
        <v>0</v>
      </c>
      <c r="G138" s="101">
        <f t="shared" si="6"/>
        <v>0</v>
      </c>
      <c r="H138" s="101">
        <f t="shared" si="7"/>
        <v>0</v>
      </c>
      <c r="I138" s="124" t="str">
        <f t="shared" si="9"/>
        <v/>
      </c>
    </row>
    <row r="139" spans="1:9" s="78" customFormat="1">
      <c r="A139" s="126" t="str">
        <f t="shared" si="8"/>
        <v/>
      </c>
      <c r="B139" s="127"/>
      <c r="C139" s="128"/>
      <c r="D139" s="129"/>
      <c r="E139" s="130"/>
      <c r="F139" s="131">
        <f t="shared" si="2"/>
        <v>0</v>
      </c>
      <c r="G139" s="101">
        <f t="shared" si="6"/>
        <v>0</v>
      </c>
      <c r="H139" s="101">
        <f t="shared" si="7"/>
        <v>0</v>
      </c>
      <c r="I139" s="124" t="str">
        <f t="shared" si="9"/>
        <v/>
      </c>
    </row>
    <row r="140" spans="1:9" s="78" customFormat="1">
      <c r="A140" s="126" t="str">
        <f t="shared" si="8"/>
        <v/>
      </c>
      <c r="B140" s="127"/>
      <c r="C140" s="128"/>
      <c r="D140" s="129"/>
      <c r="E140" s="130"/>
      <c r="F140" s="131">
        <f t="shared" si="2"/>
        <v>0</v>
      </c>
      <c r="G140" s="101">
        <f t="shared" si="6"/>
        <v>0</v>
      </c>
      <c r="H140" s="101">
        <f t="shared" si="7"/>
        <v>0</v>
      </c>
      <c r="I140" s="124" t="str">
        <f t="shared" si="9"/>
        <v/>
      </c>
    </row>
    <row r="141" spans="1:9" s="78" customFormat="1">
      <c r="A141" s="126" t="str">
        <f t="shared" si="8"/>
        <v/>
      </c>
      <c r="B141" s="127"/>
      <c r="C141" s="128"/>
      <c r="D141" s="129"/>
      <c r="E141" s="130"/>
      <c r="F141" s="131">
        <f t="shared" si="2"/>
        <v>0</v>
      </c>
      <c r="G141" s="101">
        <f t="shared" si="6"/>
        <v>0</v>
      </c>
      <c r="H141" s="101">
        <f t="shared" si="7"/>
        <v>0</v>
      </c>
      <c r="I141" s="124" t="str">
        <f t="shared" si="9"/>
        <v/>
      </c>
    </row>
    <row r="142" spans="1:9" s="78" customFormat="1">
      <c r="A142" s="126" t="str">
        <f t="shared" si="8"/>
        <v/>
      </c>
      <c r="B142" s="127"/>
      <c r="C142" s="128"/>
      <c r="D142" s="129"/>
      <c r="E142" s="130"/>
      <c r="F142" s="131">
        <f t="shared" si="2"/>
        <v>0</v>
      </c>
      <c r="G142" s="101">
        <f t="shared" si="6"/>
        <v>0</v>
      </c>
      <c r="H142" s="101">
        <f t="shared" si="7"/>
        <v>0</v>
      </c>
      <c r="I142" s="124" t="str">
        <f t="shared" si="9"/>
        <v/>
      </c>
    </row>
    <row r="143" spans="1:9" s="78" customFormat="1">
      <c r="A143" s="126" t="str">
        <f t="shared" si="8"/>
        <v/>
      </c>
      <c r="B143" s="127"/>
      <c r="C143" s="128"/>
      <c r="D143" s="129"/>
      <c r="E143" s="130"/>
      <c r="F143" s="131">
        <f t="shared" si="2"/>
        <v>0</v>
      </c>
      <c r="G143" s="101">
        <f t="shared" si="6"/>
        <v>0</v>
      </c>
      <c r="H143" s="101">
        <f t="shared" si="7"/>
        <v>0</v>
      </c>
      <c r="I143" s="124" t="str">
        <f t="shared" si="9"/>
        <v/>
      </c>
    </row>
    <row r="144" spans="1:9" s="78" customFormat="1">
      <c r="A144" s="126" t="str">
        <f t="shared" si="8"/>
        <v/>
      </c>
      <c r="B144" s="127"/>
      <c r="C144" s="128"/>
      <c r="D144" s="129"/>
      <c r="E144" s="130"/>
      <c r="F144" s="131">
        <f t="shared" si="2"/>
        <v>0</v>
      </c>
      <c r="G144" s="101">
        <f t="shared" si="6"/>
        <v>0</v>
      </c>
      <c r="H144" s="101">
        <f t="shared" si="7"/>
        <v>0</v>
      </c>
      <c r="I144" s="124" t="str">
        <f t="shared" si="9"/>
        <v/>
      </c>
    </row>
    <row r="145" spans="1:9" s="78" customFormat="1">
      <c r="A145" s="126" t="str">
        <f t="shared" si="8"/>
        <v/>
      </c>
      <c r="B145" s="127"/>
      <c r="C145" s="128"/>
      <c r="D145" s="129"/>
      <c r="E145" s="130"/>
      <c r="F145" s="131">
        <f t="shared" si="2"/>
        <v>0</v>
      </c>
      <c r="G145" s="101">
        <f t="shared" si="6"/>
        <v>0</v>
      </c>
      <c r="H145" s="101">
        <f t="shared" si="7"/>
        <v>0</v>
      </c>
      <c r="I145" s="124" t="str">
        <f t="shared" si="9"/>
        <v/>
      </c>
    </row>
    <row r="146" spans="1:9" s="78" customFormat="1">
      <c r="A146" s="126" t="str">
        <f t="shared" si="8"/>
        <v/>
      </c>
      <c r="B146" s="127"/>
      <c r="C146" s="128"/>
      <c r="D146" s="129"/>
      <c r="E146" s="130"/>
      <c r="F146" s="131">
        <f t="shared" si="2"/>
        <v>0</v>
      </c>
      <c r="G146" s="101">
        <f t="shared" si="6"/>
        <v>0</v>
      </c>
      <c r="H146" s="101">
        <f t="shared" si="7"/>
        <v>0</v>
      </c>
      <c r="I146" s="124" t="str">
        <f t="shared" si="9"/>
        <v/>
      </c>
    </row>
    <row r="147" spans="1:9" s="78" customFormat="1">
      <c r="A147" s="126" t="str">
        <f t="shared" si="8"/>
        <v/>
      </c>
      <c r="B147" s="127"/>
      <c r="C147" s="128"/>
      <c r="D147" s="129"/>
      <c r="E147" s="130"/>
      <c r="F147" s="131">
        <f t="shared" si="2"/>
        <v>0</v>
      </c>
      <c r="G147" s="101">
        <f t="shared" si="6"/>
        <v>0</v>
      </c>
      <c r="H147" s="101">
        <f t="shared" si="7"/>
        <v>0</v>
      </c>
      <c r="I147" s="124" t="str">
        <f t="shared" si="9"/>
        <v/>
      </c>
    </row>
    <row r="148" spans="1:9" s="78" customFormat="1">
      <c r="A148" s="126" t="str">
        <f t="shared" si="8"/>
        <v/>
      </c>
      <c r="B148" s="127"/>
      <c r="C148" s="128"/>
      <c r="D148" s="129"/>
      <c r="E148" s="130"/>
      <c r="F148" s="131">
        <f t="shared" si="2"/>
        <v>0</v>
      </c>
      <c r="G148" s="101">
        <f t="shared" si="6"/>
        <v>0</v>
      </c>
      <c r="H148" s="101">
        <f t="shared" si="7"/>
        <v>0</v>
      </c>
      <c r="I148" s="124" t="str">
        <f t="shared" si="9"/>
        <v/>
      </c>
    </row>
    <row r="149" spans="1:9" s="78" customFormat="1">
      <c r="A149" s="126" t="str">
        <f t="shared" si="8"/>
        <v/>
      </c>
      <c r="B149" s="127"/>
      <c r="C149" s="128"/>
      <c r="D149" s="129"/>
      <c r="E149" s="130"/>
      <c r="F149" s="131">
        <f t="shared" si="2"/>
        <v>0</v>
      </c>
      <c r="G149" s="101">
        <f t="shared" ref="G149:G192" si="10">MIN(D149,F149)</f>
        <v>0</v>
      </c>
      <c r="H149" s="101">
        <f t="shared" ref="H149:H192" si="11">D149-G149</f>
        <v>0</v>
      </c>
      <c r="I149" s="124" t="str">
        <f t="shared" si="9"/>
        <v/>
      </c>
    </row>
    <row r="150" spans="1:9" s="78" customFormat="1">
      <c r="A150" s="126" t="str">
        <f t="shared" si="8"/>
        <v/>
      </c>
      <c r="B150" s="127"/>
      <c r="C150" s="128"/>
      <c r="D150" s="129"/>
      <c r="E150" s="130"/>
      <c r="F150" s="131">
        <f t="shared" si="2"/>
        <v>0</v>
      </c>
      <c r="G150" s="101">
        <f t="shared" si="10"/>
        <v>0</v>
      </c>
      <c r="H150" s="101">
        <f t="shared" si="11"/>
        <v>0</v>
      </c>
      <c r="I150" s="124" t="str">
        <f t="shared" si="9"/>
        <v/>
      </c>
    </row>
    <row r="151" spans="1:9" s="78" customFormat="1">
      <c r="A151" s="126" t="str">
        <f t="shared" si="8"/>
        <v/>
      </c>
      <c r="B151" s="127"/>
      <c r="C151" s="128"/>
      <c r="D151" s="129"/>
      <c r="E151" s="130"/>
      <c r="F151" s="131">
        <f t="shared" si="2"/>
        <v>0</v>
      </c>
      <c r="G151" s="101">
        <f t="shared" si="10"/>
        <v>0</v>
      </c>
      <c r="H151" s="101">
        <f t="shared" si="11"/>
        <v>0</v>
      </c>
      <c r="I151" s="124" t="str">
        <f t="shared" si="9"/>
        <v/>
      </c>
    </row>
    <row r="152" spans="1:9" s="78" customFormat="1">
      <c r="A152" s="126" t="str">
        <f t="shared" si="8"/>
        <v/>
      </c>
      <c r="B152" s="127"/>
      <c r="C152" s="128"/>
      <c r="D152" s="129"/>
      <c r="E152" s="130"/>
      <c r="F152" s="131">
        <f t="shared" si="2"/>
        <v>0</v>
      </c>
      <c r="G152" s="101">
        <f t="shared" si="10"/>
        <v>0</v>
      </c>
      <c r="H152" s="101">
        <f t="shared" si="11"/>
        <v>0</v>
      </c>
      <c r="I152" s="124" t="str">
        <f t="shared" si="9"/>
        <v/>
      </c>
    </row>
    <row r="153" spans="1:9" s="78" customFormat="1">
      <c r="A153" s="126" t="str">
        <f t="shared" si="8"/>
        <v/>
      </c>
      <c r="B153" s="127"/>
      <c r="C153" s="128"/>
      <c r="D153" s="129"/>
      <c r="E153" s="130"/>
      <c r="F153" s="131">
        <f t="shared" si="2"/>
        <v>0</v>
      </c>
      <c r="G153" s="101">
        <f t="shared" si="10"/>
        <v>0</v>
      </c>
      <c r="H153" s="101">
        <f t="shared" si="11"/>
        <v>0</v>
      </c>
      <c r="I153" s="124" t="str">
        <f t="shared" si="9"/>
        <v/>
      </c>
    </row>
    <row r="154" spans="1:9" s="78" customFormat="1">
      <c r="A154" s="126" t="str">
        <f t="shared" si="8"/>
        <v/>
      </c>
      <c r="B154" s="127"/>
      <c r="C154" s="128"/>
      <c r="D154" s="129"/>
      <c r="E154" s="130"/>
      <c r="F154" s="131">
        <f t="shared" si="2"/>
        <v>0</v>
      </c>
      <c r="G154" s="101">
        <f t="shared" si="10"/>
        <v>0</v>
      </c>
      <c r="H154" s="101">
        <f t="shared" si="11"/>
        <v>0</v>
      </c>
      <c r="I154" s="124" t="str">
        <f t="shared" si="9"/>
        <v/>
      </c>
    </row>
    <row r="155" spans="1:9" s="78" customFormat="1">
      <c r="A155" s="126" t="str">
        <f t="shared" si="8"/>
        <v/>
      </c>
      <c r="B155" s="127"/>
      <c r="C155" s="128"/>
      <c r="D155" s="129"/>
      <c r="E155" s="130"/>
      <c r="F155" s="131">
        <f t="shared" si="2"/>
        <v>0</v>
      </c>
      <c r="G155" s="101">
        <f t="shared" si="10"/>
        <v>0</v>
      </c>
      <c r="H155" s="101">
        <f t="shared" si="11"/>
        <v>0</v>
      </c>
      <c r="I155" s="124" t="str">
        <f t="shared" si="9"/>
        <v/>
      </c>
    </row>
    <row r="156" spans="1:9" s="78" customFormat="1">
      <c r="A156" s="126" t="str">
        <f t="shared" si="8"/>
        <v/>
      </c>
      <c r="B156" s="127"/>
      <c r="C156" s="128"/>
      <c r="D156" s="129"/>
      <c r="E156" s="130"/>
      <c r="F156" s="131">
        <f t="shared" si="2"/>
        <v>0</v>
      </c>
      <c r="G156" s="101">
        <f t="shared" si="10"/>
        <v>0</v>
      </c>
      <c r="H156" s="101">
        <f t="shared" si="11"/>
        <v>0</v>
      </c>
      <c r="I156" s="124" t="str">
        <f t="shared" si="9"/>
        <v/>
      </c>
    </row>
    <row r="157" spans="1:9" s="78" customFormat="1">
      <c r="A157" s="126" t="str">
        <f t="shared" si="8"/>
        <v/>
      </c>
      <c r="B157" s="127"/>
      <c r="C157" s="128"/>
      <c r="D157" s="129"/>
      <c r="E157" s="130"/>
      <c r="F157" s="131">
        <f t="shared" si="2"/>
        <v>0</v>
      </c>
      <c r="G157" s="101">
        <f t="shared" si="10"/>
        <v>0</v>
      </c>
      <c r="H157" s="101">
        <f t="shared" si="11"/>
        <v>0</v>
      </c>
      <c r="I157" s="124" t="str">
        <f t="shared" si="9"/>
        <v/>
      </c>
    </row>
    <row r="158" spans="1:9" s="78" customFormat="1">
      <c r="A158" s="126" t="str">
        <f t="shared" si="8"/>
        <v/>
      </c>
      <c r="B158" s="127"/>
      <c r="C158" s="128"/>
      <c r="D158" s="129"/>
      <c r="E158" s="130"/>
      <c r="F158" s="131">
        <f t="shared" si="2"/>
        <v>0</v>
      </c>
      <c r="G158" s="101">
        <f t="shared" si="10"/>
        <v>0</v>
      </c>
      <c r="H158" s="101">
        <f t="shared" si="11"/>
        <v>0</v>
      </c>
      <c r="I158" s="124" t="str">
        <f t="shared" si="9"/>
        <v/>
      </c>
    </row>
    <row r="159" spans="1:9" s="78" customFormat="1">
      <c r="A159" s="126" t="str">
        <f t="shared" si="8"/>
        <v/>
      </c>
      <c r="B159" s="127"/>
      <c r="C159" s="128"/>
      <c r="D159" s="129"/>
      <c r="E159" s="130"/>
      <c r="F159" s="131">
        <f t="shared" si="2"/>
        <v>0</v>
      </c>
      <c r="G159" s="101">
        <f t="shared" si="10"/>
        <v>0</v>
      </c>
      <c r="H159" s="101">
        <f t="shared" si="11"/>
        <v>0</v>
      </c>
      <c r="I159" s="124" t="str">
        <f t="shared" si="9"/>
        <v/>
      </c>
    </row>
    <row r="160" spans="1:9" s="78" customFormat="1">
      <c r="A160" s="126" t="str">
        <f t="shared" si="8"/>
        <v/>
      </c>
      <c r="B160" s="127"/>
      <c r="C160" s="128"/>
      <c r="D160" s="129"/>
      <c r="E160" s="130"/>
      <c r="F160" s="131">
        <f t="shared" si="2"/>
        <v>0</v>
      </c>
      <c r="G160" s="101">
        <f t="shared" si="10"/>
        <v>0</v>
      </c>
      <c r="H160" s="101">
        <f t="shared" si="11"/>
        <v>0</v>
      </c>
      <c r="I160" s="124" t="str">
        <f t="shared" si="9"/>
        <v/>
      </c>
    </row>
    <row r="161" spans="1:9" s="78" customFormat="1">
      <c r="A161" s="126" t="str">
        <f t="shared" si="8"/>
        <v/>
      </c>
      <c r="B161" s="127"/>
      <c r="C161" s="128"/>
      <c r="D161" s="129"/>
      <c r="E161" s="130"/>
      <c r="F161" s="131">
        <f t="shared" si="2"/>
        <v>0</v>
      </c>
      <c r="G161" s="101">
        <f t="shared" si="10"/>
        <v>0</v>
      </c>
      <c r="H161" s="101">
        <f t="shared" si="11"/>
        <v>0</v>
      </c>
      <c r="I161" s="124" t="str">
        <f t="shared" si="9"/>
        <v/>
      </c>
    </row>
    <row r="162" spans="1:9" s="78" customFormat="1">
      <c r="A162" s="126" t="str">
        <f t="shared" si="8"/>
        <v/>
      </c>
      <c r="B162" s="127"/>
      <c r="C162" s="128"/>
      <c r="D162" s="129"/>
      <c r="E162" s="130"/>
      <c r="F162" s="131">
        <f t="shared" si="2"/>
        <v>0</v>
      </c>
      <c r="G162" s="101">
        <f t="shared" si="10"/>
        <v>0</v>
      </c>
      <c r="H162" s="101">
        <f t="shared" si="11"/>
        <v>0</v>
      </c>
      <c r="I162" s="124" t="str">
        <f t="shared" si="9"/>
        <v/>
      </c>
    </row>
    <row r="163" spans="1:9" s="78" customFormat="1">
      <c r="A163" s="126" t="str">
        <f t="shared" si="8"/>
        <v/>
      </c>
      <c r="B163" s="127"/>
      <c r="C163" s="128"/>
      <c r="D163" s="129"/>
      <c r="E163" s="130"/>
      <c r="F163" s="131">
        <f t="shared" si="2"/>
        <v>0</v>
      </c>
      <c r="G163" s="101">
        <f t="shared" si="10"/>
        <v>0</v>
      </c>
      <c r="H163" s="101">
        <f t="shared" si="11"/>
        <v>0</v>
      </c>
      <c r="I163" s="124" t="str">
        <f t="shared" si="9"/>
        <v/>
      </c>
    </row>
    <row r="164" spans="1:9" s="78" customFormat="1">
      <c r="A164" s="126" t="str">
        <f t="shared" si="8"/>
        <v/>
      </c>
      <c r="B164" s="127"/>
      <c r="C164" s="128"/>
      <c r="D164" s="129"/>
      <c r="E164" s="130"/>
      <c r="F164" s="131">
        <f t="shared" si="2"/>
        <v>0</v>
      </c>
      <c r="G164" s="101">
        <f t="shared" si="10"/>
        <v>0</v>
      </c>
      <c r="H164" s="101">
        <f t="shared" si="11"/>
        <v>0</v>
      </c>
      <c r="I164" s="124" t="str">
        <f t="shared" si="9"/>
        <v/>
      </c>
    </row>
    <row r="165" spans="1:9" s="78" customFormat="1">
      <c r="A165" s="126" t="str">
        <f t="shared" si="8"/>
        <v/>
      </c>
      <c r="B165" s="127"/>
      <c r="C165" s="128"/>
      <c r="D165" s="129"/>
      <c r="E165" s="130"/>
      <c r="F165" s="131">
        <f t="shared" si="2"/>
        <v>0</v>
      </c>
      <c r="G165" s="101">
        <f t="shared" si="10"/>
        <v>0</v>
      </c>
      <c r="H165" s="101">
        <f t="shared" si="11"/>
        <v>0</v>
      </c>
      <c r="I165" s="124" t="str">
        <f t="shared" si="9"/>
        <v/>
      </c>
    </row>
    <row r="166" spans="1:9" s="78" customFormat="1">
      <c r="A166" s="126" t="str">
        <f t="shared" si="8"/>
        <v/>
      </c>
      <c r="B166" s="127"/>
      <c r="C166" s="128"/>
      <c r="D166" s="129"/>
      <c r="E166" s="130"/>
      <c r="F166" s="131">
        <f t="shared" si="2"/>
        <v>0</v>
      </c>
      <c r="G166" s="101">
        <f t="shared" si="10"/>
        <v>0</v>
      </c>
      <c r="H166" s="101">
        <f t="shared" si="11"/>
        <v>0</v>
      </c>
      <c r="I166" s="124" t="str">
        <f t="shared" si="9"/>
        <v/>
      </c>
    </row>
    <row r="167" spans="1:9" s="78" customFormat="1">
      <c r="A167" s="126" t="str">
        <f t="shared" si="8"/>
        <v/>
      </c>
      <c r="B167" s="127"/>
      <c r="C167" s="128"/>
      <c r="D167" s="129"/>
      <c r="E167" s="130"/>
      <c r="F167" s="131">
        <f t="shared" si="2"/>
        <v>0</v>
      </c>
      <c r="G167" s="101">
        <f t="shared" si="10"/>
        <v>0</v>
      </c>
      <c r="H167" s="101">
        <f t="shared" si="11"/>
        <v>0</v>
      </c>
      <c r="I167" s="124" t="str">
        <f t="shared" si="9"/>
        <v/>
      </c>
    </row>
    <row r="168" spans="1:9" s="78" customFormat="1">
      <c r="A168" s="126" t="str">
        <f t="shared" si="8"/>
        <v/>
      </c>
      <c r="B168" s="127"/>
      <c r="C168" s="128"/>
      <c r="D168" s="129"/>
      <c r="E168" s="130"/>
      <c r="F168" s="131">
        <f t="shared" si="2"/>
        <v>0</v>
      </c>
      <c r="G168" s="101">
        <f t="shared" si="10"/>
        <v>0</v>
      </c>
      <c r="H168" s="101">
        <f t="shared" si="11"/>
        <v>0</v>
      </c>
      <c r="I168" s="124" t="str">
        <f t="shared" si="9"/>
        <v/>
      </c>
    </row>
    <row r="169" spans="1:9" s="78" customFormat="1">
      <c r="A169" s="126" t="str">
        <f t="shared" si="8"/>
        <v/>
      </c>
      <c r="B169" s="127"/>
      <c r="C169" s="128"/>
      <c r="D169" s="129"/>
      <c r="E169" s="130"/>
      <c r="F169" s="131">
        <f t="shared" si="2"/>
        <v>0</v>
      </c>
      <c r="G169" s="101">
        <f t="shared" si="10"/>
        <v>0</v>
      </c>
      <c r="H169" s="101">
        <f t="shared" si="11"/>
        <v>0</v>
      </c>
      <c r="I169" s="124" t="str">
        <f t="shared" si="9"/>
        <v/>
      </c>
    </row>
    <row r="170" spans="1:9" s="78" customFormat="1">
      <c r="A170" s="126" t="str">
        <f t="shared" si="8"/>
        <v/>
      </c>
      <c r="B170" s="127"/>
      <c r="C170" s="128"/>
      <c r="D170" s="129"/>
      <c r="E170" s="130"/>
      <c r="F170" s="131">
        <f t="shared" si="2"/>
        <v>0</v>
      </c>
      <c r="G170" s="101">
        <f t="shared" si="10"/>
        <v>0</v>
      </c>
      <c r="H170" s="101">
        <f t="shared" si="11"/>
        <v>0</v>
      </c>
      <c r="I170" s="124" t="str">
        <f t="shared" si="9"/>
        <v/>
      </c>
    </row>
    <row r="171" spans="1:9" s="78" customFormat="1">
      <c r="A171" s="126" t="str">
        <f t="shared" si="8"/>
        <v/>
      </c>
      <c r="B171" s="127"/>
      <c r="C171" s="128"/>
      <c r="D171" s="129"/>
      <c r="E171" s="130"/>
      <c r="F171" s="131">
        <f t="shared" si="2"/>
        <v>0</v>
      </c>
      <c r="G171" s="101">
        <f t="shared" si="10"/>
        <v>0</v>
      </c>
      <c r="H171" s="101">
        <f t="shared" si="11"/>
        <v>0</v>
      </c>
      <c r="I171" s="124" t="str">
        <f t="shared" si="9"/>
        <v/>
      </c>
    </row>
    <row r="172" spans="1:9" s="78" customFormat="1">
      <c r="A172" s="126" t="str">
        <f t="shared" ref="A172:A192" si="12">IF(COUNTA(B172:D172)&gt;0,ROW()-$A$27+1,"")</f>
        <v/>
      </c>
      <c r="B172" s="127"/>
      <c r="C172" s="128"/>
      <c r="D172" s="129"/>
      <c r="E172" s="130"/>
      <c r="F172" s="131">
        <f t="shared" si="2"/>
        <v>0</v>
      </c>
      <c r="G172" s="101">
        <f t="shared" si="10"/>
        <v>0</v>
      </c>
      <c r="H172" s="101">
        <f t="shared" si="11"/>
        <v>0</v>
      </c>
      <c r="I172" s="124" t="str">
        <f t="shared" ref="I172:I192" si="13">IFERROR(VLOOKUP(C172,$C$9:$E$19,3,FALSE),"")</f>
        <v/>
      </c>
    </row>
    <row r="173" spans="1:9" s="78" customFormat="1">
      <c r="A173" s="126" t="str">
        <f t="shared" si="12"/>
        <v/>
      </c>
      <c r="B173" s="127"/>
      <c r="C173" s="128"/>
      <c r="D173" s="129"/>
      <c r="E173" s="130"/>
      <c r="F173" s="131">
        <f t="shared" si="2"/>
        <v>0</v>
      </c>
      <c r="G173" s="101">
        <f t="shared" si="10"/>
        <v>0</v>
      </c>
      <c r="H173" s="101">
        <f t="shared" si="11"/>
        <v>0</v>
      </c>
      <c r="I173" s="124" t="str">
        <f t="shared" si="13"/>
        <v/>
      </c>
    </row>
    <row r="174" spans="1:9" s="78" customFormat="1">
      <c r="A174" s="126" t="str">
        <f t="shared" si="12"/>
        <v/>
      </c>
      <c r="B174" s="127"/>
      <c r="C174" s="128"/>
      <c r="D174" s="129"/>
      <c r="E174" s="130"/>
      <c r="F174" s="131">
        <f t="shared" si="2"/>
        <v>0</v>
      </c>
      <c r="G174" s="101">
        <f t="shared" si="10"/>
        <v>0</v>
      </c>
      <c r="H174" s="101">
        <f t="shared" si="11"/>
        <v>0</v>
      </c>
      <c r="I174" s="124" t="str">
        <f t="shared" si="13"/>
        <v/>
      </c>
    </row>
    <row r="175" spans="1:9" s="78" customFormat="1">
      <c r="A175" s="126" t="str">
        <f t="shared" si="12"/>
        <v/>
      </c>
      <c r="B175" s="127"/>
      <c r="C175" s="128"/>
      <c r="D175" s="129"/>
      <c r="E175" s="130"/>
      <c r="F175" s="131">
        <f t="shared" si="2"/>
        <v>0</v>
      </c>
      <c r="G175" s="101">
        <f t="shared" si="10"/>
        <v>0</v>
      </c>
      <c r="H175" s="101">
        <f t="shared" si="11"/>
        <v>0</v>
      </c>
      <c r="I175" s="124" t="str">
        <f t="shared" si="13"/>
        <v/>
      </c>
    </row>
    <row r="176" spans="1:9" s="78" customFormat="1">
      <c r="A176" s="126" t="str">
        <f t="shared" si="12"/>
        <v/>
      </c>
      <c r="B176" s="127"/>
      <c r="C176" s="128"/>
      <c r="D176" s="129"/>
      <c r="E176" s="130"/>
      <c r="F176" s="131">
        <f t="shared" si="2"/>
        <v>0</v>
      </c>
      <c r="G176" s="101">
        <f t="shared" si="10"/>
        <v>0</v>
      </c>
      <c r="H176" s="101">
        <f t="shared" si="11"/>
        <v>0</v>
      </c>
      <c r="I176" s="124" t="str">
        <f t="shared" si="13"/>
        <v/>
      </c>
    </row>
    <row r="177" spans="1:9" s="78" customFormat="1">
      <c r="A177" s="126" t="str">
        <f t="shared" si="12"/>
        <v/>
      </c>
      <c r="B177" s="127"/>
      <c r="C177" s="128"/>
      <c r="D177" s="129"/>
      <c r="E177" s="130"/>
      <c r="F177" s="131">
        <f t="shared" si="2"/>
        <v>0</v>
      </c>
      <c r="G177" s="101">
        <f t="shared" si="10"/>
        <v>0</v>
      </c>
      <c r="H177" s="101">
        <f t="shared" si="11"/>
        <v>0</v>
      </c>
      <c r="I177" s="124" t="str">
        <f t="shared" si="13"/>
        <v/>
      </c>
    </row>
    <row r="178" spans="1:9" s="78" customFormat="1">
      <c r="A178" s="126" t="str">
        <f t="shared" si="12"/>
        <v/>
      </c>
      <c r="B178" s="127"/>
      <c r="C178" s="128"/>
      <c r="D178" s="129"/>
      <c r="E178" s="130"/>
      <c r="F178" s="131">
        <f t="shared" si="2"/>
        <v>0</v>
      </c>
      <c r="G178" s="101">
        <f t="shared" si="10"/>
        <v>0</v>
      </c>
      <c r="H178" s="101">
        <f t="shared" si="11"/>
        <v>0</v>
      </c>
      <c r="I178" s="124" t="str">
        <f t="shared" si="13"/>
        <v/>
      </c>
    </row>
    <row r="179" spans="1:9" s="78" customFormat="1">
      <c r="A179" s="126" t="str">
        <f t="shared" si="12"/>
        <v/>
      </c>
      <c r="B179" s="127"/>
      <c r="C179" s="128"/>
      <c r="D179" s="129"/>
      <c r="E179" s="130"/>
      <c r="F179" s="131">
        <f t="shared" si="2"/>
        <v>0</v>
      </c>
      <c r="G179" s="101">
        <f t="shared" si="10"/>
        <v>0</v>
      </c>
      <c r="H179" s="101">
        <f t="shared" si="11"/>
        <v>0</v>
      </c>
      <c r="I179" s="124" t="str">
        <f t="shared" si="13"/>
        <v/>
      </c>
    </row>
    <row r="180" spans="1:9" s="78" customFormat="1">
      <c r="A180" s="126" t="str">
        <f t="shared" si="12"/>
        <v/>
      </c>
      <c r="B180" s="127"/>
      <c r="C180" s="128"/>
      <c r="D180" s="129"/>
      <c r="E180" s="130"/>
      <c r="F180" s="131">
        <f t="shared" si="2"/>
        <v>0</v>
      </c>
      <c r="G180" s="101">
        <f t="shared" si="10"/>
        <v>0</v>
      </c>
      <c r="H180" s="101">
        <f t="shared" si="11"/>
        <v>0</v>
      </c>
      <c r="I180" s="124" t="str">
        <f t="shared" si="13"/>
        <v/>
      </c>
    </row>
    <row r="181" spans="1:9" s="78" customFormat="1">
      <c r="A181" s="126" t="str">
        <f t="shared" si="12"/>
        <v/>
      </c>
      <c r="B181" s="127"/>
      <c r="C181" s="128"/>
      <c r="D181" s="129"/>
      <c r="E181" s="130"/>
      <c r="F181" s="131">
        <f t="shared" si="2"/>
        <v>0</v>
      </c>
      <c r="G181" s="101">
        <f t="shared" si="10"/>
        <v>0</v>
      </c>
      <c r="H181" s="101">
        <f t="shared" si="11"/>
        <v>0</v>
      </c>
      <c r="I181" s="124" t="str">
        <f t="shared" si="13"/>
        <v/>
      </c>
    </row>
    <row r="182" spans="1:9" s="78" customFormat="1">
      <c r="A182" s="126" t="str">
        <f t="shared" si="12"/>
        <v/>
      </c>
      <c r="B182" s="127"/>
      <c r="C182" s="128"/>
      <c r="D182" s="129"/>
      <c r="E182" s="130"/>
      <c r="F182" s="131">
        <f t="shared" si="2"/>
        <v>0</v>
      </c>
      <c r="G182" s="101">
        <f t="shared" si="10"/>
        <v>0</v>
      </c>
      <c r="H182" s="101">
        <f t="shared" si="11"/>
        <v>0</v>
      </c>
      <c r="I182" s="124" t="str">
        <f t="shared" si="13"/>
        <v/>
      </c>
    </row>
    <row r="183" spans="1:9" s="78" customFormat="1">
      <c r="A183" s="126" t="str">
        <f t="shared" si="12"/>
        <v/>
      </c>
      <c r="B183" s="127"/>
      <c r="C183" s="128"/>
      <c r="D183" s="129"/>
      <c r="E183" s="130"/>
      <c r="F183" s="131">
        <f t="shared" si="2"/>
        <v>0</v>
      </c>
      <c r="G183" s="101">
        <f t="shared" si="10"/>
        <v>0</v>
      </c>
      <c r="H183" s="101">
        <f t="shared" si="11"/>
        <v>0</v>
      </c>
      <c r="I183" s="124" t="str">
        <f t="shared" si="13"/>
        <v/>
      </c>
    </row>
    <row r="184" spans="1:9" s="78" customFormat="1">
      <c r="A184" s="126" t="str">
        <f t="shared" si="12"/>
        <v/>
      </c>
      <c r="B184" s="127"/>
      <c r="C184" s="128"/>
      <c r="D184" s="129"/>
      <c r="E184" s="130"/>
      <c r="F184" s="131">
        <f t="shared" si="2"/>
        <v>0</v>
      </c>
      <c r="G184" s="101">
        <f t="shared" si="10"/>
        <v>0</v>
      </c>
      <c r="H184" s="101">
        <f t="shared" si="11"/>
        <v>0</v>
      </c>
      <c r="I184" s="124" t="str">
        <f t="shared" si="13"/>
        <v/>
      </c>
    </row>
    <row r="185" spans="1:9" s="78" customFormat="1">
      <c r="A185" s="126" t="str">
        <f t="shared" si="12"/>
        <v/>
      </c>
      <c r="B185" s="127"/>
      <c r="C185" s="128"/>
      <c r="D185" s="129"/>
      <c r="E185" s="130"/>
      <c r="F185" s="131">
        <f t="shared" si="2"/>
        <v>0</v>
      </c>
      <c r="G185" s="101">
        <f t="shared" si="10"/>
        <v>0</v>
      </c>
      <c r="H185" s="101">
        <f t="shared" si="11"/>
        <v>0</v>
      </c>
      <c r="I185" s="124" t="str">
        <f t="shared" si="13"/>
        <v/>
      </c>
    </row>
    <row r="186" spans="1:9" s="78" customFormat="1">
      <c r="A186" s="126" t="str">
        <f t="shared" si="12"/>
        <v/>
      </c>
      <c r="B186" s="127"/>
      <c r="C186" s="128"/>
      <c r="D186" s="129"/>
      <c r="E186" s="130"/>
      <c r="F186" s="131">
        <f t="shared" si="2"/>
        <v>0</v>
      </c>
      <c r="G186" s="101">
        <f t="shared" si="10"/>
        <v>0</v>
      </c>
      <c r="H186" s="101">
        <f t="shared" si="11"/>
        <v>0</v>
      </c>
      <c r="I186" s="124" t="str">
        <f t="shared" si="13"/>
        <v/>
      </c>
    </row>
    <row r="187" spans="1:9" s="78" customFormat="1">
      <c r="A187" s="126" t="str">
        <f t="shared" si="12"/>
        <v/>
      </c>
      <c r="B187" s="127"/>
      <c r="C187" s="128"/>
      <c r="D187" s="129"/>
      <c r="E187" s="130"/>
      <c r="F187" s="131">
        <f t="shared" si="2"/>
        <v>0</v>
      </c>
      <c r="G187" s="101">
        <f t="shared" si="10"/>
        <v>0</v>
      </c>
      <c r="H187" s="101">
        <f t="shared" si="11"/>
        <v>0</v>
      </c>
      <c r="I187" s="124" t="str">
        <f t="shared" si="13"/>
        <v/>
      </c>
    </row>
    <row r="188" spans="1:9" s="78" customFormat="1">
      <c r="A188" s="126" t="str">
        <f t="shared" si="12"/>
        <v/>
      </c>
      <c r="B188" s="127"/>
      <c r="C188" s="128"/>
      <c r="D188" s="129"/>
      <c r="E188" s="130"/>
      <c r="F188" s="131">
        <f t="shared" si="2"/>
        <v>0</v>
      </c>
      <c r="G188" s="101">
        <f t="shared" si="10"/>
        <v>0</v>
      </c>
      <c r="H188" s="101">
        <f t="shared" si="11"/>
        <v>0</v>
      </c>
      <c r="I188" s="124" t="str">
        <f t="shared" si="13"/>
        <v/>
      </c>
    </row>
    <row r="189" spans="1:9" s="78" customFormat="1">
      <c r="A189" s="126" t="str">
        <f t="shared" si="12"/>
        <v/>
      </c>
      <c r="B189" s="127"/>
      <c r="C189" s="128"/>
      <c r="D189" s="129"/>
      <c r="E189" s="130"/>
      <c r="F189" s="131">
        <f t="shared" si="2"/>
        <v>0</v>
      </c>
      <c r="G189" s="101">
        <f t="shared" si="10"/>
        <v>0</v>
      </c>
      <c r="H189" s="101">
        <f t="shared" si="11"/>
        <v>0</v>
      </c>
      <c r="I189" s="124" t="str">
        <f t="shared" si="13"/>
        <v/>
      </c>
    </row>
    <row r="190" spans="1:9" s="78" customFormat="1">
      <c r="A190" s="126" t="str">
        <f t="shared" si="12"/>
        <v/>
      </c>
      <c r="B190" s="127"/>
      <c r="C190" s="128"/>
      <c r="D190" s="129"/>
      <c r="E190" s="130"/>
      <c r="F190" s="131">
        <f t="shared" si="2"/>
        <v>0</v>
      </c>
      <c r="G190" s="101">
        <f t="shared" si="10"/>
        <v>0</v>
      </c>
      <c r="H190" s="101">
        <f t="shared" si="11"/>
        <v>0</v>
      </c>
      <c r="I190" s="124" t="str">
        <f t="shared" si="13"/>
        <v/>
      </c>
    </row>
    <row r="191" spans="1:9" s="78" customFormat="1">
      <c r="A191" s="126" t="str">
        <f t="shared" si="12"/>
        <v/>
      </c>
      <c r="B191" s="127"/>
      <c r="C191" s="128"/>
      <c r="D191" s="129"/>
      <c r="E191" s="130"/>
      <c r="F191" s="131">
        <f t="shared" si="2"/>
        <v>0</v>
      </c>
      <c r="G191" s="101">
        <f t="shared" si="10"/>
        <v>0</v>
      </c>
      <c r="H191" s="101">
        <f t="shared" si="11"/>
        <v>0</v>
      </c>
      <c r="I191" s="124" t="str">
        <f t="shared" si="13"/>
        <v/>
      </c>
    </row>
    <row r="192" spans="1:9" s="78" customFormat="1">
      <c r="A192" s="126" t="str">
        <f t="shared" si="12"/>
        <v/>
      </c>
      <c r="B192" s="127"/>
      <c r="C192" s="128"/>
      <c r="D192" s="129"/>
      <c r="E192" s="130"/>
      <c r="F192" s="131">
        <f t="shared" si="2"/>
        <v>0</v>
      </c>
      <c r="G192" s="101">
        <f t="shared" si="10"/>
        <v>0</v>
      </c>
      <c r="H192" s="101">
        <f t="shared" si="11"/>
        <v>0</v>
      </c>
      <c r="I192" s="124" t="str">
        <f t="shared" si="13"/>
        <v/>
      </c>
    </row>
  </sheetData>
  <sheetProtection password="EF62" sheet="1" objects="1" scenarios="1" autoFilter="0"/>
  <mergeCells count="9">
    <mergeCell ref="F38:F41"/>
    <mergeCell ref="H38:H41"/>
    <mergeCell ref="G38:G41"/>
    <mergeCell ref="C3:C7"/>
    <mergeCell ref="A38:A42"/>
    <mergeCell ref="B38:B42"/>
    <mergeCell ref="D38:D41"/>
    <mergeCell ref="E38:E41"/>
    <mergeCell ref="C38:C41"/>
  </mergeCells>
  <conditionalFormatting sqref="B43:E192">
    <cfRule type="cellIs" dxfId="1" priority="4" stopIfTrue="1" operator="notEqual">
      <formula>0</formula>
    </cfRule>
  </conditionalFormatting>
  <conditionalFormatting sqref="H30">
    <cfRule type="cellIs" dxfId="0" priority="3" stopIfTrue="1" operator="equal">
      <formula>0</formula>
    </cfRule>
  </conditionalFormatting>
  <dataValidations count="2">
    <dataValidation type="list" errorStyle="information" allowBlank="1" showInputMessage="1" showErrorMessage="1" errorTitle="Monat" error="Sie können einen Wert auswählen!" sqref="C43:C192">
      <formula1>Monat_Bestand</formula1>
    </dataValidation>
    <dataValidation type="list" allowBlank="1" showErrorMessage="1" errorTitle="Betrag" error="Sie können einen Wert auswählen!" sqref="D43:D192">
      <formula1>INDIRECT(I43)</formula1>
    </dataValidation>
  </dataValidations>
  <printOptions horizontalCentered="1"/>
  <pageMargins left="0.19685039370078741" right="0.19685039370078741" top="0.78740157480314965" bottom="0.39370078740157483" header="0.19685039370078741" footer="0.19685039370078741"/>
  <pageSetup paperSize="9" fitToHeight="0" orientation="landscape" useFirstPageNumber="1" r:id="rId1"/>
  <headerFooter>
    <oddFooter>&amp;C&amp;8&amp;A - 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Änderungsdoku</vt:lpstr>
      <vt:lpstr>Mittelanforderung</vt:lpstr>
      <vt:lpstr>Anl 1_Mittelbedarfsplanung</vt:lpstr>
      <vt:lpstr>Anl 2_Mittelbestand</vt:lpstr>
      <vt:lpstr>Änderungsdoku!Druckbereich</vt:lpstr>
      <vt:lpstr>Mittelanforderung!Druckbereich</vt:lpstr>
      <vt:lpstr>Änderungsdoku!Drucktitel</vt:lpstr>
      <vt:lpstr>'Anl 1_Mittelbedarfsplanung'!Drucktitel</vt:lpstr>
      <vt:lpstr>'Anl 2_Mittelbestand'!Drucktitel</vt:lpstr>
      <vt:lpstr>Festbetrag_1</vt:lpstr>
      <vt:lpstr>Festbetrag_2</vt:lpstr>
      <vt:lpstr>Festbetrag_3</vt:lpstr>
      <vt:lpstr>Festbetrag_4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Davina Krismann</cp:lastModifiedBy>
  <cp:lastPrinted>2022-08-31T06:03:19Z</cp:lastPrinted>
  <dcterms:created xsi:type="dcterms:W3CDTF">2010-02-12T07:07:07Z</dcterms:created>
  <dcterms:modified xsi:type="dcterms:W3CDTF">2024-02-13T09:28:31Z</dcterms:modified>
</cp:coreProperties>
</file>