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5 SoFaJuSp\Antrag\04 in Arbeit\"/>
    </mc:Choice>
  </mc:AlternateContent>
  <bookViews>
    <workbookView xWindow="-15" yWindow="-15" windowWidth="12600" windowHeight="11580" activeTab="1"/>
  </bookViews>
  <sheets>
    <sheet name="Änderungsdoku" sheetId="22" r:id="rId1"/>
    <sheet name="Seite 1" sheetId="1" r:id="rId2"/>
    <sheet name="Seite 2" sheetId="2" r:id="rId3"/>
    <sheet name="Seite 3" sheetId="15" r:id="rId4"/>
    <sheet name="Übersicht Maximalzuschuss" sheetId="23" r:id="rId5"/>
  </sheets>
  <definedNames>
    <definedName name="Antragsteller">'Übersicht Maximalzuschuss'!$A$8:$A$30</definedName>
    <definedName name="_xlnm.Print_Area" localSheetId="0">Änderungsdoku!$A:$C</definedName>
    <definedName name="_xlnm.Print_Area" localSheetId="1">'Seite 1'!$A$1:$J$62</definedName>
    <definedName name="_xlnm.Print_Area" localSheetId="2">'Seite 2'!$A$1:$J$63</definedName>
    <definedName name="_xlnm.Print_Area" localSheetId="3">'Seite 3'!$A$1:$J$67</definedName>
    <definedName name="_xlnm.Print_Area" localSheetId="4">'Übersicht Maximalzuschuss'!$A$1:$C$56</definedName>
    <definedName name="_xlnm.Print_Titles" localSheetId="0">Änderungsdoku!$7:$7</definedName>
    <definedName name="Landkreis">'Übersicht Maximalzuschuss'!$B$8:$B$30</definedName>
  </definedNames>
  <calcPr calcId="162913"/>
</workbook>
</file>

<file path=xl/calcChain.xml><?xml version="1.0" encoding="utf-8"?>
<calcChain xmlns="http://schemas.openxmlformats.org/spreadsheetml/2006/main">
  <c r="I25" i="1" l="1"/>
  <c r="K21" i="2" l="1"/>
  <c r="H5" i="2" s="1"/>
  <c r="C31" i="23" l="1"/>
  <c r="A55" i="23"/>
  <c r="A66" i="15"/>
  <c r="A62" i="2"/>
  <c r="A61" i="1" l="1"/>
  <c r="E18" i="2" l="1"/>
  <c r="L22" i="2"/>
  <c r="F21" i="2"/>
  <c r="H14" i="2" s="1"/>
  <c r="H17" i="2" l="1"/>
  <c r="F58" i="2" l="1"/>
  <c r="L21" i="2" l="1"/>
  <c r="I24" i="1" l="1"/>
  <c r="C35" i="2" l="1"/>
  <c r="F35" i="2" l="1"/>
  <c r="H1" i="15" l="1"/>
  <c r="H1" i="2"/>
  <c r="H19" i="1"/>
  <c r="D63" i="15" l="1"/>
  <c r="I26" i="1" l="1"/>
  <c r="K24" i="2" l="1"/>
  <c r="F22" i="2" s="1"/>
  <c r="F37" i="2" l="1"/>
  <c r="G49" i="1" s="1"/>
  <c r="A4" i="22" s="1"/>
  <c r="A62" i="1" l="1"/>
  <c r="A67" i="15" s="1"/>
  <c r="F39" i="2"/>
  <c r="F42" i="2" s="1"/>
  <c r="A56" i="23" l="1"/>
  <c r="A63" i="2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H19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H20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<sst xmlns="http://schemas.openxmlformats.org/spreadsheetml/2006/main" count="210" uniqueCount="178">
  <si>
    <t>Der Antragsteller erklärt, dass</t>
  </si>
  <si>
    <t>Gesamtsumme der Ausgaben</t>
  </si>
  <si>
    <t>Gesamtsumme der Finanzierung</t>
  </si>
  <si>
    <t>Eingangsstempel:</t>
  </si>
  <si>
    <t>Tel.-Nr.:</t>
  </si>
  <si>
    <t>E-Mail:</t>
  </si>
  <si>
    <t>Aktenzeichen:</t>
  </si>
  <si>
    <t xml:space="preserve"> </t>
  </si>
  <si>
    <t xml:space="preserve">Aktenzeichen: </t>
  </si>
  <si>
    <t>Bezeichnung</t>
  </si>
  <si>
    <t>Bemerkungen</t>
  </si>
  <si>
    <t>Ort, Datum</t>
  </si>
  <si>
    <t>1.</t>
  </si>
  <si>
    <t>2.</t>
  </si>
  <si>
    <t>3.</t>
  </si>
  <si>
    <t>4.</t>
  </si>
  <si>
    <t>I. Antragsteller</t>
  </si>
  <si>
    <t>IV. Bankverbindung</t>
  </si>
  <si>
    <t>die Gesamtfinanzierung bei Gewährung der beantragten Förderung gesichert ist.</t>
  </si>
  <si>
    <t>II. Projektbezeichnung und Durchführungszeitraum</t>
  </si>
  <si>
    <t>Datum:</t>
  </si>
  <si>
    <t>Änderungsdokumentation</t>
  </si>
  <si>
    <t>Version</t>
  </si>
  <si>
    <t>Datum</t>
  </si>
  <si>
    <t>Beschreibung der Änderung</t>
  </si>
  <si>
    <t>V 1.0</t>
  </si>
  <si>
    <t>Ersterstellung</t>
  </si>
  <si>
    <t>Erstantrag</t>
  </si>
  <si>
    <t>Änderungsantrag</t>
  </si>
  <si>
    <t>verbleibt beim Antragsteller</t>
  </si>
  <si>
    <t>Fax-Nr.:</t>
  </si>
  <si>
    <t>Zuwendungsgeber/Zuwendungsbereich</t>
  </si>
  <si>
    <t>Zuwendung in €</t>
  </si>
  <si>
    <t>Gesamt</t>
  </si>
  <si>
    <t>5.</t>
  </si>
  <si>
    <t>6.</t>
  </si>
  <si>
    <t>der Zuwendungsgeber Angaben über das Projekt und die Förderhöhe bekannt geben darf.</t>
  </si>
  <si>
    <t>schaftlichen Haushaltsführung aufgestellt wurde und dass ihn die darin ausgewiesenen Beträge nach den</t>
  </si>
  <si>
    <t>für die Deckung der Ausgaben, die aus den hier beantragten Landesmitteln finanziert werden sollen, keine</t>
  </si>
  <si>
    <r>
      <t xml:space="preserve">Status
</t>
    </r>
    <r>
      <rPr>
        <i/>
        <sz val="8"/>
        <color rgb="FF0070C0"/>
        <rFont val="Arial"/>
        <family val="2"/>
      </rPr>
      <t>Bitte auswählen!</t>
    </r>
  </si>
  <si>
    <t>F-SBF</t>
  </si>
  <si>
    <r>
      <t xml:space="preserve">Projektbezeichnung:
</t>
    </r>
    <r>
      <rPr>
        <i/>
        <sz val="8"/>
        <color rgb="FF0070C0"/>
        <rFont val="Arial"/>
        <family val="2"/>
      </rPr>
      <t>(Kurzbezeichnung)</t>
    </r>
  </si>
  <si>
    <t>Landkreis/kreisfreie Stadt:</t>
  </si>
  <si>
    <t>Bitte auswählen!</t>
  </si>
  <si>
    <t>Landkreis Altenburger Land</t>
  </si>
  <si>
    <t>Landkreis Eichsfeld</t>
  </si>
  <si>
    <t>Erfurt</t>
  </si>
  <si>
    <t>Gera</t>
  </si>
  <si>
    <t>Landkreis Gotha</t>
  </si>
  <si>
    <t>Landkreis Greiz</t>
  </si>
  <si>
    <t>Landkreis Hildburghausen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</si>
  <si>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</si>
  <si>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</si>
  <si>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</si>
  <si>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</si>
  <si>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</si>
  <si>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</si>
  <si>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</si>
  <si>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</si>
  <si>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</si>
  <si>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</si>
  <si>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</si>
  <si>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Weimar</t>
  </si>
  <si>
    <r>
      <t xml:space="preserve">Antragsteller:
</t>
    </r>
    <r>
      <rPr>
        <i/>
        <sz val="8"/>
        <color rgb="FF0070C0"/>
        <rFont val="Arial"/>
        <family val="2"/>
      </rPr>
      <t>(Landkreis/kreisfreie Stadt)</t>
    </r>
  </si>
  <si>
    <t>Beginn des Projektes:</t>
  </si>
  <si>
    <t>Ende des Projektes:</t>
  </si>
  <si>
    <t>Kontoinhaber:</t>
  </si>
  <si>
    <t>Bank, Ort:</t>
  </si>
  <si>
    <t>IBAN:</t>
  </si>
  <si>
    <t>BIC:</t>
  </si>
  <si>
    <t>Wenn ja, geben Sie bitte an, um welche Zuwendungsgeber/Zuwendungsbereiche es sich handelt:</t>
  </si>
  <si>
    <t>Wurden für die Maßnahme bereits Zuwendungen beantragt, in Aussicht 
gestellt bzw. bewilligt?</t>
  </si>
  <si>
    <t>3.1</t>
  </si>
  <si>
    <t>3.2</t>
  </si>
  <si>
    <t>3.3</t>
  </si>
  <si>
    <t>Haushaltsmittel des Antragstellers</t>
  </si>
  <si>
    <t>Zuwendungen des Bundes</t>
  </si>
  <si>
    <t>weitere Zuwendungen des Freistaats Thüringen</t>
  </si>
  <si>
    <r>
      <t>Landesmittel</t>
    </r>
    <r>
      <rPr>
        <sz val="9"/>
        <rFont val="Arial"/>
        <family val="2"/>
      </rPr>
      <t xml:space="preserve"> (beantragte Zuwendung)</t>
    </r>
  </si>
  <si>
    <t>Zuwendung aus Landesmitteln (in €)</t>
  </si>
  <si>
    <t>VIII. Erklärungen des Antragstellers</t>
  </si>
  <si>
    <t>ANBest-Gk binden. Die beantragten Mittel werden ausschließlich für die Programmziele und Zuwendungs-</t>
  </si>
  <si>
    <t>zwecke der Richtlinie verwendet.</t>
  </si>
  <si>
    <t>er vom Inhalt der Allgemeinen Nebenbestimmungen für Zuwendungen zur Projektförderung an</t>
  </si>
  <si>
    <t>Gebietskörperschaften und Zusammenschlüsse von Gebietskörperschaften (ANBest-Gk) Kenntnis</t>
  </si>
  <si>
    <t>genommen hat und diese als rechtsverbindlich anerkennt.</t>
  </si>
  <si>
    <t>anderen Finanzmittel, als im Ausgaben- und Finanzierungsplan angegeben, dauerhaft zur Verfügung stehen</t>
  </si>
  <si>
    <t>oder beantragt werden.</t>
  </si>
  <si>
    <t>Folgende Anlagen sind Bestandteil des Antrages:</t>
  </si>
  <si>
    <t>die im Antrag gemachten Angaben unter Berücksichtigung der Thüringer Landeshaushaltsordnung</t>
  </si>
  <si>
    <t>(ThürLHO), der Verwaltungsvorschriften zu § 44 ThürLHO sowie der ANBest-Gk vollständig und richtig sind,</t>
  </si>
  <si>
    <t>V. Ausgaben- und Finanzierungsplan</t>
  </si>
  <si>
    <t>VI. Zuwendungen von anderen Stellen</t>
  </si>
  <si>
    <t>VII. Anlagen zum Antrag</t>
  </si>
  <si>
    <t>der Ausgaben- und Finanzierungsplan unter Ziffer V nach den Grundsätzen einer sparsamen und wirt-</t>
  </si>
  <si>
    <t>Bereitstellung einer qualifizierten migrationsspezifischen sozialen Beratung 
und Betreuung für anerkannte Flüchtlinge (Flüchtlinge mit Aufenthaltserlaubnis 
nach Kapitel 2 Abschnitt 5 des Aufenthaltsgesetzes) nebst ihren Familienange-
hörigen im</t>
  </si>
  <si>
    <r>
      <t xml:space="preserve">Öffentliche Mittel </t>
    </r>
    <r>
      <rPr>
        <i/>
        <sz val="8"/>
        <color rgb="FF0070C0"/>
        <rFont val="Arial"/>
        <family val="2"/>
      </rPr>
      <t>(Bescheide/Erläuterungen beifügen)</t>
    </r>
  </si>
  <si>
    <t>Mittel Dritter</t>
  </si>
  <si>
    <r>
      <t>Bitte beachten Sie, dass zu den jeweiligen Ausgaben für Fachpersonal (inklusive Schulungsausgaben), Sach- und Ver-
waltungsausgaben sowie Honorare zur sozialen Betreuung und Beratung von anerkannten Flüchtlingen i.</t>
    </r>
    <r>
      <rPr>
        <sz val="8"/>
        <color rgb="FF0070C0"/>
        <rFont val="Arial"/>
        <family val="2"/>
      </rPr>
      <t> </t>
    </r>
    <r>
      <rPr>
        <i/>
        <sz val="8"/>
        <color rgb="FF0070C0"/>
        <rFont val="Arial"/>
        <family val="2"/>
      </rPr>
      <t>S.</t>
    </r>
    <r>
      <rPr>
        <sz val="8"/>
        <color rgb="FF0070C0"/>
        <rFont val="Arial"/>
        <family val="2"/>
      </rPr>
      <t> </t>
    </r>
    <r>
      <rPr>
        <i/>
        <sz val="8"/>
        <color rgb="FF0070C0"/>
        <rFont val="Arial"/>
        <family val="2"/>
      </rPr>
      <t>d. Ziffer 1.2 
dieser Richtlinie einschließlich der dabei anfallenden Ausgaben für Dolmetscherleistungen in dem Verwendungsnachweis 
i. S. d. Ziffer 7.3 dieser Richtlinie Angaben zu erbringen sind.</t>
    </r>
  </si>
  <si>
    <t>V 1.1</t>
  </si>
  <si>
    <t>Anpassung der Erklärung zum Datenschutz</t>
  </si>
  <si>
    <t>7.</t>
  </si>
  <si>
    <t>V 1.2</t>
  </si>
  <si>
    <t>er den betroffenen Personen im Sinne des Art. 4 DSGVO (z. B. Mitarbeiter, Ansprechpartner, Teilnehmer</t>
  </si>
  <si>
    <t xml:space="preserve">allgemeinen oder auf den jeweiligen Empfänger orientierten Datenschutzerklärungen sind über den </t>
  </si>
  <si>
    <t>* * * Status- und Funktionsbezeichnungen dieses Antrages gelten geschlechtsneutral. * * *</t>
  </si>
  <si>
    <t>Stempel, rechtsverbindliche Unterschrift/en des Antragstellers</t>
  </si>
  <si>
    <t>V 1.3</t>
  </si>
  <si>
    <t>Wartburgkreis</t>
  </si>
  <si>
    <t>8.</t>
  </si>
  <si>
    <t>Anpassung an neue Richtlinie, Ergänzung Punkt 5 auf Seite 3</t>
  </si>
  <si>
    <t>V 1.4</t>
  </si>
  <si>
    <t>Ilm-Kreis</t>
  </si>
  <si>
    <t>9.</t>
  </si>
  <si>
    <t>Anpassung an Jahr 2021 und Ergänzung Punkt 4 im Abschnitt VIII. (Erklärungen
des Antragstellers)</t>
  </si>
  <si>
    <t>V 1.5</t>
  </si>
  <si>
    <t>Anpassung des Richtliniendatums auf Seite 1</t>
  </si>
  <si>
    <t>V 1.6</t>
  </si>
  <si>
    <t>auf Gewährung einer Landeszuwendung gemäß
Richtlinie zur Förderung der sozialen Beratung 
und Betreuung von anerkannten Flüchtlingen in
Thüringen</t>
  </si>
  <si>
    <t>Kreis Weimarer Land</t>
  </si>
  <si>
    <t>Zuwendung
(Landesmittel)</t>
  </si>
  <si>
    <t>Gesamtausgaben</t>
  </si>
  <si>
    <t>gemäß Ziffer 6.2 der Richtlinie</t>
  </si>
  <si>
    <t>Personalausgaben für Fachpersonal</t>
  </si>
  <si>
    <r>
      <t>Sach- und Verwaltungsausgaben</t>
    </r>
    <r>
      <rPr>
        <sz val="9"/>
        <rFont val="Arial"/>
        <family val="2"/>
      </rPr>
      <t xml:space="preserve"> (inklusive Honorare)</t>
    </r>
  </si>
  <si>
    <t>III. Beantragte Zuwendung (gemäß Ausgaben- und Finanzierungsplan)</t>
  </si>
  <si>
    <t>im Fall der Weiterleitung/Beauftragung die Vorgaben der Richtlinie für den begünstigten Dritten für verbindlich</t>
  </si>
  <si>
    <t>erklärt werden.</t>
  </si>
  <si>
    <t>zuwendungsfähige Gesamtausgaben (in €)</t>
  </si>
  <si>
    <t>Kontrolle Ausgaben zu Finanzierung</t>
  </si>
  <si>
    <t>Finanzierung bezogen auf die zuwendungsfähigen Gesamtausgaben (in €)</t>
  </si>
  <si>
    <t>maximaler Zuwendungsbetrag gemäß Richtlinie (in €)</t>
  </si>
  <si>
    <t>Der max. Zuwendungsbetrag 
darf</t>
  </si>
  <si>
    <t>25% der zuwendungsfähigen Personalausgaben</t>
  </si>
  <si>
    <t>Anpassung des Ausgaben- und Finanzierungsplanes und der Erklärungen des Antragstellers</t>
  </si>
  <si>
    <t>er das Schreiben "Hinweise für die Zuwendungsempfänger zur Umsetzung der Richtlinie zur Förderung der</t>
  </si>
  <si>
    <t>sozialen Beratung und Betreuung von anerkannten Flüchtlingen in Thüringen" ab Antragstellung für das weitere</t>
  </si>
  <si>
    <t>Verfahren als verbindlich anerkennt.</t>
  </si>
  <si>
    <t>Internetseite eingestellten Formblätter zur Erhebung der Indikatoren nach Nr. 7.5 der Förderrichtlinie sowie zur</t>
  </si>
  <si>
    <t>Erfassung von Angaben gemäß des in Nr. 4 erwähnten Schreibens verpflichtet und gegebenenfalls Dritte, an</t>
  </si>
  <si>
    <t>die er die Zuwendung ganz oder teilweise zur Erfüllung des Zuwendungszwecks weitergibt, verpflichtet, dies ab</t>
  </si>
  <si>
    <t>diesem Zeitpunkt ebenfalls tun.</t>
  </si>
  <si>
    <t>10.</t>
  </si>
  <si>
    <t>Der Antrag auf Genehmigung 
des vorzeitigen Maßnahme-
beginns wird hiermit gestellt:</t>
  </si>
  <si>
    <t>Weimarische Straße 45/46</t>
  </si>
  <si>
    <t>99099 Erfurt</t>
  </si>
  <si>
    <t>Antrag</t>
  </si>
  <si>
    <t>Soziale Beratung von Flüchtlingen</t>
  </si>
  <si>
    <t>GFAW</t>
  </si>
  <si>
    <t>TLVwA</t>
  </si>
  <si>
    <t>V 2.0</t>
  </si>
  <si>
    <t>Thüringer Landesverwaltungsamt</t>
  </si>
  <si>
    <t>- Abteilungsgruppe Arbeits- und Wirtschaftsförderung</t>
  </si>
  <si>
    <t>im Projekt) die Kenntnisnahme der "Datenschutzerklärung Förderverfahren" des TLVwA ermöglicht. Die</t>
  </si>
  <si>
    <t>er sich von Beginn des beantragten Bewilligungszeitraumes an zur Nutzung der durch das TLVwA auf ihrer</t>
  </si>
  <si>
    <t>Übernahme des Formulars und Aktualisierung des Maximalzuschusses</t>
  </si>
  <si>
    <t>Landkreis/kreisfreie Stadt</t>
  </si>
  <si>
    <t>Wirtschaftsförderung &gt; Soziales, Familie, Jugend und Sport &gt; Allgemeine Downloads zu den Richtlinien</t>
  </si>
  <si>
    <t>(SoFaJuSp) &gt; Downloads abrufbar.</t>
  </si>
  <si>
    <t>Stadt Erfurt</t>
  </si>
  <si>
    <t>Stadt Gera</t>
  </si>
  <si>
    <t>Stadt Jena</t>
  </si>
  <si>
    <t>Stadt Suhl</t>
  </si>
  <si>
    <t>Stadt Weimar</t>
  </si>
  <si>
    <t>Verwaltungsvorschrift des Thüringer Ministeriums für Migration, Justiz und Verbraucherschutz</t>
  </si>
  <si>
    <t>V 2.1</t>
  </si>
  <si>
    <r>
      <t>Antrag</t>
    </r>
    <r>
      <rPr>
        <i/>
        <sz val="9"/>
        <color rgb="FF0070C0"/>
        <rFont val="Arial"/>
        <family val="2"/>
      </rPr>
      <t xml:space="preserve"> (für Förderjahr 2024)</t>
    </r>
  </si>
  <si>
    <t>Ansprechperson:</t>
  </si>
  <si>
    <t>Funktion d. Ansprechperson:</t>
  </si>
  <si>
    <t>frühestens ab 01.01.2024</t>
  </si>
  <si>
    <t>längstens bis 31.12.2024</t>
  </si>
  <si>
    <r>
      <rPr>
        <sz val="9"/>
        <rFont val="Arial"/>
        <family val="2"/>
      </rPr>
      <t>ANBest-Gk</t>
    </r>
    <r>
      <rPr>
        <sz val="8"/>
        <rFont val="Arial"/>
        <family val="2"/>
      </rPr>
      <t xml:space="preserve">
(abrufbar über den Downloadbereich des Förderprogramms auf: https://tlvwa.thueringen.de unter Arbeits- und Wirtschaftsförderung)</t>
    </r>
  </si>
  <si>
    <t>Bereich "FAQ Datenschutz" sowie über den Link https://tlvwa.thueringen.de unter Arbeits- und</t>
  </si>
  <si>
    <t>Maximalzuschuss 
für das Jahr 2024</t>
  </si>
  <si>
    <t>vom 27. Dezember 2023</t>
  </si>
  <si>
    <t>Anlage zu Ziffer 5.4 der Richtlinie zur Förderung der sozialen Beratung und Betreuung</t>
  </si>
  <si>
    <t>von anerkannten Flüchtlingen in Thüringen</t>
  </si>
  <si>
    <t>Anpassung an Jahr 2024 und an neue Richtlinie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</si>
</sst>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dd/mm/yy;@"/>
    <numFmt numFmtId="166" formatCode="_-* #,##0.00\ [$€-1]_-;\-* #,##0.00\ [$€-1]_-;_-* &quot;-&quot;??\ [$€-1]_-"/>
    <numFmt numFmtId="167" formatCode="#,##0.00;\-#,##0.00;"/>
    <numFmt numFmtId="168" formatCode="00000"/>
  </numFmts>
  <fonts count="4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i/>
      <sz val="8"/>
      <color rgb="FF0070C0"/>
      <name val="Arial"/>
      <family val="2"/>
    </font>
    <font>
      <i/>
      <sz val="9"/>
      <name val="Arial"/>
      <family val="2"/>
    </font>
    <font>
      <i/>
      <sz val="8"/>
      <color theme="0" tint="-0.499984740745262"/>
      <name val="Arial"/>
      <family val="2"/>
    </font>
    <font>
      <sz val="7"/>
      <name val="Arial"/>
      <family val="2"/>
    </font>
    <font>
      <sz val="8"/>
      <color rgb="FF0070C0"/>
      <name val="Arial"/>
      <family val="2"/>
    </font>
    <font>
      <i/>
      <sz val="9"/>
      <color rgb="FF0070C0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4" applyNumberFormat="0" applyFont="0" applyAlignment="0" applyProtection="0"/>
    <xf numFmtId="0" fontId="22" fillId="15" borderId="0" applyNumberFormat="0" applyBorder="0" applyAlignment="0" applyProtection="0"/>
    <xf numFmtId="0" fontId="30" fillId="0" borderId="0"/>
    <xf numFmtId="0" fontId="2" fillId="0" borderId="0"/>
    <xf numFmtId="0" fontId="1" fillId="0" borderId="0" applyBorder="0"/>
    <xf numFmtId="0" fontId="2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9" applyNumberFormat="0" applyAlignment="0" applyProtection="0"/>
    <xf numFmtId="0" fontId="2" fillId="0" borderId="0"/>
    <xf numFmtId="0" fontId="1" fillId="0" borderId="0"/>
    <xf numFmtId="0" fontId="2" fillId="0" borderId="0"/>
  </cellStyleXfs>
  <cellXfs count="304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20" borderId="10" xfId="0" applyFont="1" applyFill="1" applyBorder="1" applyAlignment="1" applyProtection="1">
      <alignment horizontal="left" vertical="center" indent="1"/>
      <protection hidden="1"/>
    </xf>
    <xf numFmtId="0" fontId="7" fillId="20" borderId="20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horizontal="left" vertical="center" indent="2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2" fillId="0" borderId="21" xfId="0" applyNumberFormat="1" applyFont="1" applyFill="1" applyBorder="1" applyAlignment="1" applyProtection="1">
      <alignment horizontal="left" vertical="center" indent="2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49" fontId="2" fillId="0" borderId="0" xfId="37" applyNumberFormat="1" applyFont="1" applyFill="1" applyAlignment="1" applyProtection="1">
      <alignment horizontal="left" vertical="center"/>
      <protection hidden="1"/>
    </xf>
    <xf numFmtId="0" fontId="2" fillId="0" borderId="0" xfId="37" applyFont="1" applyFill="1" applyAlignment="1" applyProtection="1">
      <alignment vertical="center"/>
      <protection hidden="1"/>
    </xf>
    <xf numFmtId="165" fontId="2" fillId="0" borderId="0" xfId="37" applyNumberFormat="1" applyFont="1" applyFill="1" applyAlignment="1" applyProtection="1">
      <alignment horizontal="center" vertical="center"/>
      <protection hidden="1"/>
    </xf>
    <xf numFmtId="0" fontId="7" fillId="20" borderId="10" xfId="0" applyFont="1" applyFill="1" applyBorder="1" applyAlignment="1" applyProtection="1">
      <alignment vertical="center"/>
      <protection hidden="1"/>
    </xf>
    <xf numFmtId="14" fontId="2" fillId="17" borderId="11" xfId="0" applyNumberFormat="1" applyFont="1" applyFill="1" applyBorder="1" applyAlignment="1" applyProtection="1">
      <alignment vertical="center"/>
      <protection locked="0"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4" fillId="17" borderId="16" xfId="0" applyFont="1" applyFill="1" applyBorder="1" applyAlignment="1" applyProtection="1">
      <alignment horizontal="left" vertical="center" wrapText="1" indent="1"/>
      <protection hidden="1"/>
    </xf>
    <xf numFmtId="0" fontId="34" fillId="17" borderId="17" xfId="0" applyFont="1" applyFill="1" applyBorder="1" applyAlignment="1" applyProtection="1">
      <alignment horizontal="left" vertical="center" wrapText="1" indent="1"/>
      <protection hidden="1"/>
    </xf>
    <xf numFmtId="0" fontId="34" fillId="17" borderId="18" xfId="0" applyFont="1" applyFill="1" applyBorder="1" applyAlignment="1" applyProtection="1">
      <alignment horizontal="left" vertical="center" wrapText="1" indent="1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horizontal="left" vertical="center" inden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left" vertical="center" wrapText="1" indent="1"/>
      <protection hidden="1"/>
    </xf>
    <xf numFmtId="0" fontId="7" fillId="0" borderId="24" xfId="0" applyFont="1" applyBorder="1" applyAlignment="1" applyProtection="1">
      <alignment horizontal="left" vertical="center" indent="1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31" xfId="0" applyFont="1" applyFill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49" fontId="2" fillId="0" borderId="30" xfId="0" applyNumberFormat="1" applyFont="1" applyBorder="1" applyAlignment="1" applyProtection="1">
      <alignment horizontal="left" vertical="center" indent="1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49" fontId="2" fillId="0" borderId="30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49" fontId="7" fillId="0" borderId="30" xfId="0" applyNumberFormat="1" applyFont="1" applyBorder="1" applyAlignment="1" applyProtection="1">
      <alignment horizontal="left" vertical="center" indent="1"/>
      <protection hidden="1"/>
    </xf>
    <xf numFmtId="0" fontId="2" fillId="0" borderId="45" xfId="0" applyFont="1" applyFill="1" applyBorder="1" applyAlignment="1" applyProtection="1">
      <alignment horizontal="left" vertical="center" indent="1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167" fontId="7" fillId="0" borderId="0" xfId="0" applyNumberFormat="1" applyFont="1" applyBorder="1" applyAlignment="1" applyProtection="1">
      <alignment horizontal="right" vertical="center" indent="1"/>
      <protection hidden="1"/>
    </xf>
    <xf numFmtId="14" fontId="5" fillId="18" borderId="37" xfId="0" applyNumberFormat="1" applyFont="1" applyFill="1" applyBorder="1" applyAlignment="1" applyProtection="1">
      <alignment horizontal="left" vertical="center" indent="1"/>
      <protection locked="0"/>
    </xf>
    <xf numFmtId="0" fontId="5" fillId="20" borderId="21" xfId="0" applyFont="1" applyFill="1" applyBorder="1" applyAlignment="1" applyProtection="1">
      <alignment vertical="center"/>
      <protection hidden="1"/>
    </xf>
    <xf numFmtId="49" fontId="7" fillId="0" borderId="12" xfId="0" applyNumberFormat="1" applyFont="1" applyFill="1" applyBorder="1" applyAlignment="1" applyProtection="1">
      <alignment vertical="center" wrapText="1"/>
      <protection hidden="1"/>
    </xf>
    <xf numFmtId="49" fontId="7" fillId="0" borderId="30" xfId="0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Border="1" applyAlignment="1" applyProtection="1">
      <alignment vertical="center" wrapText="1"/>
      <protection hidden="1"/>
    </xf>
    <xf numFmtId="49" fontId="7" fillId="0" borderId="1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left" vertical="center" indent="1"/>
      <protection hidden="1"/>
    </xf>
    <xf numFmtId="0" fontId="7" fillId="0" borderId="12" xfId="0" applyFont="1" applyBorder="1" applyAlignment="1" applyProtection="1">
      <alignment horizontal="left" vertical="center" indent="1"/>
      <protection hidden="1"/>
    </xf>
    <xf numFmtId="167" fontId="7" fillId="0" borderId="12" xfId="0" applyNumberFormat="1" applyFont="1" applyBorder="1" applyAlignment="1" applyProtection="1">
      <alignment horizontal="right" vertical="center" indent="1"/>
      <protection hidden="1"/>
    </xf>
    <xf numFmtId="0" fontId="7" fillId="0" borderId="30" xfId="0" applyFont="1" applyBorder="1" applyAlignment="1" applyProtection="1">
      <alignment horizontal="left" vertical="center" indent="1"/>
      <protection hidden="1"/>
    </xf>
    <xf numFmtId="0" fontId="7" fillId="0" borderId="19" xfId="0" applyFont="1" applyBorder="1" applyAlignment="1" applyProtection="1">
      <alignment horizontal="left" vertical="center" indent="1"/>
      <protection hidden="1"/>
    </xf>
    <xf numFmtId="0" fontId="7" fillId="0" borderId="11" xfId="0" applyFont="1" applyBorder="1" applyAlignment="1" applyProtection="1">
      <alignment horizontal="left" vertical="center" indent="1"/>
      <protection hidden="1"/>
    </xf>
    <xf numFmtId="167" fontId="7" fillId="0" borderId="11" xfId="0" applyNumberFormat="1" applyFont="1" applyBorder="1" applyAlignment="1" applyProtection="1">
      <alignment horizontal="right" vertical="center" indent="1"/>
      <protection hidden="1"/>
    </xf>
    <xf numFmtId="0" fontId="7" fillId="0" borderId="30" xfId="0" applyFont="1" applyBorder="1" applyAlignment="1" applyProtection="1">
      <alignment horizontal="left" vertical="center" indent="2"/>
      <protection hidden="1"/>
    </xf>
    <xf numFmtId="0" fontId="7" fillId="0" borderId="48" xfId="0" applyFont="1" applyBorder="1" applyAlignment="1" applyProtection="1">
      <alignment horizontal="left" vertical="center" indent="1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13" xfId="0" applyFont="1" applyBorder="1" applyAlignment="1" applyProtection="1">
      <alignment vertical="center"/>
      <protection hidden="1"/>
    </xf>
    <xf numFmtId="14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3" fillId="20" borderId="10" xfId="37" applyFont="1" applyFill="1" applyBorder="1" applyAlignment="1" applyProtection="1">
      <alignment vertical="center"/>
      <protection hidden="1"/>
    </xf>
    <xf numFmtId="0" fontId="3" fillId="20" borderId="21" xfId="37" applyFont="1" applyFill="1" applyBorder="1" applyAlignment="1" applyProtection="1">
      <alignment horizontal="left" vertical="center" indent="1"/>
      <protection hidden="1"/>
    </xf>
    <xf numFmtId="167" fontId="7" fillId="0" borderId="0" xfId="0" applyNumberFormat="1" applyFont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 indent="1"/>
      <protection hidden="1"/>
    </xf>
    <xf numFmtId="0" fontId="2" fillId="0" borderId="30" xfId="0" applyFont="1" applyBorder="1" applyAlignment="1" applyProtection="1">
      <alignment horizontal="left" vertical="top" wrapText="1" indent="1"/>
      <protection hidden="1"/>
    </xf>
    <xf numFmtId="0" fontId="5" fillId="0" borderId="30" xfId="0" applyFont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49" fontId="2" fillId="0" borderId="12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" fontId="7" fillId="17" borderId="37" xfId="0" applyNumberFormat="1" applyFont="1" applyFill="1" applyBorder="1" applyAlignment="1" applyProtection="1">
      <alignment horizontal="right" vertical="center" indent="1"/>
      <protection locked="0"/>
    </xf>
    <xf numFmtId="4" fontId="2" fillId="17" borderId="52" xfId="0" applyNumberFormat="1" applyFont="1" applyFill="1" applyBorder="1" applyAlignment="1" applyProtection="1">
      <alignment horizontal="right" vertical="center" indent="1"/>
      <protection locked="0"/>
    </xf>
    <xf numFmtId="4" fontId="2" fillId="17" borderId="53" xfId="0" applyNumberFormat="1" applyFont="1" applyFill="1" applyBorder="1" applyAlignment="1" applyProtection="1">
      <alignment horizontal="right" vertical="center" indent="1"/>
      <protection locked="0"/>
    </xf>
    <xf numFmtId="4" fontId="2" fillId="17" borderId="54" xfId="0" applyNumberFormat="1" applyFont="1" applyFill="1" applyBorder="1" applyAlignment="1" applyProtection="1">
      <alignment horizontal="right" vertical="center" indent="1"/>
      <protection locked="0"/>
    </xf>
    <xf numFmtId="167" fontId="7" fillId="0" borderId="37" xfId="0" applyNumberFormat="1" applyFont="1" applyFill="1" applyBorder="1" applyAlignment="1" applyProtection="1">
      <alignment horizontal="right" vertical="center" indent="1"/>
      <protection hidden="1"/>
    </xf>
    <xf numFmtId="0" fontId="5" fillId="22" borderId="10" xfId="0" applyFont="1" applyFill="1" applyBorder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hidden="1"/>
    </xf>
    <xf numFmtId="0" fontId="5" fillId="25" borderId="0" xfId="0" applyFont="1" applyFill="1" applyBorder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0" fontId="2" fillId="25" borderId="0" xfId="0" applyFont="1" applyFill="1" applyBorder="1" applyAlignment="1" applyProtection="1">
      <alignment vertical="center"/>
      <protection hidden="1"/>
    </xf>
    <xf numFmtId="4" fontId="5" fillId="25" borderId="0" xfId="0" applyNumberFormat="1" applyFont="1" applyFill="1" applyAlignment="1" applyProtection="1">
      <alignment horizontal="right" vertical="center" indent="1"/>
      <protection hidden="1"/>
    </xf>
    <xf numFmtId="9" fontId="5" fillId="25" borderId="0" xfId="0" applyNumberFormat="1" applyFont="1" applyFill="1" applyAlignment="1" applyProtection="1">
      <alignment horizontal="right" vertical="center" indent="1"/>
      <protection hidden="1"/>
    </xf>
    <xf numFmtId="4" fontId="2" fillId="17" borderId="37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7" fontId="2" fillId="0" borderId="37" xfId="0" applyNumberFormat="1" applyFont="1" applyFill="1" applyBorder="1" applyAlignment="1" applyProtection="1">
      <alignment horizontal="right" vertical="center" indent="1"/>
      <protection hidden="1"/>
    </xf>
    <xf numFmtId="0" fontId="7" fillId="22" borderId="21" xfId="0" applyFont="1" applyFill="1" applyBorder="1" applyAlignment="1" applyProtection="1">
      <alignment horizontal="left" vertical="center" indent="1"/>
      <protection hidden="1"/>
    </xf>
    <xf numFmtId="0" fontId="7" fillId="22" borderId="10" xfId="0" applyFont="1" applyFill="1" applyBorder="1" applyAlignment="1" applyProtection="1">
      <alignment vertical="center"/>
      <protection hidden="1"/>
    </xf>
    <xf numFmtId="0" fontId="7" fillId="22" borderId="10" xfId="0" applyFont="1" applyFill="1" applyBorder="1" applyAlignment="1" applyProtection="1">
      <alignment horizontal="left" vertical="center" indent="1"/>
      <protection hidden="1"/>
    </xf>
    <xf numFmtId="4" fontId="7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7" fillId="22" borderId="20" xfId="0" applyFont="1" applyFill="1" applyBorder="1" applyAlignment="1" applyProtection="1">
      <alignment horizontal="left" vertical="center" indent="1"/>
      <protection hidden="1"/>
    </xf>
    <xf numFmtId="0" fontId="32" fillId="0" borderId="13" xfId="0" applyFont="1" applyBorder="1" applyAlignment="1" applyProtection="1">
      <alignment horizontal="right" vertical="top" wrapText="1"/>
      <protection hidden="1"/>
    </xf>
    <xf numFmtId="0" fontId="40" fillId="0" borderId="0" xfId="49" applyNumberFormat="1" applyFont="1" applyBorder="1" applyAlignment="1" applyProtection="1">
      <alignment vertical="center"/>
      <protection hidden="1"/>
    </xf>
    <xf numFmtId="0" fontId="31" fillId="0" borderId="0" xfId="49" applyNumberFormat="1" applyFont="1" applyBorder="1" applyAlignment="1" applyProtection="1">
      <alignment vertical="center"/>
      <protection hidden="1"/>
    </xf>
    <xf numFmtId="0" fontId="2" fillId="0" borderId="0" xfId="49" applyNumberFormat="1" applyAlignment="1" applyProtection="1">
      <alignment vertical="center"/>
      <protection hidden="1"/>
    </xf>
    <xf numFmtId="0" fontId="41" fillId="20" borderId="55" xfId="49" applyNumberFormat="1" applyFont="1" applyFill="1" applyBorder="1" applyAlignment="1" applyProtection="1">
      <alignment horizontal="left" indent="1"/>
      <protection hidden="1"/>
    </xf>
    <xf numFmtId="0" fontId="2" fillId="20" borderId="34" xfId="49" applyNumberFormat="1" applyFont="1" applyFill="1" applyBorder="1" applyAlignment="1" applyProtection="1">
      <alignment vertical="center"/>
      <protection hidden="1"/>
    </xf>
    <xf numFmtId="0" fontId="2" fillId="20" borderId="56" xfId="49" applyNumberFormat="1" applyFont="1" applyFill="1" applyBorder="1" applyAlignment="1" applyProtection="1">
      <alignment vertical="center"/>
      <protection hidden="1"/>
    </xf>
    <xf numFmtId="0" fontId="41" fillId="20" borderId="57" xfId="49" applyNumberFormat="1" applyFont="1" applyFill="1" applyBorder="1" applyAlignment="1" applyProtection="1">
      <alignment horizontal="left" vertical="top" indent="1"/>
      <protection hidden="1"/>
    </xf>
    <xf numFmtId="0" fontId="2" fillId="20" borderId="33" xfId="49" applyNumberFormat="1" applyFont="1" applyFill="1" applyBorder="1" applyAlignment="1" applyProtection="1">
      <alignment vertical="center"/>
      <protection hidden="1"/>
    </xf>
    <xf numFmtId="0" fontId="2" fillId="20" borderId="58" xfId="49" applyNumberFormat="1" applyFont="1" applyFill="1" applyBorder="1" applyAlignment="1" applyProtection="1">
      <alignment vertical="center"/>
      <protection hidden="1"/>
    </xf>
    <xf numFmtId="0" fontId="33" fillId="0" borderId="0" xfId="49" quotePrefix="1" applyNumberFormat="1" applyFont="1" applyBorder="1" applyAlignment="1" applyProtection="1">
      <alignment horizontal="left" vertical="center"/>
      <protection hidden="1"/>
    </xf>
    <xf numFmtId="0" fontId="7" fillId="27" borderId="59" xfId="49" applyNumberFormat="1" applyFont="1" applyFill="1" applyBorder="1" applyAlignment="1" applyProtection="1">
      <alignment horizontal="left" vertical="center" indent="1"/>
      <protection hidden="1"/>
    </xf>
    <xf numFmtId="0" fontId="2" fillId="27" borderId="60" xfId="49" applyNumberFormat="1" applyFill="1" applyBorder="1" applyAlignment="1" applyProtection="1">
      <alignment horizontal="center" vertical="center"/>
      <protection hidden="1"/>
    </xf>
    <xf numFmtId="0" fontId="2" fillId="27" borderId="61" xfId="49" applyNumberFormat="1" applyFill="1" applyBorder="1" applyAlignment="1" applyProtection="1">
      <alignment vertical="center"/>
      <protection hidden="1"/>
    </xf>
    <xf numFmtId="0" fontId="7" fillId="19" borderId="62" xfId="49" applyNumberFormat="1" applyFont="1" applyFill="1" applyBorder="1" applyAlignment="1">
      <alignment horizontal="left" vertical="center" indent="1"/>
    </xf>
    <xf numFmtId="0" fontId="7" fillId="19" borderId="62" xfId="49" applyNumberFormat="1" applyFont="1" applyFill="1" applyBorder="1" applyAlignment="1">
      <alignment horizontal="center" vertical="center"/>
    </xf>
    <xf numFmtId="0" fontId="2" fillId="0" borderId="0" xfId="49" applyNumberFormat="1" applyBorder="1" applyAlignment="1" applyProtection="1">
      <alignment vertical="center"/>
      <protection hidden="1"/>
    </xf>
    <xf numFmtId="165" fontId="2" fillId="0" borderId="62" xfId="36" applyNumberFormat="1" applyFont="1" applyBorder="1" applyAlignment="1" applyProtection="1">
      <alignment horizontal="left" vertical="center" indent="1"/>
      <protection hidden="1"/>
    </xf>
    <xf numFmtId="165" fontId="2" fillId="0" borderId="62" xfId="36" applyNumberFormat="1" applyFont="1" applyBorder="1" applyAlignment="1" applyProtection="1">
      <alignment horizontal="center" vertical="center"/>
      <protection hidden="1"/>
    </xf>
    <xf numFmtId="0" fontId="2" fillId="0" borderId="62" xfId="36" applyNumberFormat="1" applyFont="1" applyBorder="1" applyAlignment="1" applyProtection="1">
      <alignment horizontal="left" vertical="center" wrapText="1" indent="1"/>
      <protection hidden="1"/>
    </xf>
    <xf numFmtId="0" fontId="2" fillId="0" borderId="0" xfId="49" applyNumberFormat="1" applyAlignment="1" applyProtection="1">
      <alignment horizontal="left" vertical="center" indent="1"/>
      <protection hidden="1"/>
    </xf>
    <xf numFmtId="165" fontId="2" fillId="0" borderId="62" xfId="49" applyNumberFormat="1" applyFont="1" applyBorder="1" applyAlignment="1">
      <alignment horizontal="left" vertical="center" indent="1"/>
    </xf>
    <xf numFmtId="165" fontId="2" fillId="0" borderId="62" xfId="35" applyNumberFormat="1" applyFont="1" applyBorder="1" applyAlignment="1">
      <alignment horizontal="center" vertical="center"/>
    </xf>
    <xf numFmtId="0" fontId="2" fillId="0" borderId="62" xfId="49" applyNumberFormat="1" applyFont="1" applyBorder="1" applyAlignment="1">
      <alignment horizontal="left" vertical="center" wrapText="1" indent="1"/>
    </xf>
    <xf numFmtId="165" fontId="2" fillId="0" borderId="62" xfId="49" applyNumberFormat="1" applyFont="1" applyBorder="1" applyAlignment="1">
      <alignment horizontal="center" vertical="center"/>
    </xf>
    <xf numFmtId="0" fontId="10" fillId="0" borderId="0" xfId="49" quotePrefix="1" applyNumberFormat="1" applyFont="1" applyAlignment="1" applyProtection="1">
      <alignment vertical="center"/>
      <protection hidden="1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62" xfId="0" applyNumberFormat="1" applyFont="1" applyFill="1" applyBorder="1" applyAlignment="1" applyProtection="1">
      <alignment horizontal="left" vertical="center" indent="1"/>
      <protection hidden="1"/>
    </xf>
    <xf numFmtId="4" fontId="2" fillId="0" borderId="62" xfId="0" applyNumberFormat="1" applyFont="1" applyFill="1" applyBorder="1" applyAlignment="1" applyProtection="1">
      <alignment horizontal="right" vertical="center" indent="1"/>
      <protection locked="0"/>
    </xf>
    <xf numFmtId="0" fontId="2" fillId="0" borderId="62" xfId="0" applyFont="1" applyFill="1" applyBorder="1" applyAlignment="1" applyProtection="1">
      <alignment horizontal="left" vertical="center" indent="1"/>
      <protection hidden="1"/>
    </xf>
    <xf numFmtId="4" fontId="2" fillId="0" borderId="62" xfId="0" applyNumberFormat="1" applyFont="1" applyFill="1" applyBorder="1" applyAlignment="1" applyProtection="1">
      <alignment horizontal="right" vertical="center" indent="1"/>
      <protection hidden="1"/>
    </xf>
    <xf numFmtId="0" fontId="3" fillId="20" borderId="6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 indent="1"/>
    </xf>
    <xf numFmtId="0" fontId="3" fillId="20" borderId="62" xfId="0" applyFont="1" applyFill="1" applyBorder="1" applyAlignment="1">
      <alignment horizontal="left" vertical="center" indent="1"/>
    </xf>
    <xf numFmtId="0" fontId="7" fillId="20" borderId="62" xfId="0" applyFont="1" applyFill="1" applyBorder="1" applyAlignment="1" applyProtection="1">
      <alignment horizontal="left" vertical="center" indent="1"/>
      <protection hidden="1"/>
    </xf>
    <xf numFmtId="4" fontId="7" fillId="20" borderId="62" xfId="0" applyNumberFormat="1" applyFont="1" applyFill="1" applyBorder="1" applyAlignment="1" applyProtection="1">
      <alignment horizontal="right" vertical="center" indent="1"/>
      <protection hidden="1"/>
    </xf>
    <xf numFmtId="0" fontId="3" fillId="28" borderId="62" xfId="0" applyFont="1" applyFill="1" applyBorder="1" applyAlignment="1">
      <alignment horizontal="left" vertical="center" indent="1"/>
    </xf>
    <xf numFmtId="0" fontId="2" fillId="28" borderId="62" xfId="0" applyNumberFormat="1" applyFont="1" applyFill="1" applyBorder="1" applyAlignment="1" applyProtection="1">
      <alignment horizontal="left" vertical="center" indent="1"/>
      <protection hidden="1"/>
    </xf>
    <xf numFmtId="0" fontId="2" fillId="28" borderId="62" xfId="0" applyFont="1" applyFill="1" applyBorder="1" applyAlignment="1" applyProtection="1">
      <alignment horizontal="left" vertical="center" indent="1"/>
      <protection hidden="1"/>
    </xf>
    <xf numFmtId="0" fontId="7" fillId="28" borderId="62" xfId="0" applyFont="1" applyFill="1" applyBorder="1" applyAlignment="1" applyProtection="1">
      <alignment horizontal="left" vertical="center" indent="1"/>
      <protection hidden="1"/>
    </xf>
    <xf numFmtId="49" fontId="2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5" fillId="18" borderId="20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49" fontId="2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2" fillId="18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29" xfId="0" applyFont="1" applyFill="1" applyBorder="1" applyAlignment="1" applyProtection="1">
      <alignment horizontal="left" vertical="top" indent="1"/>
      <protection hidden="1"/>
    </xf>
    <xf numFmtId="0" fontId="4" fillId="0" borderId="3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4" fillId="0" borderId="19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4" fillId="0" borderId="31" xfId="0" applyFont="1" applyFill="1" applyBorder="1" applyAlignment="1" applyProtection="1">
      <alignment horizontal="left" vertical="top" indent="1"/>
      <protection hidden="1"/>
    </xf>
    <xf numFmtId="0" fontId="2" fillId="17" borderId="21" xfId="0" applyFont="1" applyFill="1" applyBorder="1" applyAlignment="1" applyProtection="1">
      <alignment horizontal="left" vertical="center" indent="2"/>
      <protection hidden="1"/>
    </xf>
    <xf numFmtId="0" fontId="2" fillId="17" borderId="10" xfId="0" applyFont="1" applyFill="1" applyBorder="1" applyAlignment="1" applyProtection="1">
      <alignment horizontal="left" vertical="center" indent="2"/>
      <protection hidden="1"/>
    </xf>
    <xf numFmtId="0" fontId="2" fillId="17" borderId="20" xfId="0" applyFont="1" applyFill="1" applyBorder="1" applyAlignment="1" applyProtection="1">
      <alignment horizontal="left" vertical="center" indent="2"/>
      <protection hidden="1"/>
    </xf>
    <xf numFmtId="0" fontId="2" fillId="17" borderId="32" xfId="0" applyFont="1" applyFill="1" applyBorder="1" applyAlignment="1" applyProtection="1">
      <alignment horizontal="left" vertical="center" wrapText="1" indent="1"/>
      <protection locked="0"/>
    </xf>
    <xf numFmtId="0" fontId="5" fillId="17" borderId="36" xfId="0" applyFont="1" applyFill="1" applyBorder="1" applyAlignment="1" applyProtection="1">
      <alignment horizontal="left" vertical="center" wrapText="1" indent="1"/>
      <protection locked="0"/>
    </xf>
    <xf numFmtId="0" fontId="2" fillId="17" borderId="26" xfId="0" applyFont="1" applyFill="1" applyBorder="1" applyAlignment="1" applyProtection="1">
      <alignment horizontal="left" vertical="center" wrapText="1" indent="1"/>
      <protection locked="0"/>
    </xf>
    <xf numFmtId="0" fontId="2" fillId="17" borderId="14" xfId="0" applyFont="1" applyFill="1" applyBorder="1" applyAlignment="1" applyProtection="1">
      <alignment horizontal="left" vertical="center" wrapText="1" indent="1"/>
      <protection locked="0"/>
    </xf>
    <xf numFmtId="14" fontId="2" fillId="23" borderId="21" xfId="38" applyNumberFormat="1" applyFont="1" applyFill="1" applyBorder="1" applyAlignment="1" applyProtection="1">
      <alignment horizontal="left" vertical="center" indent="1"/>
      <protection locked="0"/>
    </xf>
    <xf numFmtId="14" fontId="2" fillId="23" borderId="10" xfId="38" applyNumberFormat="1" applyFont="1" applyFill="1" applyBorder="1" applyAlignment="1" applyProtection="1">
      <alignment horizontal="left" vertical="center" indent="1"/>
      <protection locked="0"/>
    </xf>
    <xf numFmtId="14" fontId="2" fillId="23" borderId="20" xfId="38" applyNumberFormat="1" applyFont="1" applyFill="1" applyBorder="1" applyAlignment="1" applyProtection="1">
      <alignment horizontal="left" vertical="center" indent="1"/>
      <protection locked="0"/>
    </xf>
    <xf numFmtId="49" fontId="7" fillId="24" borderId="21" xfId="38" applyNumberFormat="1" applyFont="1" applyFill="1" applyBorder="1" applyAlignment="1" applyProtection="1">
      <alignment horizontal="left" vertical="center" indent="1"/>
      <protection locked="0"/>
    </xf>
    <xf numFmtId="49" fontId="7" fillId="24" borderId="10" xfId="38" applyNumberFormat="1" applyFont="1" applyFill="1" applyBorder="1" applyAlignment="1" applyProtection="1">
      <alignment horizontal="left" vertical="center" indent="1"/>
      <protection locked="0"/>
    </xf>
    <xf numFmtId="49" fontId="7" fillId="24" borderId="20" xfId="38" applyNumberFormat="1" applyFont="1" applyFill="1" applyBorder="1" applyAlignment="1" applyProtection="1">
      <alignment horizontal="left" vertical="center" indent="1"/>
      <protection locked="0"/>
    </xf>
    <xf numFmtId="0" fontId="2" fillId="17" borderId="23" xfId="0" applyFont="1" applyFill="1" applyBorder="1" applyAlignment="1" applyProtection="1">
      <alignment horizontal="left" vertical="center" wrapText="1" indent="1"/>
      <protection locked="0"/>
    </xf>
    <xf numFmtId="0" fontId="5" fillId="17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13" xfId="0" applyFont="1" applyFill="1" applyBorder="1" applyAlignment="1" applyProtection="1">
      <alignment vertical="top" wrapText="1"/>
      <protection hidden="1"/>
    </xf>
    <xf numFmtId="49" fontId="5" fillId="17" borderId="21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5" fillId="17" borderId="20" xfId="0" applyNumberFormat="1" applyFont="1" applyFill="1" applyBorder="1" applyAlignment="1" applyProtection="1">
      <alignment horizontal="left" vertical="center" indent="1"/>
      <protection locked="0"/>
    </xf>
    <xf numFmtId="0" fontId="2" fillId="17" borderId="40" xfId="0" applyFont="1" applyFill="1" applyBorder="1" applyAlignment="1" applyProtection="1">
      <alignment horizontal="left" vertical="center" wrapText="1" indent="1"/>
      <protection locked="0"/>
    </xf>
    <xf numFmtId="0" fontId="2" fillId="17" borderId="41" xfId="0" applyFont="1" applyFill="1" applyBorder="1" applyAlignment="1" applyProtection="1">
      <alignment horizontal="left" vertical="center" wrapText="1" indent="1"/>
      <protection locked="0"/>
    </xf>
    <xf numFmtId="0" fontId="2" fillId="17" borderId="42" xfId="0" applyFont="1" applyFill="1" applyBorder="1" applyAlignment="1" applyProtection="1">
      <alignment horizontal="left" vertical="center" wrapText="1" indent="1"/>
      <protection locked="0"/>
    </xf>
    <xf numFmtId="0" fontId="2" fillId="17" borderId="43" xfId="0" applyFont="1" applyFill="1" applyBorder="1" applyAlignment="1" applyProtection="1">
      <alignment horizontal="left" vertical="center" wrapText="1" indent="1"/>
      <protection locked="0"/>
    </xf>
    <xf numFmtId="0" fontId="2" fillId="17" borderId="22" xfId="0" applyFont="1" applyFill="1" applyBorder="1" applyAlignment="1" applyProtection="1">
      <alignment horizontal="left" vertical="center" wrapText="1" indent="1"/>
      <protection locked="0"/>
    </xf>
    <xf numFmtId="0" fontId="2" fillId="17" borderId="44" xfId="0" applyFont="1" applyFill="1" applyBorder="1" applyAlignment="1" applyProtection="1">
      <alignment horizontal="left" vertical="center" wrapText="1" indent="1"/>
      <protection locked="0"/>
    </xf>
    <xf numFmtId="167" fontId="7" fillId="0" borderId="21" xfId="0" applyNumberFormat="1" applyFont="1" applyFill="1" applyBorder="1" applyAlignment="1" applyProtection="1">
      <alignment horizontal="center" vertical="center"/>
      <protection hidden="1"/>
    </xf>
    <xf numFmtId="167" fontId="7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24" borderId="46" xfId="0" applyNumberFormat="1" applyFont="1" applyFill="1" applyBorder="1" applyAlignment="1" applyProtection="1">
      <alignment horizontal="left" vertical="center" indent="1"/>
      <protection locked="0"/>
    </xf>
    <xf numFmtId="49" fontId="2" fillId="24" borderId="47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4" fontId="2" fillId="26" borderId="0" xfId="0" applyNumberFormat="1" applyFont="1" applyFill="1" applyBorder="1" applyAlignment="1" applyProtection="1">
      <alignment horizontal="center" vertical="center"/>
      <protection hidden="1"/>
    </xf>
    <xf numFmtId="0" fontId="2" fillId="25" borderId="0" xfId="0" applyFont="1" applyFill="1" applyBorder="1" applyAlignment="1" applyProtection="1">
      <alignment horizontal="right" vertical="center" wrapText="1" indent="1"/>
      <protection hidden="1"/>
    </xf>
    <xf numFmtId="0" fontId="2" fillId="25" borderId="0" xfId="0" applyFont="1" applyFill="1" applyAlignment="1" applyProtection="1">
      <alignment horizontal="right" vertical="center" wrapText="1" indent="1"/>
      <protection hidden="1"/>
    </xf>
    <xf numFmtId="0" fontId="2" fillId="25" borderId="0" xfId="0" applyFont="1" applyFill="1" applyAlignment="1" applyProtection="1">
      <alignment horizontal="right" vertical="center" indent="1"/>
      <protection hidden="1"/>
    </xf>
    <xf numFmtId="0" fontId="7" fillId="22" borderId="28" xfId="0" applyFont="1" applyFill="1" applyBorder="1" applyAlignment="1" applyProtection="1">
      <alignment horizontal="left" vertical="center" indent="1"/>
      <protection hidden="1"/>
    </xf>
    <xf numFmtId="0" fontId="7" fillId="22" borderId="12" xfId="0" applyFont="1" applyFill="1" applyBorder="1" applyAlignment="1" applyProtection="1">
      <alignment horizontal="left" vertical="center" indent="1"/>
      <protection hidden="1"/>
    </xf>
    <xf numFmtId="0" fontId="7" fillId="22" borderId="29" xfId="0" applyFont="1" applyFill="1" applyBorder="1" applyAlignment="1" applyProtection="1">
      <alignment horizontal="left" vertical="center" indent="1"/>
      <protection hidden="1"/>
    </xf>
    <xf numFmtId="0" fontId="7" fillId="22" borderId="21" xfId="0" applyFont="1" applyFill="1" applyBorder="1" applyAlignment="1" applyProtection="1">
      <alignment horizontal="left" vertical="center" indent="1"/>
      <protection hidden="1"/>
    </xf>
    <xf numFmtId="0" fontId="7" fillId="22" borderId="10" xfId="0" applyFont="1" applyFill="1" applyBorder="1" applyAlignment="1" applyProtection="1">
      <alignment horizontal="left" vertical="center" indent="1"/>
      <protection hidden="1"/>
    </xf>
    <xf numFmtId="0" fontId="7" fillId="22" borderId="20" xfId="0" applyFont="1" applyFill="1" applyBorder="1" applyAlignment="1" applyProtection="1">
      <alignment horizontal="left" vertical="center" indent="1"/>
      <protection hidden="1"/>
    </xf>
    <xf numFmtId="1" fontId="7" fillId="0" borderId="21" xfId="0" applyNumberFormat="1" applyFont="1" applyFill="1" applyBorder="1" applyAlignment="1" applyProtection="1">
      <alignment horizontal="left" vertical="center" indent="1"/>
      <protection hidden="1"/>
    </xf>
    <xf numFmtId="1" fontId="7" fillId="0" borderId="10" xfId="0" applyNumberFormat="1" applyFont="1" applyFill="1" applyBorder="1" applyAlignment="1" applyProtection="1">
      <alignment horizontal="left" vertical="center" indent="1"/>
      <protection hidden="1"/>
    </xf>
    <xf numFmtId="1" fontId="7" fillId="0" borderId="20" xfId="0" applyNumberFormat="1" applyFont="1" applyFill="1" applyBorder="1" applyAlignment="1" applyProtection="1">
      <alignment horizontal="left" vertical="center" indent="1"/>
      <protection hidden="1"/>
    </xf>
    <xf numFmtId="0" fontId="3" fillId="19" borderId="37" xfId="0" applyFont="1" applyFill="1" applyBorder="1" applyAlignment="1" applyProtection="1">
      <alignment horizontal="left" vertical="center" indent="1"/>
      <protection hidden="1"/>
    </xf>
    <xf numFmtId="0" fontId="3" fillId="19" borderId="21" xfId="0" applyFont="1" applyFill="1" applyBorder="1" applyAlignment="1" applyProtection="1">
      <alignment horizontal="left" vertical="center" wrapText="1" indent="1"/>
      <protection hidden="1"/>
    </xf>
    <xf numFmtId="0" fontId="3" fillId="19" borderId="20" xfId="0" applyFont="1" applyFill="1" applyBorder="1" applyAlignment="1" applyProtection="1">
      <alignment horizontal="left" vertical="center" wrapText="1" indent="1"/>
      <protection hidden="1"/>
    </xf>
    <xf numFmtId="0" fontId="32" fillId="0" borderId="28" xfId="0" applyFont="1" applyBorder="1" applyAlignment="1" applyProtection="1">
      <alignment horizontal="left" vertical="center" wrapText="1" indent="1"/>
      <protection hidden="1"/>
    </xf>
    <xf numFmtId="0" fontId="32" fillId="0" borderId="12" xfId="0" applyFont="1" applyBorder="1" applyAlignment="1" applyProtection="1">
      <alignment horizontal="left" vertical="center" wrapText="1" indent="1"/>
      <protection hidden="1"/>
    </xf>
    <xf numFmtId="0" fontId="32" fillId="0" borderId="29" xfId="0" applyFont="1" applyBorder="1" applyAlignment="1" applyProtection="1">
      <alignment horizontal="left" vertical="center" wrapText="1" indent="1"/>
      <protection hidden="1"/>
    </xf>
    <xf numFmtId="0" fontId="32" fillId="0" borderId="30" xfId="0" applyFont="1" applyBorder="1" applyAlignment="1" applyProtection="1">
      <alignment horizontal="left" vertical="center" wrapText="1" indent="1"/>
      <protection hidden="1"/>
    </xf>
    <xf numFmtId="0" fontId="32" fillId="0" borderId="0" xfId="0" applyFont="1" applyBorder="1" applyAlignment="1" applyProtection="1">
      <alignment horizontal="left" vertical="center" wrapText="1" indent="1"/>
      <protection hidden="1"/>
    </xf>
    <xf numFmtId="0" fontId="32" fillId="0" borderId="13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right" vertical="top" wrapText="1"/>
      <protection hidden="1"/>
    </xf>
    <xf numFmtId="0" fontId="5" fillId="21" borderId="38" xfId="0" applyFont="1" applyFill="1" applyBorder="1" applyAlignment="1" applyProtection="1">
      <alignment horizontal="left" vertical="center" indent="1"/>
      <protection locked="0"/>
    </xf>
    <xf numFmtId="0" fontId="5" fillId="21" borderId="39" xfId="0" applyFont="1" applyFill="1" applyBorder="1" applyAlignment="1" applyProtection="1">
      <alignment horizontal="left" vertical="center" indent="1"/>
      <protection locked="0"/>
    </xf>
    <xf numFmtId="0" fontId="5" fillId="21" borderId="21" xfId="0" applyFont="1" applyFill="1" applyBorder="1" applyAlignment="1" applyProtection="1">
      <alignment horizontal="left" vertical="center" indent="1"/>
      <protection locked="0"/>
    </xf>
    <xf numFmtId="0" fontId="5" fillId="21" borderId="2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17" borderId="38" xfId="0" applyFont="1" applyFill="1" applyBorder="1" applyAlignment="1" applyProtection="1">
      <alignment horizontal="left" vertical="center" indent="1"/>
      <protection locked="0"/>
    </xf>
    <xf numFmtId="0" fontId="2" fillId="17" borderId="35" xfId="0" applyFont="1" applyFill="1" applyBorder="1" applyAlignment="1" applyProtection="1">
      <alignment horizontal="left" vertical="center" indent="1"/>
      <protection locked="0"/>
    </xf>
    <xf numFmtId="0" fontId="5" fillId="21" borderId="23" xfId="0" applyFont="1" applyFill="1" applyBorder="1" applyAlignment="1" applyProtection="1">
      <alignment horizontal="left" vertical="center" indent="1"/>
      <protection locked="0"/>
    </xf>
    <xf numFmtId="0" fontId="5" fillId="21" borderId="17" xfId="0" applyFont="1" applyFill="1" applyBorder="1" applyAlignment="1" applyProtection="1">
      <alignment horizontal="left" vertical="center" indent="1"/>
      <protection locked="0"/>
    </xf>
    <xf numFmtId="0" fontId="2" fillId="17" borderId="23" xfId="0" applyFont="1" applyFill="1" applyBorder="1" applyAlignment="1" applyProtection="1">
      <alignment horizontal="left" vertical="center" indent="1"/>
      <protection locked="0"/>
    </xf>
    <xf numFmtId="0" fontId="2" fillId="17" borderId="15" xfId="0" applyFont="1" applyFill="1" applyBorder="1" applyAlignment="1" applyProtection="1">
      <alignment horizontal="left" vertical="center" indent="1"/>
      <protection locked="0"/>
    </xf>
    <xf numFmtId="0" fontId="3" fillId="19" borderId="21" xfId="0" applyFont="1" applyFill="1" applyBorder="1" applyAlignment="1" applyProtection="1">
      <alignment horizontal="center" vertical="center"/>
      <protection hidden="1"/>
    </xf>
    <xf numFmtId="0" fontId="3" fillId="19" borderId="20" xfId="0" applyFont="1" applyFill="1" applyBorder="1" applyAlignment="1" applyProtection="1">
      <alignment horizontal="center" vertical="center"/>
      <protection hidden="1"/>
    </xf>
    <xf numFmtId="167" fontId="5" fillId="17" borderId="38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39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23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17" xfId="0" applyNumberFormat="1" applyFont="1" applyFill="1" applyBorder="1" applyAlignment="1" applyProtection="1">
      <alignment horizontal="right" vertical="center" indent="1"/>
      <protection locked="0"/>
    </xf>
    <xf numFmtId="167" fontId="7" fillId="0" borderId="27" xfId="0" applyNumberFormat="1" applyFont="1" applyBorder="1" applyAlignment="1" applyProtection="1">
      <alignment horizontal="right" vertical="center" indent="1"/>
      <protection hidden="1"/>
    </xf>
    <xf numFmtId="167" fontId="7" fillId="0" borderId="25" xfId="0" applyNumberFormat="1" applyFont="1" applyBorder="1" applyAlignment="1" applyProtection="1">
      <alignment horizontal="right" vertical="center" indent="1"/>
      <protection hidden="1"/>
    </xf>
    <xf numFmtId="0" fontId="5" fillId="21" borderId="32" xfId="0" applyFont="1" applyFill="1" applyBorder="1" applyAlignment="1" applyProtection="1">
      <alignment horizontal="left" vertical="center" indent="1"/>
      <protection locked="0"/>
    </xf>
    <xf numFmtId="0" fontId="5" fillId="21" borderId="18" xfId="0" applyFont="1" applyFill="1" applyBorder="1" applyAlignment="1" applyProtection="1">
      <alignment horizontal="left" vertical="center" indent="1"/>
      <protection locked="0"/>
    </xf>
    <xf numFmtId="0" fontId="2" fillId="17" borderId="32" xfId="0" applyFont="1" applyFill="1" applyBorder="1" applyAlignment="1" applyProtection="1">
      <alignment horizontal="left" vertical="center" indent="1"/>
      <protection locked="0"/>
    </xf>
    <xf numFmtId="0" fontId="2" fillId="17" borderId="36" xfId="0" applyFont="1" applyFill="1" applyBorder="1" applyAlignment="1" applyProtection="1">
      <alignment horizontal="left" vertical="center" indent="1"/>
      <protection locked="0"/>
    </xf>
    <xf numFmtId="167" fontId="5" fillId="17" borderId="32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18" xfId="0" applyNumberFormat="1" applyFont="1" applyFill="1" applyBorder="1" applyAlignment="1" applyProtection="1">
      <alignment horizontal="right" vertical="center" indent="1"/>
      <protection locked="0"/>
    </xf>
    <xf numFmtId="168" fontId="2" fillId="18" borderId="0" xfId="47" applyNumberFormat="1" applyFont="1" applyFill="1" applyBorder="1" applyAlignment="1" applyProtection="1">
      <alignment vertical="center"/>
      <protection locked="0"/>
    </xf>
    <xf numFmtId="168" fontId="2" fillId="18" borderId="11" xfId="47" applyNumberFormat="1" applyFont="1" applyFill="1" applyBorder="1" applyAlignment="1" applyProtection="1">
      <alignment vertical="center"/>
      <protection locked="0"/>
    </xf>
    <xf numFmtId="49" fontId="2" fillId="17" borderId="0" xfId="0" applyNumberFormat="1" applyFont="1" applyFill="1" applyAlignment="1" applyProtection="1">
      <alignment vertical="center"/>
      <protection locked="0"/>
    </xf>
    <xf numFmtId="49" fontId="2" fillId="17" borderId="11" xfId="0" applyNumberFormat="1" applyFont="1" applyFill="1" applyBorder="1" applyAlignment="1" applyProtection="1">
      <alignment vertical="center"/>
      <protection locked="0"/>
    </xf>
    <xf numFmtId="0" fontId="3" fillId="20" borderId="49" xfId="37" applyFont="1" applyFill="1" applyBorder="1" applyAlignment="1" applyProtection="1">
      <alignment horizontal="center" vertical="center"/>
      <protection hidden="1"/>
    </xf>
    <xf numFmtId="0" fontId="3" fillId="20" borderId="20" xfId="37" applyFont="1" applyFill="1" applyBorder="1" applyAlignment="1" applyProtection="1">
      <alignment horizontal="center" vertical="center"/>
      <protection hidden="1"/>
    </xf>
    <xf numFmtId="49" fontId="33" fillId="0" borderId="0" xfId="0" applyNumberFormat="1" applyFont="1" applyFill="1" applyAlignment="1" applyProtection="1">
      <alignment horizontal="center" vertical="center"/>
      <protection hidden="1"/>
    </xf>
    <xf numFmtId="0" fontId="3" fillId="0" borderId="28" xfId="37" applyFont="1" applyFill="1" applyBorder="1" applyAlignment="1" applyProtection="1">
      <alignment horizontal="left" vertical="center" wrapText="1" indent="1"/>
      <protection hidden="1"/>
    </xf>
    <xf numFmtId="0" fontId="3" fillId="0" borderId="12" xfId="37" applyFont="1" applyFill="1" applyBorder="1" applyAlignment="1" applyProtection="1">
      <alignment horizontal="left" vertical="center" wrapText="1" indent="1"/>
      <protection hidden="1"/>
    </xf>
    <xf numFmtId="0" fontId="3" fillId="0" borderId="30" xfId="37" applyFont="1" applyFill="1" applyBorder="1" applyAlignment="1" applyProtection="1">
      <alignment horizontal="left" vertical="center" wrapText="1" indent="1"/>
      <protection hidden="1"/>
    </xf>
    <xf numFmtId="0" fontId="3" fillId="0" borderId="0" xfId="37" applyFont="1" applyFill="1" applyBorder="1" applyAlignment="1" applyProtection="1">
      <alignment horizontal="left" vertical="center" wrapText="1" indent="1"/>
      <protection hidden="1"/>
    </xf>
    <xf numFmtId="0" fontId="3" fillId="0" borderId="19" xfId="37" applyFont="1" applyFill="1" applyBorder="1" applyAlignment="1" applyProtection="1">
      <alignment horizontal="left" vertical="center" wrapText="1" indent="1"/>
      <protection hidden="1"/>
    </xf>
    <xf numFmtId="0" fontId="3" fillId="0" borderId="11" xfId="37" applyFont="1" applyFill="1" applyBorder="1" applyAlignment="1" applyProtection="1">
      <alignment horizontal="left" vertical="center" wrapText="1" indent="1"/>
      <protection hidden="1"/>
    </xf>
    <xf numFmtId="0" fontId="3" fillId="0" borderId="50" xfId="37" applyFont="1" applyFill="1" applyBorder="1" applyAlignment="1" applyProtection="1">
      <alignment horizontal="center" vertical="center" wrapText="1"/>
      <protection hidden="1"/>
    </xf>
    <xf numFmtId="0" fontId="3" fillId="0" borderId="29" xfId="37" applyFont="1" applyFill="1" applyBorder="1" applyAlignment="1" applyProtection="1">
      <alignment horizontal="center" vertical="center" wrapText="1"/>
      <protection hidden="1"/>
    </xf>
    <xf numFmtId="0" fontId="3" fillId="0" borderId="63" xfId="37" applyFont="1" applyFill="1" applyBorder="1" applyAlignment="1" applyProtection="1">
      <alignment horizontal="center" vertical="center" wrapText="1"/>
      <protection hidden="1"/>
    </xf>
    <xf numFmtId="0" fontId="3" fillId="0" borderId="13" xfId="37" applyFont="1" applyFill="1" applyBorder="1" applyAlignment="1" applyProtection="1">
      <alignment horizontal="center" vertical="center" wrapText="1"/>
      <protection hidden="1"/>
    </xf>
    <xf numFmtId="0" fontId="3" fillId="0" borderId="51" xfId="37" applyFont="1" applyFill="1" applyBorder="1" applyAlignment="1" applyProtection="1">
      <alignment horizontal="center" vertical="center" wrapText="1"/>
      <protection hidden="1"/>
    </xf>
    <xf numFmtId="0" fontId="3" fillId="0" borderId="31" xfId="37" applyFont="1" applyFill="1" applyBorder="1" applyAlignment="1" applyProtection="1">
      <alignment horizontal="center" vertical="center" wrapText="1"/>
      <protection hidden="1"/>
    </xf>
  </cellXfs>
  <cellStyles count="5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4" xfId="48"/>
    <cellStyle name="Standard 5" xfId="49"/>
    <cellStyle name="Standard_Antrag Netzwerk" xfId="37"/>
    <cellStyle name="Standard_Überarbeitete Abschnitte 11_10" xfId="38"/>
    <cellStyle name="Standard_Überarbeitete Abschnitte 11_10 2" xfId="47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3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5</xdr:col>
          <xdr:colOff>323850</xdr:colOff>
          <xdr:row>17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9525</xdr:rowOff>
        </xdr:from>
        <xdr:to>
          <xdr:col>5</xdr:col>
          <xdr:colOff>323850</xdr:colOff>
          <xdr:row>18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43</xdr:row>
          <xdr:rowOff>9525</xdr:rowOff>
        </xdr:from>
        <xdr:to>
          <xdr:col>8</xdr:col>
          <xdr:colOff>742950</xdr:colOff>
          <xdr:row>43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41</xdr:row>
          <xdr:rowOff>9525</xdr:rowOff>
        </xdr:from>
        <xdr:to>
          <xdr:col>8</xdr:col>
          <xdr:colOff>742950</xdr:colOff>
          <xdr:row>41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561975</xdr:colOff>
      <xdr:row>0</xdr:row>
      <xdr:rowOff>0</xdr:rowOff>
    </xdr:from>
    <xdr:to>
      <xdr:col>10</xdr:col>
      <xdr:colOff>294</xdr:colOff>
      <xdr:row>2</xdr:row>
      <xdr:rowOff>166130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086100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5"/>
  <sheetViews>
    <sheetView showGridLines="0" zoomScaleNormal="100" workbookViewId="0">
      <selection activeCell="B20" sqref="B20"/>
    </sheetView>
  </sheetViews>
  <sheetFormatPr baseColWidth="10" defaultColWidth="11.42578125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7" s="148" customFormat="1" ht="30" customHeight="1" thickBot="1" x14ac:dyDescent="0.25">
      <c r="A1" s="146" t="s">
        <v>21</v>
      </c>
      <c r="B1" s="147"/>
      <c r="C1" s="147"/>
    </row>
    <row r="2" spans="1:7" s="148" customFormat="1" ht="30" customHeight="1" thickTop="1" x14ac:dyDescent="0.25">
      <c r="A2" s="149" t="s">
        <v>146</v>
      </c>
      <c r="B2" s="150"/>
      <c r="C2" s="151"/>
    </row>
    <row r="3" spans="1:7" s="148" customFormat="1" ht="30" customHeight="1" thickBot="1" x14ac:dyDescent="0.25">
      <c r="A3" s="152" t="s">
        <v>147</v>
      </c>
      <c r="B3" s="153"/>
      <c r="C3" s="154"/>
    </row>
    <row r="4" spans="1:7" ht="15" customHeight="1" thickTop="1" x14ac:dyDescent="0.2">
      <c r="A4" s="155" t="str">
        <f>IF(AND('Seite 1'!D24="Bitte auswählen!",'Seite 1'!F40="Bitte auswählen!",'Seite 1'!G49=0,'Seite 1'!C54="",'Seite 1'!G54="")," - öffentlich -"," - vertraulich -")</f>
        <v xml:space="preserve"> - öffentlich -</v>
      </c>
      <c r="E4" s="3"/>
    </row>
    <row r="5" spans="1:7" ht="15" customHeight="1" x14ac:dyDescent="0.2">
      <c r="E5" s="3"/>
    </row>
    <row r="6" spans="1:7" s="148" customFormat="1" ht="18" customHeight="1" x14ac:dyDescent="0.2">
      <c r="A6" s="156" t="s">
        <v>148</v>
      </c>
      <c r="B6" s="157"/>
      <c r="C6" s="158"/>
    </row>
    <row r="7" spans="1:7" s="161" customFormat="1" ht="18" customHeight="1" x14ac:dyDescent="0.2">
      <c r="A7" s="159" t="s">
        <v>22</v>
      </c>
      <c r="B7" s="160" t="s">
        <v>23</v>
      </c>
      <c r="C7" s="159" t="s">
        <v>24</v>
      </c>
      <c r="F7" s="148"/>
    </row>
    <row r="8" spans="1:7" s="3" customFormat="1" ht="24" customHeight="1" x14ac:dyDescent="0.2">
      <c r="A8" s="162" t="s">
        <v>25</v>
      </c>
      <c r="B8" s="163">
        <v>43215</v>
      </c>
      <c r="C8" s="164" t="s">
        <v>26</v>
      </c>
      <c r="D8" s="1"/>
      <c r="E8" s="1"/>
      <c r="F8" s="1"/>
    </row>
    <row r="9" spans="1:7" ht="24" customHeight="1" x14ac:dyDescent="0.2">
      <c r="A9" s="162" t="s">
        <v>99</v>
      </c>
      <c r="B9" s="163">
        <v>43251</v>
      </c>
      <c r="C9" s="164" t="s">
        <v>100</v>
      </c>
      <c r="G9" s="3"/>
    </row>
    <row r="10" spans="1:7" ht="24" customHeight="1" x14ac:dyDescent="0.2">
      <c r="A10" s="162" t="s">
        <v>102</v>
      </c>
      <c r="B10" s="163">
        <v>43614</v>
      </c>
      <c r="C10" s="164" t="s">
        <v>100</v>
      </c>
    </row>
    <row r="11" spans="1:7" ht="24" customHeight="1" x14ac:dyDescent="0.2">
      <c r="A11" s="162" t="s">
        <v>107</v>
      </c>
      <c r="B11" s="163">
        <v>43808</v>
      </c>
      <c r="C11" s="164" t="s">
        <v>110</v>
      </c>
    </row>
    <row r="12" spans="1:7" ht="36" customHeight="1" x14ac:dyDescent="0.2">
      <c r="A12" s="162" t="s">
        <v>111</v>
      </c>
      <c r="B12" s="163">
        <v>44148</v>
      </c>
      <c r="C12" s="164" t="s">
        <v>114</v>
      </c>
    </row>
    <row r="13" spans="1:7" ht="24" customHeight="1" x14ac:dyDescent="0.2">
      <c r="A13" s="162" t="s">
        <v>115</v>
      </c>
      <c r="B13" s="163">
        <v>44221</v>
      </c>
      <c r="C13" s="164" t="s">
        <v>116</v>
      </c>
    </row>
    <row r="14" spans="1:7" ht="24" customHeight="1" x14ac:dyDescent="0.2">
      <c r="A14" s="162" t="s">
        <v>117</v>
      </c>
      <c r="B14" s="163">
        <v>44536</v>
      </c>
      <c r="C14" s="164" t="s">
        <v>134</v>
      </c>
    </row>
    <row r="15" spans="1:7" s="148" customFormat="1" ht="15" customHeight="1" x14ac:dyDescent="0.2">
      <c r="A15" s="165"/>
    </row>
    <row r="16" spans="1:7" s="148" customFormat="1" ht="18" customHeight="1" x14ac:dyDescent="0.2">
      <c r="A16" s="156" t="s">
        <v>149</v>
      </c>
      <c r="B16" s="157"/>
      <c r="C16" s="158"/>
    </row>
    <row r="17" spans="1:6" s="161" customFormat="1" ht="18" customHeight="1" x14ac:dyDescent="0.2">
      <c r="A17" s="159" t="s">
        <v>22</v>
      </c>
      <c r="B17" s="160" t="s">
        <v>23</v>
      </c>
      <c r="C17" s="159" t="s">
        <v>24</v>
      </c>
      <c r="F17" s="148"/>
    </row>
    <row r="18" spans="1:6" s="161" customFormat="1" ht="24" customHeight="1" x14ac:dyDescent="0.2">
      <c r="A18" s="166" t="s">
        <v>150</v>
      </c>
      <c r="B18" s="167">
        <v>44932</v>
      </c>
      <c r="C18" s="168" t="s">
        <v>155</v>
      </c>
      <c r="F18" s="148"/>
    </row>
    <row r="19" spans="1:6" s="148" customFormat="1" ht="24" customHeight="1" x14ac:dyDescent="0.2">
      <c r="A19" s="166" t="s">
        <v>165</v>
      </c>
      <c r="B19" s="169">
        <v>45313</v>
      </c>
      <c r="C19" s="168" t="s">
        <v>177</v>
      </c>
    </row>
    <row r="20" spans="1:6" s="148" customFormat="1" ht="24" customHeight="1" x14ac:dyDescent="0.2">
      <c r="A20" s="166"/>
      <c r="B20" s="169"/>
      <c r="C20" s="168"/>
    </row>
    <row r="21" spans="1:6" s="148" customFormat="1" ht="24" customHeight="1" x14ac:dyDescent="0.2">
      <c r="A21" s="166"/>
      <c r="B21" s="169"/>
      <c r="C21" s="168"/>
    </row>
    <row r="22" spans="1:6" s="148" customFormat="1" ht="24" customHeight="1" x14ac:dyDescent="0.2">
      <c r="A22" s="166"/>
      <c r="B22" s="169"/>
      <c r="C22" s="168"/>
    </row>
    <row r="23" spans="1:6" s="148" customFormat="1" ht="24" customHeight="1" x14ac:dyDescent="0.2">
      <c r="A23" s="166"/>
      <c r="B23" s="167"/>
      <c r="C23" s="168"/>
    </row>
    <row r="24" spans="1:6" s="148" customFormat="1" ht="24" customHeight="1" x14ac:dyDescent="0.2">
      <c r="A24" s="166"/>
      <c r="B24" s="167"/>
      <c r="C24" s="168"/>
    </row>
    <row r="25" spans="1:6" s="148" customFormat="1" ht="24" customHeight="1" x14ac:dyDescent="0.2">
      <c r="A25" s="166"/>
      <c r="B25" s="169"/>
      <c r="C25" s="168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63"/>
  <sheetViews>
    <sheetView showGridLines="0" tabSelected="1" topLeftCell="A4" zoomScaleNormal="100" zoomScaleSheetLayoutView="130" workbookViewId="0">
      <selection activeCell="D24" sqref="D24:H24"/>
    </sheetView>
  </sheetViews>
  <sheetFormatPr baseColWidth="10" defaultColWidth="11.42578125" defaultRowHeight="12" x14ac:dyDescent="0.2"/>
  <cols>
    <col min="1" max="1" width="1.7109375" style="5" customWidth="1"/>
    <col min="2" max="2" width="12.7109375" style="5" customWidth="1"/>
    <col min="3" max="3" width="10.7109375" style="5" customWidth="1"/>
    <col min="4" max="4" width="12.7109375" style="5" customWidth="1"/>
    <col min="5" max="5" width="10.7109375" style="5" customWidth="1"/>
    <col min="6" max="6" width="9.7109375" style="5" customWidth="1"/>
    <col min="7" max="7" width="10.7109375" style="5" customWidth="1"/>
    <col min="8" max="8" width="12.7109375" style="5" customWidth="1"/>
    <col min="9" max="9" width="10.7109375" style="5" customWidth="1"/>
    <col min="10" max="10" width="1.7109375" style="5" customWidth="1"/>
    <col min="11" max="16384" width="11.42578125" style="5"/>
  </cols>
  <sheetData>
    <row r="1" spans="1:10" s="113" customFormat="1" ht="1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</row>
    <row r="2" spans="1:10" s="113" customFormat="1" ht="1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</row>
    <row r="3" spans="1:10" s="113" customFormat="1" ht="1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113" customFormat="1" ht="1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</row>
    <row r="5" spans="1:10" s="113" customFormat="1" ht="1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</row>
    <row r="6" spans="1:10" ht="15" customHeight="1" x14ac:dyDescent="0.2">
      <c r="A6" s="18" t="s">
        <v>166</v>
      </c>
      <c r="B6" s="19"/>
      <c r="C6" s="19"/>
      <c r="D6" s="19"/>
      <c r="E6" s="19"/>
      <c r="F6" s="19"/>
      <c r="G6" s="19"/>
      <c r="H6" s="6"/>
      <c r="I6" s="6"/>
    </row>
    <row r="7" spans="1:10" ht="15" customHeight="1" x14ac:dyDescent="0.2">
      <c r="A7" s="190" t="s">
        <v>118</v>
      </c>
      <c r="B7" s="190"/>
      <c r="C7" s="190"/>
      <c r="D7" s="190"/>
      <c r="E7" s="190"/>
      <c r="F7" s="20"/>
      <c r="G7" s="20"/>
      <c r="H7" s="21"/>
      <c r="I7" s="21"/>
    </row>
    <row r="8" spans="1:10" ht="15" customHeight="1" x14ac:dyDescent="0.2">
      <c r="A8" s="190"/>
      <c r="B8" s="190"/>
      <c r="C8" s="190"/>
      <c r="D8" s="190"/>
      <c r="E8" s="190"/>
      <c r="F8" s="20"/>
      <c r="G8" s="20"/>
      <c r="H8" s="21"/>
      <c r="I8" s="21"/>
    </row>
    <row r="9" spans="1:10" ht="15" customHeight="1" x14ac:dyDescent="0.2">
      <c r="A9" s="190"/>
      <c r="B9" s="190"/>
      <c r="C9" s="190"/>
      <c r="D9" s="190"/>
      <c r="E9" s="190"/>
      <c r="F9" s="20"/>
      <c r="G9" s="20"/>
      <c r="H9" s="21"/>
      <c r="I9" s="21"/>
    </row>
    <row r="10" spans="1:10" ht="15" customHeight="1" x14ac:dyDescent="0.2">
      <c r="A10" s="190"/>
      <c r="B10" s="190"/>
      <c r="C10" s="190"/>
      <c r="D10" s="190"/>
      <c r="E10" s="190"/>
      <c r="F10" s="20"/>
      <c r="G10" s="20"/>
      <c r="H10" s="21"/>
      <c r="I10" s="21"/>
    </row>
    <row r="11" spans="1:10" ht="15" customHeight="1" x14ac:dyDescent="0.2">
      <c r="A11" s="22"/>
      <c r="B11" s="22"/>
      <c r="C11" s="22"/>
      <c r="D11" s="22"/>
      <c r="E11" s="22"/>
      <c r="F11" s="22"/>
      <c r="G11" s="22"/>
      <c r="H11" s="22"/>
      <c r="I11" s="23"/>
    </row>
    <row r="12" spans="1:10" ht="15" customHeight="1" x14ac:dyDescent="0.2">
      <c r="A12" s="24" t="s">
        <v>151</v>
      </c>
      <c r="B12" s="22"/>
      <c r="C12" s="22"/>
      <c r="D12" s="22"/>
      <c r="E12" s="22"/>
      <c r="F12" s="193" t="s">
        <v>3</v>
      </c>
      <c r="G12" s="194"/>
      <c r="H12" s="194"/>
      <c r="I12" s="194"/>
      <c r="J12" s="195"/>
    </row>
    <row r="13" spans="1:10" ht="15" customHeight="1" x14ac:dyDescent="0.2">
      <c r="A13" s="24" t="s">
        <v>152</v>
      </c>
      <c r="B13" s="4"/>
      <c r="C13" s="4"/>
      <c r="D13" s="4"/>
      <c r="E13" s="4"/>
      <c r="F13" s="196"/>
      <c r="G13" s="197"/>
      <c r="H13" s="197"/>
      <c r="I13" s="197"/>
      <c r="J13" s="198"/>
    </row>
    <row r="14" spans="1:10" ht="15" customHeight="1" x14ac:dyDescent="0.2">
      <c r="A14" s="24" t="s">
        <v>144</v>
      </c>
      <c r="B14" s="6"/>
      <c r="C14" s="4"/>
      <c r="D14" s="4"/>
      <c r="E14" s="4"/>
      <c r="F14" s="196"/>
      <c r="G14" s="197"/>
      <c r="H14" s="197"/>
      <c r="I14" s="197"/>
      <c r="J14" s="198"/>
    </row>
    <row r="15" spans="1:10" ht="15" customHeight="1" x14ac:dyDescent="0.2">
      <c r="A15" s="24" t="s">
        <v>145</v>
      </c>
      <c r="B15" s="4"/>
      <c r="C15" s="6"/>
      <c r="D15" s="4"/>
      <c r="E15" s="4"/>
      <c r="F15" s="196"/>
      <c r="G15" s="197"/>
      <c r="H15" s="197"/>
      <c r="I15" s="197"/>
      <c r="J15" s="198"/>
    </row>
    <row r="16" spans="1:10" ht="15" customHeight="1" x14ac:dyDescent="0.2">
      <c r="B16" s="4"/>
      <c r="C16" s="6"/>
      <c r="D16" s="4"/>
      <c r="E16" s="4"/>
      <c r="F16" s="199"/>
      <c r="G16" s="200"/>
      <c r="H16" s="200"/>
      <c r="I16" s="200"/>
      <c r="J16" s="201"/>
    </row>
    <row r="17" spans="1:10" s="17" customFormat="1" ht="18" customHeight="1" x14ac:dyDescent="0.2">
      <c r="B17" s="25"/>
      <c r="C17" s="15"/>
      <c r="D17" s="25"/>
      <c r="E17" s="25"/>
      <c r="F17" s="202" t="s">
        <v>27</v>
      </c>
      <c r="G17" s="203"/>
      <c r="H17" s="203"/>
      <c r="I17" s="203"/>
      <c r="J17" s="204"/>
    </row>
    <row r="18" spans="1:10" s="17" customFormat="1" ht="18" customHeight="1" x14ac:dyDescent="0.2">
      <c r="B18" s="25"/>
      <c r="C18" s="15"/>
      <c r="D18" s="25"/>
      <c r="E18" s="25"/>
      <c r="F18" s="202" t="s">
        <v>28</v>
      </c>
      <c r="G18" s="203"/>
      <c r="H18" s="203"/>
      <c r="I18" s="203"/>
      <c r="J18" s="204"/>
    </row>
    <row r="19" spans="1:10" ht="18" customHeight="1" x14ac:dyDescent="0.2">
      <c r="B19" s="4"/>
      <c r="C19" s="6"/>
      <c r="D19" s="4"/>
      <c r="E19" s="4"/>
      <c r="F19" s="26" t="s">
        <v>20</v>
      </c>
      <c r="G19" s="27"/>
      <c r="H19" s="209">
        <f ca="1">TODAY()</f>
        <v>45313</v>
      </c>
      <c r="I19" s="210"/>
      <c r="J19" s="211"/>
    </row>
    <row r="20" spans="1:10" ht="18" customHeight="1" x14ac:dyDescent="0.2">
      <c r="A20" s="6"/>
      <c r="B20" s="6"/>
      <c r="C20" s="6"/>
      <c r="D20" s="6"/>
      <c r="E20" s="6"/>
      <c r="F20" s="28" t="s">
        <v>6</v>
      </c>
      <c r="G20" s="27"/>
      <c r="H20" s="212" t="s">
        <v>40</v>
      </c>
      <c r="I20" s="213"/>
      <c r="J20" s="214"/>
    </row>
    <row r="21" spans="1:10" ht="12" customHeight="1" x14ac:dyDescent="0.2">
      <c r="A21" s="6"/>
      <c r="B21" s="6"/>
      <c r="C21" s="6"/>
      <c r="D21" s="4"/>
      <c r="E21" s="4"/>
      <c r="F21" s="4"/>
      <c r="G21" s="4"/>
    </row>
    <row r="22" spans="1:10" ht="15" customHeight="1" x14ac:dyDescent="0.2">
      <c r="A22" s="79"/>
      <c r="B22" s="40" t="s">
        <v>16</v>
      </c>
      <c r="C22" s="7"/>
      <c r="D22" s="7"/>
      <c r="E22" s="7"/>
      <c r="F22" s="7"/>
      <c r="G22" s="7"/>
      <c r="H22" s="7"/>
      <c r="I22" s="7"/>
      <c r="J22" s="8"/>
    </row>
    <row r="23" spans="1:10" s="6" customFormat="1" ht="5.0999999999999996" customHeight="1" x14ac:dyDescent="0.2">
      <c r="A23" s="53"/>
      <c r="B23" s="9"/>
      <c r="C23" s="4"/>
      <c r="D23" s="4"/>
      <c r="E23" s="4"/>
      <c r="F23" s="4"/>
      <c r="G23" s="4"/>
      <c r="H23" s="4"/>
      <c r="I23" s="4"/>
      <c r="J23" s="54"/>
    </row>
    <row r="24" spans="1:10" ht="18" customHeight="1" x14ac:dyDescent="0.2">
      <c r="A24" s="105"/>
      <c r="B24" s="217" t="s">
        <v>63</v>
      </c>
      <c r="C24" s="218"/>
      <c r="D24" s="207" t="s">
        <v>43</v>
      </c>
      <c r="E24" s="208"/>
      <c r="F24" s="208"/>
      <c r="G24" s="208"/>
      <c r="H24" s="208"/>
      <c r="I24" s="44" t="str">
        <f>IF(D24="Bitte auswählen!","Name","")</f>
        <v>Name</v>
      </c>
      <c r="J24" s="59"/>
    </row>
    <row r="25" spans="1:10" ht="18" customHeight="1" x14ac:dyDescent="0.2">
      <c r="A25" s="105"/>
      <c r="B25" s="217"/>
      <c r="C25" s="218"/>
      <c r="D25" s="215"/>
      <c r="E25" s="216"/>
      <c r="F25" s="216"/>
      <c r="G25" s="216"/>
      <c r="H25" s="216"/>
      <c r="I25" s="45" t="str">
        <f>IF(D25="","Straße Nr.","")</f>
        <v>Straße Nr.</v>
      </c>
      <c r="J25" s="59"/>
    </row>
    <row r="26" spans="1:10" ht="18" customHeight="1" x14ac:dyDescent="0.2">
      <c r="A26" s="105"/>
      <c r="B26" s="217"/>
      <c r="C26" s="218"/>
      <c r="D26" s="205"/>
      <c r="E26" s="206"/>
      <c r="F26" s="206"/>
      <c r="G26" s="206"/>
      <c r="H26" s="206"/>
      <c r="I26" s="46" t="str">
        <f>IF(D26="","PLZ Ort","")</f>
        <v>PLZ Ort</v>
      </c>
      <c r="J26" s="59"/>
    </row>
    <row r="27" spans="1:10" s="4" customFormat="1" ht="5.0999999999999996" customHeight="1" x14ac:dyDescent="0.2">
      <c r="A27" s="53"/>
      <c r="I27" s="29"/>
      <c r="J27" s="54"/>
    </row>
    <row r="28" spans="1:10" ht="18" customHeight="1" x14ac:dyDescent="0.2">
      <c r="A28" s="105"/>
      <c r="B28" s="25" t="s">
        <v>167</v>
      </c>
      <c r="C28" s="12"/>
      <c r="D28" s="187"/>
      <c r="E28" s="188"/>
      <c r="F28" s="189"/>
      <c r="G28" s="96" t="s">
        <v>4</v>
      </c>
      <c r="H28" s="187"/>
      <c r="I28" s="189"/>
      <c r="J28" s="59"/>
    </row>
    <row r="29" spans="1:10" s="4" customFormat="1" ht="5.0999999999999996" customHeight="1" x14ac:dyDescent="0.2">
      <c r="A29" s="53"/>
      <c r="G29" s="12"/>
      <c r="H29" s="12"/>
      <c r="I29" s="12"/>
      <c r="J29" s="54"/>
    </row>
    <row r="30" spans="1:10" ht="18" customHeight="1" x14ac:dyDescent="0.2">
      <c r="A30" s="105"/>
      <c r="B30" s="25" t="s">
        <v>168</v>
      </c>
      <c r="C30" s="12"/>
      <c r="D30" s="187"/>
      <c r="E30" s="188"/>
      <c r="F30" s="189"/>
      <c r="G30" s="97" t="s">
        <v>30</v>
      </c>
      <c r="H30" s="187"/>
      <c r="I30" s="189"/>
      <c r="J30" s="59"/>
    </row>
    <row r="31" spans="1:10" s="4" customFormat="1" ht="5.0999999999999996" customHeight="1" x14ac:dyDescent="0.2">
      <c r="A31" s="53"/>
      <c r="G31" s="12"/>
      <c r="H31" s="12"/>
      <c r="I31" s="12"/>
      <c r="J31" s="54"/>
    </row>
    <row r="32" spans="1:10" s="17" customFormat="1" ht="18" customHeight="1" x14ac:dyDescent="0.2">
      <c r="A32" s="120"/>
      <c r="B32" s="25" t="s">
        <v>5</v>
      </c>
      <c r="C32" s="30"/>
      <c r="D32" s="187"/>
      <c r="E32" s="191"/>
      <c r="F32" s="191"/>
      <c r="G32" s="191"/>
      <c r="H32" s="191"/>
      <c r="I32" s="192"/>
      <c r="J32" s="98"/>
    </row>
    <row r="33" spans="1:10" s="6" customFormat="1" ht="5.0999999999999996" customHeight="1" x14ac:dyDescent="0.2">
      <c r="A33" s="60"/>
      <c r="B33" s="16"/>
      <c r="C33" s="16"/>
      <c r="D33" s="16"/>
      <c r="E33" s="16"/>
      <c r="F33" s="16"/>
      <c r="G33" s="16"/>
      <c r="H33" s="16"/>
      <c r="I33" s="16"/>
      <c r="J33" s="55"/>
    </row>
    <row r="34" spans="1:10" s="6" customFormat="1" ht="12" customHeight="1" x14ac:dyDescent="0.2"/>
    <row r="35" spans="1:10" ht="15" customHeight="1" x14ac:dyDescent="0.2">
      <c r="A35" s="79"/>
      <c r="B35" s="40" t="s">
        <v>19</v>
      </c>
      <c r="C35" s="7"/>
      <c r="D35" s="7"/>
      <c r="E35" s="7"/>
      <c r="F35" s="7"/>
      <c r="G35" s="7"/>
      <c r="H35" s="7"/>
      <c r="I35" s="7"/>
      <c r="J35" s="8"/>
    </row>
    <row r="36" spans="1:10" s="6" customFormat="1" ht="5.0999999999999996" customHeight="1" x14ac:dyDescent="0.2">
      <c r="A36" s="53"/>
      <c r="B36" s="4"/>
      <c r="C36" s="4"/>
      <c r="D36" s="4"/>
      <c r="E36" s="4"/>
      <c r="F36" s="4"/>
      <c r="G36" s="4"/>
      <c r="H36" s="4"/>
      <c r="I36" s="4"/>
      <c r="J36" s="54"/>
    </row>
    <row r="37" spans="1:10" s="6" customFormat="1" ht="18" customHeight="1" x14ac:dyDescent="0.2">
      <c r="A37" s="53"/>
      <c r="B37" s="232" t="s">
        <v>41</v>
      </c>
      <c r="C37" s="233"/>
      <c r="D37" s="222" t="s">
        <v>95</v>
      </c>
      <c r="E37" s="223"/>
      <c r="F37" s="223"/>
      <c r="G37" s="223"/>
      <c r="H37" s="223"/>
      <c r="I37" s="224"/>
      <c r="J37" s="54"/>
    </row>
    <row r="38" spans="1:10" s="6" customFormat="1" ht="18" customHeight="1" x14ac:dyDescent="0.2">
      <c r="A38" s="115"/>
      <c r="B38" s="232"/>
      <c r="C38" s="233"/>
      <c r="D38" s="225"/>
      <c r="E38" s="226"/>
      <c r="F38" s="226"/>
      <c r="G38" s="226"/>
      <c r="H38" s="226"/>
      <c r="I38" s="227"/>
      <c r="J38" s="54"/>
    </row>
    <row r="39" spans="1:10" ht="18" customHeight="1" x14ac:dyDescent="0.2">
      <c r="A39" s="116"/>
      <c r="B39" s="232"/>
      <c r="C39" s="233"/>
      <c r="D39" s="225"/>
      <c r="E39" s="226"/>
      <c r="F39" s="226"/>
      <c r="G39" s="226"/>
      <c r="H39" s="226"/>
      <c r="I39" s="227"/>
      <c r="J39" s="54"/>
    </row>
    <row r="40" spans="1:10" ht="18" customHeight="1" x14ac:dyDescent="0.2">
      <c r="A40" s="53"/>
      <c r="B40" s="232"/>
      <c r="C40" s="233"/>
      <c r="D40" s="73" t="s">
        <v>42</v>
      </c>
      <c r="E40" s="74"/>
      <c r="F40" s="230" t="s">
        <v>43</v>
      </c>
      <c r="G40" s="230"/>
      <c r="H40" s="230"/>
      <c r="I40" s="231"/>
      <c r="J40" s="54"/>
    </row>
    <row r="41" spans="1:10" ht="5.0999999999999996" customHeight="1" x14ac:dyDescent="0.2">
      <c r="A41" s="53"/>
      <c r="B41" s="4"/>
      <c r="C41" s="4"/>
      <c r="D41" s="31"/>
      <c r="E41" s="31"/>
      <c r="F41" s="31"/>
      <c r="G41" s="31"/>
      <c r="H41" s="31"/>
      <c r="I41" s="31"/>
      <c r="J41" s="54"/>
    </row>
    <row r="42" spans="1:10" ht="18" customHeight="1" x14ac:dyDescent="0.2">
      <c r="A42" s="105"/>
      <c r="B42" s="25" t="s">
        <v>64</v>
      </c>
      <c r="C42" s="14"/>
      <c r="D42" s="78"/>
      <c r="E42" s="114" t="s">
        <v>169</v>
      </c>
      <c r="F42" s="14"/>
      <c r="G42" s="234" t="s">
        <v>143</v>
      </c>
      <c r="H42" s="234"/>
      <c r="I42" s="234"/>
      <c r="J42" s="59"/>
    </row>
    <row r="43" spans="1:10" ht="5.0999999999999996" customHeight="1" x14ac:dyDescent="0.2">
      <c r="A43" s="105"/>
      <c r="B43" s="117"/>
      <c r="C43" s="14"/>
      <c r="D43" s="14"/>
      <c r="E43" s="4"/>
      <c r="F43" s="14"/>
      <c r="G43" s="234"/>
      <c r="H43" s="234"/>
      <c r="I43" s="234"/>
      <c r="J43" s="59"/>
    </row>
    <row r="44" spans="1:10" ht="18" customHeight="1" x14ac:dyDescent="0.2">
      <c r="A44" s="105"/>
      <c r="B44" s="25" t="s">
        <v>65</v>
      </c>
      <c r="C44" s="14"/>
      <c r="D44" s="78"/>
      <c r="E44" s="114" t="s">
        <v>170</v>
      </c>
      <c r="F44" s="14"/>
      <c r="G44" s="234"/>
      <c r="H44" s="234"/>
      <c r="I44" s="234"/>
      <c r="J44" s="59"/>
    </row>
    <row r="45" spans="1:10" s="6" customFormat="1" ht="5.0999999999999996" customHeight="1" x14ac:dyDescent="0.2">
      <c r="A45" s="60"/>
      <c r="B45" s="16"/>
      <c r="C45" s="16"/>
      <c r="D45" s="99"/>
      <c r="E45" s="99"/>
      <c r="F45" s="16"/>
      <c r="G45" s="16"/>
      <c r="H45" s="100"/>
      <c r="I45" s="16"/>
      <c r="J45" s="55"/>
    </row>
    <row r="46" spans="1:10" s="6" customFormat="1" ht="12" customHeight="1" x14ac:dyDescent="0.2">
      <c r="C46" s="4"/>
      <c r="D46" s="32"/>
      <c r="E46" s="32"/>
      <c r="H46" s="33"/>
    </row>
    <row r="47" spans="1:10" ht="15" customHeight="1" x14ac:dyDescent="0.2">
      <c r="A47" s="79"/>
      <c r="B47" s="40" t="s">
        <v>125</v>
      </c>
      <c r="C47" s="7"/>
      <c r="D47" s="7"/>
      <c r="E47" s="7"/>
      <c r="F47" s="7"/>
      <c r="G47" s="7"/>
      <c r="H47" s="7"/>
      <c r="I47" s="7"/>
      <c r="J47" s="8"/>
    </row>
    <row r="48" spans="1:10" s="6" customFormat="1" ht="5.0999999999999996" customHeight="1" x14ac:dyDescent="0.2">
      <c r="A48" s="94"/>
      <c r="B48" s="9"/>
      <c r="C48" s="9"/>
      <c r="D48" s="9"/>
      <c r="E48" s="9"/>
      <c r="F48" s="9"/>
      <c r="G48" s="9"/>
      <c r="H48" s="9"/>
      <c r="I48" s="9"/>
      <c r="J48" s="54"/>
    </row>
    <row r="49" spans="1:10" s="15" customFormat="1" ht="18" customHeight="1" x14ac:dyDescent="0.2">
      <c r="A49" s="52"/>
      <c r="C49" s="25"/>
      <c r="D49" s="30" t="s">
        <v>79</v>
      </c>
      <c r="E49" s="30"/>
      <c r="F49" s="101"/>
      <c r="G49" s="228">
        <f>ROUND('Seite 2'!F37,2)</f>
        <v>0</v>
      </c>
      <c r="H49" s="229"/>
      <c r="I49" s="25"/>
      <c r="J49" s="54"/>
    </row>
    <row r="50" spans="1:10" s="6" customFormat="1" ht="5.0999999999999996" customHeight="1" x14ac:dyDescent="0.2">
      <c r="A50" s="102"/>
      <c r="B50" s="103"/>
      <c r="C50" s="103"/>
      <c r="D50" s="103"/>
      <c r="E50" s="103"/>
      <c r="F50" s="103"/>
      <c r="G50" s="103"/>
      <c r="H50" s="103"/>
      <c r="I50" s="103"/>
      <c r="J50" s="55"/>
    </row>
    <row r="51" spans="1:10" s="6" customFormat="1" ht="12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10" ht="15" customHeight="1" x14ac:dyDescent="0.2">
      <c r="A52" s="79"/>
      <c r="B52" s="40" t="s">
        <v>17</v>
      </c>
      <c r="C52" s="7"/>
      <c r="D52" s="7"/>
      <c r="E52" s="7"/>
      <c r="F52" s="7"/>
      <c r="G52" s="7"/>
      <c r="H52" s="7"/>
      <c r="I52" s="7"/>
      <c r="J52" s="8"/>
    </row>
    <row r="53" spans="1:10" s="6" customFormat="1" ht="5.0999999999999996" customHeight="1" x14ac:dyDescent="0.2">
      <c r="A53" s="53"/>
      <c r="B53" s="47"/>
      <c r="C53" s="47"/>
      <c r="D53" s="47"/>
      <c r="E53" s="47"/>
      <c r="F53" s="47"/>
      <c r="G53" s="47"/>
      <c r="H53" s="47"/>
      <c r="I53" s="47"/>
      <c r="J53" s="54"/>
    </row>
    <row r="54" spans="1:10" s="6" customFormat="1" ht="18" customHeight="1" x14ac:dyDescent="0.2">
      <c r="A54" s="53"/>
      <c r="B54" s="25" t="s">
        <v>66</v>
      </c>
      <c r="C54" s="219"/>
      <c r="D54" s="220"/>
      <c r="E54" s="221"/>
      <c r="F54" s="10" t="s">
        <v>68</v>
      </c>
      <c r="G54" s="219"/>
      <c r="H54" s="220"/>
      <c r="I54" s="221"/>
      <c r="J54" s="54"/>
    </row>
    <row r="55" spans="1:10" s="6" customFormat="1" ht="5.0999999999999996" customHeight="1" x14ac:dyDescent="0.2">
      <c r="A55" s="53"/>
      <c r="B55" s="4"/>
      <c r="C55" s="11"/>
      <c r="D55" s="11"/>
      <c r="E55" s="4"/>
      <c r="F55" s="12"/>
      <c r="G55" s="11"/>
      <c r="H55" s="11"/>
      <c r="I55" s="11"/>
      <c r="J55" s="54"/>
    </row>
    <row r="56" spans="1:10" s="6" customFormat="1" ht="18" customHeight="1" x14ac:dyDescent="0.2">
      <c r="A56" s="53"/>
      <c r="B56" s="25" t="s">
        <v>67</v>
      </c>
      <c r="C56" s="219"/>
      <c r="D56" s="220"/>
      <c r="E56" s="221"/>
      <c r="F56" s="10" t="s">
        <v>69</v>
      </c>
      <c r="G56" s="219"/>
      <c r="H56" s="220"/>
      <c r="I56" s="221"/>
      <c r="J56" s="54"/>
    </row>
    <row r="57" spans="1:10" s="6" customFormat="1" ht="5.0999999999999996" customHeight="1" x14ac:dyDescent="0.2">
      <c r="A57" s="60"/>
      <c r="B57" s="16"/>
      <c r="C57" s="16"/>
      <c r="D57" s="16"/>
      <c r="E57" s="16"/>
      <c r="F57" s="16"/>
      <c r="G57" s="16"/>
      <c r="H57" s="16"/>
      <c r="I57" s="16"/>
      <c r="J57" s="55"/>
    </row>
    <row r="58" spans="1:10" s="6" customFormat="1" ht="12" customHeight="1" x14ac:dyDescent="0.2">
      <c r="A58" s="4"/>
      <c r="B58" s="4"/>
      <c r="C58" s="4"/>
      <c r="D58" s="4"/>
    </row>
    <row r="59" spans="1:10" s="6" customFormat="1" ht="12" customHeight="1" x14ac:dyDescent="0.2">
      <c r="A59" s="4"/>
      <c r="B59" s="4"/>
      <c r="C59" s="4"/>
      <c r="D59" s="4"/>
    </row>
    <row r="60" spans="1:10" s="6" customFormat="1" ht="12" customHeight="1" x14ac:dyDescent="0.2">
      <c r="A60" s="4"/>
      <c r="B60" s="4"/>
      <c r="C60" s="4"/>
      <c r="D60" s="4"/>
    </row>
    <row r="61" spans="1:10" s="6" customFormat="1" ht="12" customHeight="1" x14ac:dyDescent="0.2">
      <c r="A61" s="170" t="str">
        <f>CONCATENATE(Änderungsdoku!$A$2," ",Änderungsdoku!$A$3)</f>
        <v>Antrag Soziale Beratung von Flüchtlingen</v>
      </c>
    </row>
    <row r="62" spans="1:10" s="6" customFormat="1" ht="12" customHeight="1" x14ac:dyDescent="0.2">
      <c r="A62" s="170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22.01.24 - öffentlich -</v>
      </c>
    </row>
    <row r="63" spans="1:10" x14ac:dyDescent="0.2">
      <c r="A63" s="5" t="s">
        <v>7</v>
      </c>
    </row>
  </sheetData>
  <sheetProtection password="EDE9" sheet="1" objects="1" scenarios="1" selectLockedCells="1"/>
  <mergeCells count="24">
    <mergeCell ref="C56:E56"/>
    <mergeCell ref="G56:I56"/>
    <mergeCell ref="D37:I39"/>
    <mergeCell ref="G49:H49"/>
    <mergeCell ref="C54:E54"/>
    <mergeCell ref="G54:I54"/>
    <mergeCell ref="F40:I40"/>
    <mergeCell ref="B37:C40"/>
    <mergeCell ref="G42:I44"/>
    <mergeCell ref="D30:F30"/>
    <mergeCell ref="H30:I30"/>
    <mergeCell ref="A7:E10"/>
    <mergeCell ref="D32:I32"/>
    <mergeCell ref="F12:J16"/>
    <mergeCell ref="F17:J17"/>
    <mergeCell ref="F18:J18"/>
    <mergeCell ref="D26:H26"/>
    <mergeCell ref="D24:H24"/>
    <mergeCell ref="H19:J19"/>
    <mergeCell ref="H20:J20"/>
    <mergeCell ref="D25:H25"/>
    <mergeCell ref="H28:I28"/>
    <mergeCell ref="D28:F28"/>
    <mergeCell ref="B24:C26"/>
  </mergeCells>
  <phoneticPr fontId="3" type="noConversion"/>
  <dataValidations count="4">
    <dataValidation type="date" allowBlank="1" showErrorMessage="1" errorTitle="Zeitraum" error="Das Datum muss zwischen dem Projektbeginn und dem 31.12.2024 liegen!" sqref="D44">
      <formula1>D42</formula1>
      <formula2>45657</formula2>
    </dataValidation>
    <dataValidation type="date" allowBlank="1" showErrorMessage="1" errorTitle="Zeitraum" error="Das Datum muss zwischen dem 01.01. und dem 31.12.2024 liegen!" sqref="D42">
      <formula1>45292</formula1>
      <formula2>45657</formula2>
    </dataValidation>
    <dataValidation type="list" allowBlank="1" showErrorMessage="1" errorTitle="Landkreis/kreisfreie Stadt" error="Bitte auswählen!" sqref="F40:I40">
      <formula1>Landkreis</formula1>
    </dataValidation>
    <dataValidation type="list" allowBlank="1" showErrorMessage="1" errorTitle="Antragsteller" error="Bitte auswählen!" sqref="D24:H24">
      <formula1>Antragsteller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5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9525</xdr:rowOff>
                  </from>
                  <to>
                    <xdr:col>5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8</xdr:col>
                    <xdr:colOff>152400</xdr:colOff>
                    <xdr:row>43</xdr:row>
                    <xdr:rowOff>9525</xdr:rowOff>
                  </from>
                  <to>
                    <xdr:col>8</xdr:col>
                    <xdr:colOff>742950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8</xdr:col>
                    <xdr:colOff>152400</xdr:colOff>
                    <xdr:row>41</xdr:row>
                    <xdr:rowOff>9525</xdr:rowOff>
                  </from>
                  <to>
                    <xdr:col>8</xdr:col>
                    <xdr:colOff>742950</xdr:colOff>
                    <xdr:row>41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65"/>
  <sheetViews>
    <sheetView showGridLines="0" workbookViewId="0">
      <selection activeCell="F14" sqref="F14"/>
    </sheetView>
  </sheetViews>
  <sheetFormatPr baseColWidth="10" defaultColWidth="11.42578125" defaultRowHeight="12" x14ac:dyDescent="0.2"/>
  <cols>
    <col min="1" max="1" width="1.7109375" style="5" customWidth="1"/>
    <col min="2" max="2" width="5.7109375" style="5" customWidth="1"/>
    <col min="3" max="5" width="14.7109375" style="5" customWidth="1"/>
    <col min="6" max="6" width="18.7109375" style="5" customWidth="1"/>
    <col min="7" max="7" width="1.7109375" style="5" customWidth="1"/>
    <col min="8" max="8" width="18.7109375" style="5" customWidth="1"/>
    <col min="9" max="10" width="1.7109375" style="5" customWidth="1"/>
    <col min="11" max="12" width="25.7109375" style="5" hidden="1" customWidth="1"/>
    <col min="13" max="16384" width="11.42578125" style="5"/>
  </cols>
  <sheetData>
    <row r="1" spans="1:12" ht="15" customHeight="1" x14ac:dyDescent="0.2">
      <c r="A1" s="4"/>
      <c r="B1" s="4"/>
      <c r="C1" s="4"/>
      <c r="D1" s="4"/>
      <c r="E1" s="4"/>
      <c r="G1" s="36" t="s">
        <v>8</v>
      </c>
      <c r="H1" s="245" t="str">
        <f>'Seite 1'!$H$20</f>
        <v>F-SBF</v>
      </c>
      <c r="I1" s="246"/>
      <c r="J1" s="247"/>
      <c r="K1" s="129"/>
      <c r="L1" s="129"/>
    </row>
    <row r="2" spans="1:12" s="6" customFormat="1" ht="12" customHeight="1" x14ac:dyDescent="0.2">
      <c r="K2" s="129"/>
      <c r="L2" s="129"/>
    </row>
    <row r="3" spans="1:12" s="6" customFormat="1" ht="15" customHeight="1" x14ac:dyDescent="0.2">
      <c r="A3" s="79"/>
      <c r="B3" s="40" t="s">
        <v>91</v>
      </c>
      <c r="C3" s="7"/>
      <c r="D3" s="7"/>
      <c r="E3" s="7"/>
      <c r="F3" s="7"/>
      <c r="G3" s="7"/>
      <c r="H3" s="7"/>
      <c r="I3" s="7"/>
      <c r="J3" s="8"/>
      <c r="K3" s="129"/>
      <c r="L3" s="129"/>
    </row>
    <row r="4" spans="1:12" s="14" customFormat="1" ht="5.0999999999999996" customHeight="1" x14ac:dyDescent="0.2">
      <c r="A4" s="85"/>
      <c r="B4" s="86"/>
      <c r="C4" s="86"/>
      <c r="D4" s="86"/>
      <c r="E4" s="86"/>
      <c r="F4" s="87"/>
      <c r="G4" s="87"/>
      <c r="H4" s="56"/>
      <c r="I4" s="56"/>
      <c r="J4" s="57"/>
      <c r="K4" s="130"/>
      <c r="L4" s="130"/>
    </row>
    <row r="5" spans="1:12" ht="18" customHeight="1" x14ac:dyDescent="0.2">
      <c r="A5" s="88"/>
      <c r="B5" s="140" t="s">
        <v>131</v>
      </c>
      <c r="C5" s="141"/>
      <c r="D5" s="141"/>
      <c r="E5" s="141"/>
      <c r="F5" s="142"/>
      <c r="G5" s="142"/>
      <c r="H5" s="143">
        <f>K21</f>
        <v>0</v>
      </c>
      <c r="I5" s="144"/>
      <c r="J5" s="59"/>
      <c r="K5" s="129"/>
      <c r="L5" s="129"/>
    </row>
    <row r="6" spans="1:12" s="14" customFormat="1" ht="5.0999999999999996" customHeight="1" x14ac:dyDescent="0.2">
      <c r="A6" s="88"/>
      <c r="B6" s="86"/>
      <c r="C6" s="86"/>
      <c r="D6" s="86"/>
      <c r="E6" s="86"/>
      <c r="F6" s="87"/>
      <c r="G6" s="87"/>
      <c r="H6" s="56"/>
      <c r="I6" s="56"/>
      <c r="J6" s="59"/>
      <c r="K6" s="130"/>
      <c r="L6" s="130"/>
    </row>
    <row r="7" spans="1:12" s="14" customFormat="1" ht="18" customHeight="1" x14ac:dyDescent="0.2">
      <c r="A7" s="88"/>
      <c r="B7" s="239" t="s">
        <v>128</v>
      </c>
      <c r="C7" s="240"/>
      <c r="D7" s="240"/>
      <c r="E7" s="240"/>
      <c r="F7" s="240"/>
      <c r="G7" s="240"/>
      <c r="H7" s="240"/>
      <c r="I7" s="241"/>
      <c r="J7" s="59"/>
      <c r="K7" s="130"/>
      <c r="L7" s="130"/>
    </row>
    <row r="8" spans="1:12" ht="12" customHeight="1" x14ac:dyDescent="0.2">
      <c r="A8" s="93"/>
      <c r="B8" s="251" t="s">
        <v>98</v>
      </c>
      <c r="C8" s="252"/>
      <c r="D8" s="252"/>
      <c r="E8" s="252"/>
      <c r="F8" s="252"/>
      <c r="G8" s="252"/>
      <c r="H8" s="252"/>
      <c r="I8" s="253"/>
      <c r="J8" s="59"/>
      <c r="K8" s="129"/>
      <c r="L8" s="129"/>
    </row>
    <row r="9" spans="1:12" ht="12" customHeight="1" x14ac:dyDescent="0.2">
      <c r="A9" s="93"/>
      <c r="B9" s="254"/>
      <c r="C9" s="255"/>
      <c r="D9" s="255"/>
      <c r="E9" s="255"/>
      <c r="F9" s="255"/>
      <c r="G9" s="255"/>
      <c r="H9" s="255"/>
      <c r="I9" s="256"/>
      <c r="J9" s="59"/>
      <c r="K9" s="129"/>
      <c r="L9" s="129"/>
    </row>
    <row r="10" spans="1:12" ht="12" customHeight="1" x14ac:dyDescent="0.2">
      <c r="A10" s="93"/>
      <c r="B10" s="254"/>
      <c r="C10" s="255"/>
      <c r="D10" s="255"/>
      <c r="E10" s="255"/>
      <c r="F10" s="255"/>
      <c r="G10" s="255"/>
      <c r="H10" s="255"/>
      <c r="I10" s="256"/>
      <c r="J10" s="59"/>
      <c r="K10" s="129"/>
      <c r="L10" s="129"/>
    </row>
    <row r="11" spans="1:12" ht="12" customHeight="1" x14ac:dyDescent="0.2">
      <c r="A11" s="93"/>
      <c r="B11" s="254"/>
      <c r="C11" s="255"/>
      <c r="D11" s="255"/>
      <c r="E11" s="255"/>
      <c r="F11" s="255"/>
      <c r="G11" s="255"/>
      <c r="H11" s="255"/>
      <c r="I11" s="256"/>
      <c r="J11" s="59"/>
      <c r="K11" s="129"/>
      <c r="L11" s="129"/>
    </row>
    <row r="12" spans="1:12" ht="15" customHeight="1" x14ac:dyDescent="0.2">
      <c r="A12" s="93"/>
      <c r="B12" s="88"/>
      <c r="C12" s="76"/>
      <c r="D12" s="76"/>
      <c r="E12" s="76"/>
      <c r="F12" s="257" t="s">
        <v>121</v>
      </c>
      <c r="G12" s="137"/>
      <c r="H12" s="257" t="s">
        <v>120</v>
      </c>
      <c r="I12" s="59"/>
      <c r="J12" s="59"/>
      <c r="K12" s="129"/>
      <c r="L12" s="129"/>
    </row>
    <row r="13" spans="1:12" ht="15" customHeight="1" x14ac:dyDescent="0.2">
      <c r="A13" s="93"/>
      <c r="B13" s="88"/>
      <c r="C13" s="76"/>
      <c r="D13" s="76"/>
      <c r="E13" s="76"/>
      <c r="F13" s="258"/>
      <c r="G13" s="137"/>
      <c r="H13" s="258"/>
      <c r="I13" s="59"/>
      <c r="J13" s="59"/>
      <c r="K13" s="129"/>
      <c r="L13" s="129"/>
    </row>
    <row r="14" spans="1:12" ht="18" customHeight="1" x14ac:dyDescent="0.2">
      <c r="A14" s="93"/>
      <c r="B14" s="88" t="s">
        <v>12</v>
      </c>
      <c r="C14" s="84" t="s">
        <v>123</v>
      </c>
      <c r="D14" s="84"/>
      <c r="E14" s="84"/>
      <c r="F14" s="135"/>
      <c r="G14" s="137"/>
      <c r="H14" s="139">
        <f>IF($F$21=0,0,ROUND(F14,2)*ROUND($H$21,2)/ROUND($F$21,2))</f>
        <v>0</v>
      </c>
      <c r="I14" s="59"/>
      <c r="J14" s="59"/>
      <c r="K14" s="129"/>
      <c r="L14" s="129"/>
    </row>
    <row r="15" spans="1:12" ht="5.0999999999999996" customHeight="1" x14ac:dyDescent="0.2">
      <c r="A15" s="93"/>
      <c r="B15" s="88"/>
      <c r="C15" s="119"/>
      <c r="D15" s="119"/>
      <c r="E15" s="119"/>
      <c r="F15" s="77"/>
      <c r="G15" s="137"/>
      <c r="H15" s="77"/>
      <c r="I15" s="59"/>
      <c r="J15" s="59"/>
      <c r="K15" s="129"/>
      <c r="L15" s="129"/>
    </row>
    <row r="16" spans="1:12" ht="18" customHeight="1" x14ac:dyDescent="0.2">
      <c r="A16" s="93"/>
      <c r="B16" s="88" t="s">
        <v>13</v>
      </c>
      <c r="C16" s="84" t="s">
        <v>124</v>
      </c>
      <c r="D16" s="84"/>
      <c r="E16" s="84"/>
      <c r="F16" s="77"/>
      <c r="G16" s="137"/>
      <c r="H16" s="77"/>
      <c r="I16" s="59"/>
      <c r="J16" s="59"/>
      <c r="K16" s="129"/>
      <c r="L16" s="129"/>
    </row>
    <row r="17" spans="1:12" ht="18" customHeight="1" x14ac:dyDescent="0.2">
      <c r="A17" s="93"/>
      <c r="B17" s="14"/>
      <c r="C17" s="58" t="s">
        <v>133</v>
      </c>
      <c r="D17" s="58"/>
      <c r="E17" s="58"/>
      <c r="F17" s="135"/>
      <c r="G17" s="137"/>
      <c r="H17" s="139">
        <f>IF($F$21=0,0,ROUND(F17,2)*ROUND($H$21,2)/ROUND($F$21,2))</f>
        <v>0</v>
      </c>
      <c r="I17" s="59"/>
      <c r="J17" s="59"/>
      <c r="K17" s="129"/>
      <c r="L17" s="129"/>
    </row>
    <row r="18" spans="1:12" ht="12" customHeight="1" x14ac:dyDescent="0.2">
      <c r="A18" s="93"/>
      <c r="B18" s="14"/>
      <c r="C18" s="119" t="s">
        <v>122</v>
      </c>
      <c r="D18" s="119"/>
      <c r="E18" s="259" t="str">
        <f>IF(ROUND(F17,2)&gt;ROUND(F14*25%,2),"Es sind maximal 25% der 
Personalausgaben zulässig!","")</f>
        <v/>
      </c>
      <c r="F18" s="259"/>
      <c r="G18" s="137"/>
      <c r="H18" s="14"/>
      <c r="I18" s="59"/>
      <c r="J18" s="59"/>
      <c r="K18" s="129"/>
      <c r="L18" s="129"/>
    </row>
    <row r="19" spans="1:12" ht="12" customHeight="1" x14ac:dyDescent="0.2">
      <c r="A19" s="93"/>
      <c r="B19" s="14"/>
      <c r="C19" s="119"/>
      <c r="D19" s="119"/>
      <c r="E19" s="259"/>
      <c r="F19" s="259"/>
      <c r="G19" s="137"/>
      <c r="H19" s="14"/>
      <c r="I19" s="59"/>
      <c r="J19" s="59"/>
      <c r="K19" s="129"/>
      <c r="L19" s="134">
        <v>0.8</v>
      </c>
    </row>
    <row r="20" spans="1:12" ht="5.0999999999999996" customHeight="1" x14ac:dyDescent="0.2">
      <c r="A20" s="93"/>
      <c r="B20" s="88"/>
      <c r="C20" s="76"/>
      <c r="D20" s="76"/>
      <c r="E20" s="76"/>
      <c r="F20" s="77"/>
      <c r="G20" s="137"/>
      <c r="H20" s="77"/>
      <c r="I20" s="59"/>
      <c r="J20" s="59"/>
      <c r="K20" s="129"/>
      <c r="L20" s="129"/>
    </row>
    <row r="21" spans="1:12" ht="18" customHeight="1" x14ac:dyDescent="0.2">
      <c r="A21" s="93"/>
      <c r="B21" s="88" t="s">
        <v>1</v>
      </c>
      <c r="C21" s="76"/>
      <c r="D21" s="76"/>
      <c r="E21" s="76"/>
      <c r="F21" s="127">
        <f>SUMPRODUCT(ROUND(F14:F17,2))</f>
        <v>0</v>
      </c>
      <c r="G21" s="137"/>
      <c r="H21" s="123"/>
      <c r="I21" s="59"/>
      <c r="J21" s="59"/>
      <c r="K21" s="133">
        <f>VLOOKUP('Seite 1'!F40,'Übersicht Maximalzuschuss'!B8:C30,2,FALSE)</f>
        <v>0</v>
      </c>
      <c r="L21" s="133">
        <f>ROUND(F21*L19,2)</f>
        <v>0</v>
      </c>
    </row>
    <row r="22" spans="1:12" ht="12" customHeight="1" x14ac:dyDescent="0.2">
      <c r="A22" s="93"/>
      <c r="B22" s="88"/>
      <c r="C22" s="76"/>
      <c r="D22" s="76"/>
      <c r="E22" s="76"/>
      <c r="F22" s="259" t="str">
        <f>IF(H21&gt;ROUND(K24,2),CONCATENATE(HLOOKUP(K24,K21:L23,2,FALSE)," nicht überschritten werden!"),"")&amp;" 
"&amp;
IF(H21&gt;ROUND(K24,2),CONCATENATE("Es sind ",TEXT(K24,"#.##0,00 €")," zulässig!"),"")</f>
        <v xml:space="preserve"> 
</v>
      </c>
      <c r="G22" s="259"/>
      <c r="H22" s="259"/>
      <c r="I22" s="145"/>
      <c r="J22" s="59"/>
      <c r="K22" s="236" t="s">
        <v>132</v>
      </c>
      <c r="L22" s="237" t="str">
        <f>CONCATENATE(TEXT(L19,"0%")," der Gesamtausgaben 
dürfen")</f>
        <v>80% der Gesamtausgaben 
dürfen</v>
      </c>
    </row>
    <row r="23" spans="1:12" ht="12" customHeight="1" x14ac:dyDescent="0.2">
      <c r="A23" s="93"/>
      <c r="B23" s="88"/>
      <c r="C23" s="76"/>
      <c r="D23" s="76"/>
      <c r="E23" s="76"/>
      <c r="F23" s="259"/>
      <c r="G23" s="259"/>
      <c r="H23" s="259"/>
      <c r="I23" s="145"/>
      <c r="J23" s="59"/>
      <c r="K23" s="236"/>
      <c r="L23" s="238"/>
    </row>
    <row r="24" spans="1:12" ht="12" customHeight="1" x14ac:dyDescent="0.2">
      <c r="A24" s="93"/>
      <c r="B24" s="88"/>
      <c r="C24" s="76"/>
      <c r="D24" s="76"/>
      <c r="E24" s="76"/>
      <c r="F24" s="259"/>
      <c r="G24" s="259"/>
      <c r="H24" s="259"/>
      <c r="I24" s="145"/>
      <c r="J24" s="59"/>
      <c r="K24" s="235">
        <f>MIN(K21,L21)</f>
        <v>0</v>
      </c>
      <c r="L24" s="235"/>
    </row>
    <row r="25" spans="1:12" ht="5.0999999999999996" customHeight="1" x14ac:dyDescent="0.2">
      <c r="A25" s="93"/>
      <c r="B25" s="89"/>
      <c r="C25" s="90"/>
      <c r="D25" s="90"/>
      <c r="E25" s="90"/>
      <c r="F25" s="91"/>
      <c r="G25" s="91"/>
      <c r="H25" s="91"/>
      <c r="I25" s="61"/>
      <c r="J25" s="59"/>
      <c r="K25" s="130"/>
      <c r="L25" s="130"/>
    </row>
    <row r="26" spans="1:12" s="14" customFormat="1" ht="5.0999999999999996" customHeight="1" x14ac:dyDescent="0.2">
      <c r="A26" s="88"/>
      <c r="B26" s="76"/>
      <c r="C26" s="76"/>
      <c r="D26" s="76"/>
      <c r="E26" s="76"/>
      <c r="F26" s="77"/>
      <c r="G26" s="77"/>
      <c r="H26" s="77"/>
      <c r="J26" s="59"/>
      <c r="K26" s="130"/>
      <c r="L26" s="130"/>
    </row>
    <row r="27" spans="1:12" s="14" customFormat="1" ht="18" customHeight="1" x14ac:dyDescent="0.2">
      <c r="A27" s="88"/>
      <c r="B27" s="242" t="s">
        <v>130</v>
      </c>
      <c r="C27" s="243"/>
      <c r="D27" s="243"/>
      <c r="E27" s="243"/>
      <c r="F27" s="243"/>
      <c r="G27" s="243"/>
      <c r="H27" s="243"/>
      <c r="I27" s="244"/>
      <c r="J27" s="59"/>
      <c r="K27" s="130"/>
      <c r="L27" s="130"/>
    </row>
    <row r="28" spans="1:12" ht="15" customHeight="1" x14ac:dyDescent="0.2">
      <c r="A28" s="88"/>
      <c r="B28" s="88"/>
      <c r="C28" s="76"/>
      <c r="D28" s="76"/>
      <c r="E28" s="76"/>
      <c r="F28" s="118"/>
      <c r="G28" s="138"/>
      <c r="H28" s="14"/>
      <c r="I28" s="59"/>
      <c r="J28" s="59"/>
      <c r="K28" s="129"/>
      <c r="L28" s="129"/>
    </row>
    <row r="29" spans="1:12" s="17" customFormat="1" ht="18" customHeight="1" x14ac:dyDescent="0.2">
      <c r="A29" s="88"/>
      <c r="B29" s="72" t="s">
        <v>13</v>
      </c>
      <c r="C29" s="84" t="s">
        <v>97</v>
      </c>
      <c r="D29" s="84"/>
      <c r="E29" s="84"/>
      <c r="F29" s="123"/>
      <c r="G29" s="138"/>
      <c r="H29" s="58"/>
      <c r="I29" s="59"/>
      <c r="J29" s="59"/>
      <c r="K29" s="131"/>
      <c r="L29" s="131"/>
    </row>
    <row r="30" spans="1:12" ht="5.0999999999999996" customHeight="1" x14ac:dyDescent="0.2">
      <c r="A30" s="88"/>
      <c r="B30" s="92"/>
      <c r="C30" s="76"/>
      <c r="D30" s="76"/>
      <c r="E30" s="76"/>
      <c r="F30" s="110"/>
      <c r="G30" s="138"/>
      <c r="H30" s="14"/>
      <c r="I30" s="59"/>
      <c r="J30" s="59"/>
      <c r="K30" s="129"/>
      <c r="L30" s="129"/>
    </row>
    <row r="31" spans="1:12" s="17" customFormat="1" ht="18" customHeight="1" x14ac:dyDescent="0.2">
      <c r="A31" s="88"/>
      <c r="B31" s="72" t="s">
        <v>14</v>
      </c>
      <c r="C31" s="84" t="s">
        <v>96</v>
      </c>
      <c r="D31" s="84"/>
      <c r="E31" s="84"/>
      <c r="F31" s="58"/>
      <c r="G31" s="138"/>
      <c r="H31" s="58"/>
      <c r="I31" s="59"/>
      <c r="J31" s="59"/>
      <c r="K31" s="131"/>
      <c r="L31" s="131"/>
    </row>
    <row r="32" spans="1:12" s="17" customFormat="1" ht="18" customHeight="1" x14ac:dyDescent="0.2">
      <c r="A32" s="88"/>
      <c r="B32" s="62" t="s">
        <v>72</v>
      </c>
      <c r="C32" s="58" t="s">
        <v>75</v>
      </c>
      <c r="D32" s="58"/>
      <c r="E32" s="58"/>
      <c r="F32" s="124"/>
      <c r="G32" s="138"/>
      <c r="H32" s="58"/>
      <c r="I32" s="59"/>
      <c r="J32" s="59"/>
      <c r="K32" s="131"/>
      <c r="L32" s="131"/>
    </row>
    <row r="33" spans="1:12" s="17" customFormat="1" ht="18" customHeight="1" x14ac:dyDescent="0.2">
      <c r="A33" s="88"/>
      <c r="B33" s="62" t="s">
        <v>73</v>
      </c>
      <c r="C33" s="58" t="s">
        <v>76</v>
      </c>
      <c r="D33" s="58"/>
      <c r="E33" s="58"/>
      <c r="F33" s="125"/>
      <c r="G33" s="138"/>
      <c r="H33" s="58"/>
      <c r="I33" s="59"/>
      <c r="J33" s="59"/>
      <c r="K33" s="131"/>
      <c r="L33" s="131"/>
    </row>
    <row r="34" spans="1:12" s="17" customFormat="1" ht="18" customHeight="1" x14ac:dyDescent="0.2">
      <c r="A34" s="88"/>
      <c r="B34" s="62" t="s">
        <v>74</v>
      </c>
      <c r="C34" s="58" t="s">
        <v>77</v>
      </c>
      <c r="D34" s="58"/>
      <c r="E34" s="58"/>
      <c r="F34" s="126"/>
      <c r="G34" s="138"/>
      <c r="H34" s="58"/>
      <c r="I34" s="59"/>
      <c r="J34" s="59"/>
      <c r="K34" s="131"/>
      <c r="L34" s="131"/>
    </row>
    <row r="35" spans="1:12" s="17" customFormat="1" ht="18" customHeight="1" x14ac:dyDescent="0.2">
      <c r="A35" s="88"/>
      <c r="B35" s="62"/>
      <c r="C35" s="84" t="str">
        <f>CONCATENATE("Summe ",LEFT(C31,18))</f>
        <v>Summe Öffentliche Mittel</v>
      </c>
      <c r="D35" s="84"/>
      <c r="E35" s="84"/>
      <c r="F35" s="127">
        <f>SUMPRODUCT(ROUND(F32:F34,2))</f>
        <v>0</v>
      </c>
      <c r="G35" s="138"/>
      <c r="H35" s="58"/>
      <c r="I35" s="59"/>
      <c r="J35" s="59"/>
      <c r="K35" s="131"/>
      <c r="L35" s="131"/>
    </row>
    <row r="36" spans="1:12" ht="5.0999999999999996" customHeight="1" x14ac:dyDescent="0.2">
      <c r="A36" s="88"/>
      <c r="B36" s="92"/>
      <c r="C36" s="76"/>
      <c r="D36" s="76"/>
      <c r="E36" s="76"/>
      <c r="F36" s="110"/>
      <c r="G36" s="138"/>
      <c r="H36" s="14"/>
      <c r="I36" s="59"/>
      <c r="J36" s="59"/>
      <c r="K36" s="129"/>
      <c r="L36" s="129"/>
    </row>
    <row r="37" spans="1:12" s="17" customFormat="1" ht="18" customHeight="1" x14ac:dyDescent="0.2">
      <c r="A37" s="88"/>
      <c r="B37" s="72" t="s">
        <v>15</v>
      </c>
      <c r="C37" s="84" t="s">
        <v>78</v>
      </c>
      <c r="D37" s="84"/>
      <c r="E37" s="84"/>
      <c r="F37" s="127">
        <f>IF(H21&lt;=K24,H21,0)</f>
        <v>0</v>
      </c>
      <c r="G37" s="138"/>
      <c r="H37" s="58"/>
      <c r="I37" s="59"/>
      <c r="J37" s="59"/>
      <c r="K37" s="131"/>
      <c r="L37" s="131"/>
    </row>
    <row r="38" spans="1:12" ht="5.0999999999999996" customHeight="1" x14ac:dyDescent="0.2">
      <c r="A38" s="88"/>
      <c r="B38" s="88"/>
      <c r="C38" s="76"/>
      <c r="D38" s="76"/>
      <c r="E38" s="76"/>
      <c r="F38" s="110"/>
      <c r="G38" s="138"/>
      <c r="H38" s="14"/>
      <c r="I38" s="59"/>
      <c r="J38" s="59"/>
      <c r="K38" s="129"/>
      <c r="L38" s="129"/>
    </row>
    <row r="39" spans="1:12" ht="18" customHeight="1" x14ac:dyDescent="0.2">
      <c r="A39" s="93"/>
      <c r="B39" s="88" t="s">
        <v>2</v>
      </c>
      <c r="C39" s="76"/>
      <c r="D39" s="76"/>
      <c r="E39" s="76"/>
      <c r="F39" s="127">
        <f>ROUND(F29,2)+F35+ROUND(F37,2)</f>
        <v>0</v>
      </c>
      <c r="G39" s="138"/>
      <c r="H39" s="14"/>
      <c r="I39" s="59"/>
      <c r="J39" s="59"/>
      <c r="K39" s="129"/>
      <c r="L39" s="129"/>
    </row>
    <row r="40" spans="1:12" ht="5.0999999999999996" customHeight="1" x14ac:dyDescent="0.2">
      <c r="A40" s="93"/>
      <c r="B40" s="89"/>
      <c r="C40" s="90"/>
      <c r="D40" s="90"/>
      <c r="E40" s="90"/>
      <c r="F40" s="91"/>
      <c r="G40" s="91"/>
      <c r="H40" s="63"/>
      <c r="I40" s="61"/>
      <c r="J40" s="59"/>
      <c r="K40" s="129"/>
      <c r="L40" s="129"/>
    </row>
    <row r="41" spans="1:12" ht="5.0999999999999996" customHeight="1" x14ac:dyDescent="0.2">
      <c r="A41" s="88"/>
      <c r="B41" s="90"/>
      <c r="C41" s="90"/>
      <c r="D41" s="90"/>
      <c r="E41" s="90"/>
      <c r="F41" s="91"/>
      <c r="G41" s="91"/>
      <c r="H41" s="63"/>
      <c r="I41" s="63"/>
      <c r="J41" s="59"/>
      <c r="K41" s="129"/>
      <c r="L41" s="129"/>
    </row>
    <row r="42" spans="1:12" ht="18" customHeight="1" x14ac:dyDescent="0.2">
      <c r="A42" s="88"/>
      <c r="B42" s="140" t="s">
        <v>129</v>
      </c>
      <c r="C42" s="141"/>
      <c r="D42" s="141"/>
      <c r="E42" s="141"/>
      <c r="F42" s="143">
        <f>F21-F39</f>
        <v>0</v>
      </c>
      <c r="G42" s="142"/>
      <c r="H42" s="128"/>
      <c r="I42" s="144"/>
      <c r="J42" s="59"/>
      <c r="K42" s="129"/>
      <c r="L42" s="129"/>
    </row>
    <row r="43" spans="1:12" s="6" customFormat="1" ht="5.0999999999999996" customHeight="1" x14ac:dyDescent="0.2">
      <c r="A43" s="60"/>
      <c r="B43" s="16"/>
      <c r="C43" s="16"/>
      <c r="D43" s="16"/>
      <c r="E43" s="16"/>
      <c r="F43" s="16"/>
      <c r="G43" s="16"/>
      <c r="H43" s="16"/>
      <c r="I43" s="16"/>
      <c r="J43" s="55"/>
      <c r="K43" s="129"/>
      <c r="L43" s="129"/>
    </row>
    <row r="44" spans="1:12" s="6" customFormat="1" ht="12" customHeight="1" x14ac:dyDescent="0.2">
      <c r="K44" s="129"/>
      <c r="L44" s="129"/>
    </row>
    <row r="45" spans="1:12" s="6" customFormat="1" ht="15" customHeight="1" x14ac:dyDescent="0.2">
      <c r="A45" s="79"/>
      <c r="B45" s="40" t="s">
        <v>92</v>
      </c>
      <c r="C45" s="7"/>
      <c r="D45" s="7"/>
      <c r="E45" s="7"/>
      <c r="F45" s="7"/>
      <c r="G45" s="7"/>
      <c r="H45" s="7"/>
      <c r="I45" s="7"/>
      <c r="J45" s="8"/>
      <c r="K45" s="129"/>
      <c r="L45" s="129"/>
    </row>
    <row r="46" spans="1:12" s="6" customFormat="1" ht="5.0999999999999996" customHeight="1" x14ac:dyDescent="0.2">
      <c r="A46" s="53"/>
      <c r="B46" s="4"/>
      <c r="C46" s="4"/>
      <c r="D46" s="4"/>
      <c r="E46" s="4"/>
      <c r="F46" s="4"/>
      <c r="G46" s="4"/>
      <c r="H46" s="4"/>
      <c r="I46" s="4"/>
      <c r="J46" s="54"/>
      <c r="K46" s="129"/>
      <c r="L46" s="129"/>
    </row>
    <row r="47" spans="1:12" s="6" customFormat="1" ht="18" customHeight="1" x14ac:dyDescent="0.2">
      <c r="A47" s="53"/>
      <c r="B47" s="264" t="s">
        <v>71</v>
      </c>
      <c r="C47" s="264"/>
      <c r="D47" s="264"/>
      <c r="E47" s="264"/>
      <c r="F47" s="264"/>
      <c r="G47" s="136"/>
      <c r="H47" s="262" t="s">
        <v>43</v>
      </c>
      <c r="I47" s="263"/>
      <c r="J47" s="54"/>
      <c r="K47" s="129"/>
      <c r="L47" s="129"/>
    </row>
    <row r="48" spans="1:12" s="6" customFormat="1" ht="12" customHeight="1" x14ac:dyDescent="0.2">
      <c r="A48" s="50"/>
      <c r="B48" s="264"/>
      <c r="C48" s="264"/>
      <c r="D48" s="264"/>
      <c r="E48" s="264"/>
      <c r="F48" s="264"/>
      <c r="G48" s="136"/>
      <c r="H48" s="4"/>
      <c r="I48" s="4"/>
      <c r="J48" s="54"/>
      <c r="K48" s="129"/>
      <c r="L48" s="129"/>
    </row>
    <row r="49" spans="1:12" s="6" customFormat="1" ht="5.0999999999999996" customHeight="1" x14ac:dyDescent="0.2">
      <c r="A49" s="53"/>
      <c r="B49" s="4"/>
      <c r="C49" s="4"/>
      <c r="D49" s="4"/>
      <c r="E49" s="4"/>
      <c r="F49" s="4"/>
      <c r="G49" s="4"/>
      <c r="H49" s="4"/>
      <c r="I49" s="4"/>
      <c r="J49" s="54"/>
      <c r="K49" s="129"/>
      <c r="L49" s="129"/>
    </row>
    <row r="50" spans="1:12" s="6" customFormat="1" ht="15" customHeight="1" x14ac:dyDescent="0.2">
      <c r="A50" s="53"/>
      <c r="B50" s="25" t="s">
        <v>70</v>
      </c>
      <c r="C50" s="4"/>
      <c r="D50" s="4"/>
      <c r="E50" s="4"/>
      <c r="F50" s="4"/>
      <c r="G50" s="4"/>
      <c r="H50" s="4"/>
      <c r="I50" s="4"/>
      <c r="J50" s="54"/>
      <c r="K50" s="129"/>
      <c r="L50" s="129"/>
    </row>
    <row r="51" spans="1:12" s="6" customFormat="1" ht="5.0999999999999996" customHeight="1" x14ac:dyDescent="0.2">
      <c r="A51" s="95"/>
      <c r="B51" s="10"/>
      <c r="C51" s="4"/>
      <c r="D51" s="4"/>
      <c r="E51" s="4"/>
      <c r="F51" s="4"/>
      <c r="G51" s="4"/>
      <c r="H51" s="4"/>
      <c r="I51" s="4"/>
      <c r="J51" s="54"/>
      <c r="K51" s="129"/>
      <c r="L51" s="129"/>
    </row>
    <row r="52" spans="1:12" ht="27.95" customHeight="1" x14ac:dyDescent="0.2">
      <c r="A52" s="105"/>
      <c r="B52" s="248" t="s">
        <v>31</v>
      </c>
      <c r="C52" s="248"/>
      <c r="D52" s="248"/>
      <c r="E52" s="248"/>
      <c r="F52" s="271" t="s">
        <v>32</v>
      </c>
      <c r="G52" s="272"/>
      <c r="H52" s="249" t="s">
        <v>39</v>
      </c>
      <c r="I52" s="250"/>
      <c r="J52" s="59"/>
      <c r="K52" s="129"/>
      <c r="L52" s="129"/>
    </row>
    <row r="53" spans="1:12" ht="18" customHeight="1" x14ac:dyDescent="0.2">
      <c r="A53" s="105"/>
      <c r="B53" s="265"/>
      <c r="C53" s="266"/>
      <c r="D53" s="266"/>
      <c r="E53" s="266"/>
      <c r="F53" s="273"/>
      <c r="G53" s="274"/>
      <c r="H53" s="260"/>
      <c r="I53" s="261"/>
      <c r="J53" s="59"/>
      <c r="K53" s="129"/>
      <c r="L53" s="129"/>
    </row>
    <row r="54" spans="1:12" ht="18" customHeight="1" x14ac:dyDescent="0.2">
      <c r="A54" s="105"/>
      <c r="B54" s="269"/>
      <c r="C54" s="270"/>
      <c r="D54" s="270"/>
      <c r="E54" s="270"/>
      <c r="F54" s="275"/>
      <c r="G54" s="276"/>
      <c r="H54" s="267"/>
      <c r="I54" s="268"/>
      <c r="J54" s="59"/>
      <c r="K54" s="129"/>
      <c r="L54" s="129"/>
    </row>
    <row r="55" spans="1:12" ht="18" customHeight="1" x14ac:dyDescent="0.2">
      <c r="A55" s="105"/>
      <c r="B55" s="269"/>
      <c r="C55" s="270"/>
      <c r="D55" s="270"/>
      <c r="E55" s="270"/>
      <c r="F55" s="275"/>
      <c r="G55" s="276"/>
      <c r="H55" s="267"/>
      <c r="I55" s="268"/>
      <c r="J55" s="59"/>
      <c r="K55" s="129"/>
      <c r="L55" s="129"/>
    </row>
    <row r="56" spans="1:12" ht="18" customHeight="1" x14ac:dyDescent="0.2">
      <c r="A56" s="105"/>
      <c r="B56" s="269"/>
      <c r="C56" s="270"/>
      <c r="D56" s="270"/>
      <c r="E56" s="270"/>
      <c r="F56" s="275"/>
      <c r="G56" s="276"/>
      <c r="H56" s="267"/>
      <c r="I56" s="268"/>
      <c r="J56" s="59"/>
      <c r="K56" s="129"/>
      <c r="L56" s="129"/>
    </row>
    <row r="57" spans="1:12" ht="18" customHeight="1" x14ac:dyDescent="0.2">
      <c r="A57" s="105"/>
      <c r="B57" s="281"/>
      <c r="C57" s="282"/>
      <c r="D57" s="282"/>
      <c r="E57" s="282"/>
      <c r="F57" s="283"/>
      <c r="G57" s="284"/>
      <c r="H57" s="279"/>
      <c r="I57" s="280"/>
      <c r="J57" s="59"/>
      <c r="K57" s="129"/>
      <c r="L57" s="129"/>
    </row>
    <row r="58" spans="1:12" ht="18" customHeight="1" thickBot="1" x14ac:dyDescent="0.25">
      <c r="A58" s="105"/>
      <c r="B58" s="48" t="s">
        <v>33</v>
      </c>
      <c r="C58" s="51"/>
      <c r="D58" s="51"/>
      <c r="E58" s="51"/>
      <c r="F58" s="277">
        <f>SUMPRODUCT(ROUND(F53:F57,2))</f>
        <v>0</v>
      </c>
      <c r="G58" s="278"/>
      <c r="H58" s="104"/>
      <c r="I58" s="49"/>
      <c r="J58" s="59"/>
      <c r="K58" s="129"/>
      <c r="L58" s="129"/>
    </row>
    <row r="59" spans="1:12" ht="5.0999999999999996" customHeight="1" thickTop="1" x14ac:dyDescent="0.2">
      <c r="A59" s="89"/>
      <c r="B59" s="90"/>
      <c r="C59" s="90"/>
      <c r="D59" s="90"/>
      <c r="E59" s="90"/>
      <c r="F59" s="91"/>
      <c r="G59" s="91"/>
      <c r="H59" s="63"/>
      <c r="I59" s="63"/>
      <c r="J59" s="61"/>
      <c r="K59" s="129"/>
      <c r="L59" s="129"/>
    </row>
    <row r="60" spans="1:12" s="25" customFormat="1" ht="12" customHeight="1" x14ac:dyDescent="0.2">
      <c r="B60" s="111"/>
      <c r="K60" s="132"/>
      <c r="L60" s="132"/>
    </row>
    <row r="61" spans="1:12" s="25" customFormat="1" ht="12" customHeight="1" x14ac:dyDescent="0.2">
      <c r="B61" s="111"/>
      <c r="K61" s="132"/>
      <c r="L61" s="132"/>
    </row>
    <row r="62" spans="1:12" s="6" customFormat="1" ht="12" customHeight="1" x14ac:dyDescent="0.2">
      <c r="A62" s="75" t="str">
        <f>'Seite 1'!$A$61</f>
        <v>Antrag Soziale Beratung von Flüchtlingen</v>
      </c>
      <c r="B62" s="75"/>
      <c r="C62" s="75"/>
      <c r="D62" s="75"/>
      <c r="E62" s="75"/>
      <c r="K62" s="129"/>
      <c r="L62" s="129"/>
    </row>
    <row r="63" spans="1:12" s="6" customFormat="1" ht="12" customHeight="1" x14ac:dyDescent="0.2">
      <c r="A63" s="75" t="str">
        <f>'Seite 1'!$A$62</f>
        <v>Formularversion: V 2.1 vom 22.01.24 - öffentlich -</v>
      </c>
      <c r="B63" s="75"/>
      <c r="C63" s="75"/>
      <c r="D63" s="75"/>
      <c r="E63" s="75"/>
      <c r="K63" s="129"/>
      <c r="L63" s="129"/>
    </row>
    <row r="64" spans="1:12" s="6" customFormat="1" ht="12" customHeight="1" x14ac:dyDescent="0.2"/>
    <row r="65" ht="12" customHeight="1" x14ac:dyDescent="0.2"/>
  </sheetData>
  <sheetProtection password="EDE9" sheet="1" objects="1" scenarios="1" selectLockedCells="1"/>
  <mergeCells count="32">
    <mergeCell ref="F58:G58"/>
    <mergeCell ref="H57:I57"/>
    <mergeCell ref="B55:E55"/>
    <mergeCell ref="H55:I55"/>
    <mergeCell ref="B56:E56"/>
    <mergeCell ref="H56:I56"/>
    <mergeCell ref="B57:E57"/>
    <mergeCell ref="F55:G55"/>
    <mergeCell ref="F56:G56"/>
    <mergeCell ref="F57:G57"/>
    <mergeCell ref="H53:I53"/>
    <mergeCell ref="H47:I47"/>
    <mergeCell ref="B47:F48"/>
    <mergeCell ref="B53:E53"/>
    <mergeCell ref="H54:I54"/>
    <mergeCell ref="B54:E54"/>
    <mergeCell ref="F52:G52"/>
    <mergeCell ref="F53:G53"/>
    <mergeCell ref="F54:G54"/>
    <mergeCell ref="H1:J1"/>
    <mergeCell ref="B52:E52"/>
    <mergeCell ref="H52:I52"/>
    <mergeCell ref="B8:I11"/>
    <mergeCell ref="F12:F13"/>
    <mergeCell ref="H12:H13"/>
    <mergeCell ref="F22:H24"/>
    <mergeCell ref="E18:F19"/>
    <mergeCell ref="K24:L24"/>
    <mergeCell ref="K22:K23"/>
    <mergeCell ref="L22:L23"/>
    <mergeCell ref="B7:I7"/>
    <mergeCell ref="B27:I27"/>
  </mergeCells>
  <phoneticPr fontId="3" type="noConversion"/>
  <conditionalFormatting sqref="H1:I1">
    <cfRule type="cellIs" dxfId="2" priority="8" stopIfTrue="1" operator="equal">
      <formula>0</formula>
    </cfRule>
  </conditionalFormatting>
  <conditionalFormatting sqref="B42:I42">
    <cfRule type="expression" dxfId="1" priority="1" stopIfTrue="1">
      <formula>$F$42&lt;&gt;0</formula>
    </cfRule>
  </conditionalFormatting>
  <dataValidations count="2">
    <dataValidation type="list" allowBlank="1" showErrorMessage="1" errorTitle="Status" error="Bitte auswählen!" sqref="H53:I57">
      <formula1>"beantragt,in Aussicht gestellt,bewilligt"</formula1>
    </dataValidation>
    <dataValidation type="list" allowBlank="1" showErrorMessage="1" errorTitle="Ergebnis" error="Bitte auswählen!" sqref="H47:I47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68"/>
  <sheetViews>
    <sheetView showGridLines="0" zoomScaleNormal="100" zoomScaleSheetLayoutView="100" workbookViewId="0">
      <selection activeCell="A63" sqref="A63:C63"/>
    </sheetView>
  </sheetViews>
  <sheetFormatPr baseColWidth="10" defaultColWidth="11.42578125" defaultRowHeight="12" x14ac:dyDescent="0.2"/>
  <cols>
    <col min="1" max="1" width="1.7109375" style="15" customWidth="1"/>
    <col min="2" max="2" width="2.7109375" style="15" customWidth="1"/>
    <col min="3" max="5" width="12.7109375" style="15" customWidth="1"/>
    <col min="6" max="6" width="12.7109375" style="35" customWidth="1"/>
    <col min="7" max="7" width="12.7109375" style="15" customWidth="1"/>
    <col min="8" max="9" width="11.7109375" style="15" customWidth="1"/>
    <col min="10" max="10" width="1.7109375" style="15" customWidth="1"/>
    <col min="11" max="16384" width="11.42578125" style="15"/>
  </cols>
  <sheetData>
    <row r="1" spans="1:12" ht="15" customHeight="1" x14ac:dyDescent="0.2">
      <c r="A1" s="34"/>
      <c r="C1" s="25"/>
      <c r="D1" s="25"/>
      <c r="E1" s="25"/>
      <c r="G1" s="36" t="s">
        <v>8</v>
      </c>
      <c r="H1" s="245" t="str">
        <f>'Seite 1'!$H$20</f>
        <v>F-SBF</v>
      </c>
      <c r="I1" s="246"/>
      <c r="J1" s="247"/>
    </row>
    <row r="2" spans="1:12" ht="12" customHeight="1" x14ac:dyDescent="0.2">
      <c r="A2" s="37"/>
      <c r="B2" s="38"/>
      <c r="C2" s="38"/>
      <c r="D2" s="38"/>
      <c r="E2" s="38"/>
      <c r="F2" s="39"/>
      <c r="G2" s="38"/>
      <c r="H2" s="38"/>
      <c r="I2" s="38"/>
    </row>
    <row r="3" spans="1:12" s="6" customFormat="1" ht="15" customHeight="1" x14ac:dyDescent="0.2">
      <c r="A3" s="79"/>
      <c r="B3" s="40" t="s">
        <v>93</v>
      </c>
      <c r="C3" s="7"/>
      <c r="D3" s="7"/>
      <c r="E3" s="7"/>
      <c r="F3" s="7"/>
      <c r="G3" s="7"/>
      <c r="H3" s="7"/>
      <c r="I3" s="7"/>
      <c r="J3" s="8"/>
    </row>
    <row r="4" spans="1:12" ht="18" customHeight="1" x14ac:dyDescent="0.2">
      <c r="A4" s="106"/>
      <c r="B4" s="83" t="s">
        <v>88</v>
      </c>
      <c r="C4" s="80"/>
      <c r="D4" s="80"/>
      <c r="E4" s="80"/>
      <c r="F4" s="80"/>
      <c r="G4" s="80"/>
      <c r="H4" s="80"/>
      <c r="I4" s="80"/>
      <c r="J4" s="64"/>
    </row>
    <row r="5" spans="1:12" ht="5.0999999999999996" customHeight="1" x14ac:dyDescent="0.2">
      <c r="A5" s="81"/>
      <c r="B5" s="82"/>
      <c r="C5" s="82"/>
      <c r="D5" s="82"/>
      <c r="E5" s="82"/>
      <c r="F5" s="82"/>
      <c r="G5" s="82"/>
      <c r="H5" s="82"/>
      <c r="I5" s="82"/>
      <c r="J5" s="65"/>
    </row>
    <row r="6" spans="1:12" ht="18" customHeight="1" x14ac:dyDescent="0.2">
      <c r="A6" s="52"/>
      <c r="B6" s="109" t="s">
        <v>9</v>
      </c>
      <c r="C6" s="108"/>
      <c r="D6" s="108"/>
      <c r="E6" s="108"/>
      <c r="F6" s="108"/>
      <c r="G6" s="108"/>
      <c r="H6" s="289" t="s">
        <v>10</v>
      </c>
      <c r="I6" s="290"/>
      <c r="J6" s="65"/>
    </row>
    <row r="7" spans="1:12" ht="15" customHeight="1" x14ac:dyDescent="0.2">
      <c r="A7" s="52"/>
      <c r="B7" s="292" t="s">
        <v>171</v>
      </c>
      <c r="C7" s="293"/>
      <c r="D7" s="293"/>
      <c r="E7" s="293"/>
      <c r="F7" s="293"/>
      <c r="G7" s="293"/>
      <c r="H7" s="298" t="s">
        <v>29</v>
      </c>
      <c r="I7" s="299"/>
      <c r="J7" s="65"/>
    </row>
    <row r="8" spans="1:12" ht="15" customHeight="1" x14ac:dyDescent="0.2">
      <c r="A8" s="52"/>
      <c r="B8" s="294"/>
      <c r="C8" s="295"/>
      <c r="D8" s="295"/>
      <c r="E8" s="295"/>
      <c r="F8" s="295"/>
      <c r="G8" s="295"/>
      <c r="H8" s="300"/>
      <c r="I8" s="301"/>
      <c r="J8" s="65"/>
    </row>
    <row r="9" spans="1:12" ht="15" customHeight="1" x14ac:dyDescent="0.2">
      <c r="A9" s="52"/>
      <c r="B9" s="296"/>
      <c r="C9" s="297"/>
      <c r="D9" s="297"/>
      <c r="E9" s="297"/>
      <c r="F9" s="297"/>
      <c r="G9" s="297"/>
      <c r="H9" s="302"/>
      <c r="I9" s="303"/>
      <c r="J9" s="65"/>
    </row>
    <row r="10" spans="1:12" s="5" customFormat="1" ht="9.9499999999999993" customHeight="1" x14ac:dyDescent="0.2">
      <c r="A10" s="89"/>
      <c r="B10" s="90"/>
      <c r="C10" s="90"/>
      <c r="D10" s="63"/>
      <c r="E10" s="91"/>
      <c r="F10" s="91"/>
      <c r="G10" s="63"/>
      <c r="H10" s="63"/>
      <c r="I10" s="63"/>
      <c r="J10" s="61"/>
      <c r="L10" s="15"/>
    </row>
    <row r="11" spans="1:12" ht="12" customHeight="1" x14ac:dyDescent="0.2">
      <c r="A11" s="37"/>
      <c r="B11" s="38"/>
      <c r="C11" s="38"/>
      <c r="D11" s="38"/>
      <c r="E11" s="38"/>
      <c r="F11" s="39"/>
      <c r="G11" s="38"/>
      <c r="H11" s="38"/>
      <c r="I11" s="38"/>
    </row>
    <row r="12" spans="1:12" s="6" customFormat="1" ht="15" customHeight="1" x14ac:dyDescent="0.2">
      <c r="A12" s="79"/>
      <c r="B12" s="40" t="s">
        <v>80</v>
      </c>
      <c r="C12" s="7"/>
      <c r="D12" s="7"/>
      <c r="E12" s="7"/>
      <c r="F12" s="7"/>
      <c r="G12" s="7"/>
      <c r="H12" s="7"/>
      <c r="I12" s="7"/>
      <c r="J12" s="8"/>
    </row>
    <row r="13" spans="1:12" ht="5.0999999999999996" customHeight="1" x14ac:dyDescent="0.2">
      <c r="A13" s="52"/>
      <c r="B13" s="121"/>
      <c r="C13" s="69"/>
      <c r="D13" s="69"/>
      <c r="E13" s="69"/>
      <c r="F13" s="69"/>
      <c r="G13" s="69"/>
      <c r="H13" s="69"/>
      <c r="I13" s="69"/>
      <c r="J13" s="64"/>
    </row>
    <row r="14" spans="1:12" ht="15" customHeight="1" x14ac:dyDescent="0.2">
      <c r="A14" s="52"/>
      <c r="B14" s="122" t="s">
        <v>0</v>
      </c>
      <c r="C14" s="25"/>
      <c r="D14" s="25"/>
      <c r="E14" s="25"/>
      <c r="F14" s="25"/>
      <c r="G14" s="25"/>
      <c r="H14" s="25"/>
      <c r="I14" s="25"/>
      <c r="J14" s="65"/>
    </row>
    <row r="15" spans="1:12" ht="5.0999999999999996" customHeight="1" x14ac:dyDescent="0.2">
      <c r="A15" s="70"/>
      <c r="B15" s="25"/>
      <c r="C15" s="25"/>
      <c r="D15" s="25"/>
      <c r="E15" s="25"/>
      <c r="F15" s="25"/>
      <c r="G15" s="25"/>
      <c r="H15" s="25"/>
      <c r="I15" s="25"/>
      <c r="J15" s="65"/>
    </row>
    <row r="16" spans="1:12" ht="15" customHeight="1" x14ac:dyDescent="0.2">
      <c r="A16" s="52"/>
      <c r="B16" s="122" t="s">
        <v>12</v>
      </c>
      <c r="C16" s="25" t="s">
        <v>89</v>
      </c>
      <c r="D16" s="67"/>
      <c r="E16" s="67"/>
      <c r="F16" s="67"/>
      <c r="G16" s="67"/>
      <c r="H16" s="67"/>
      <c r="I16" s="67"/>
      <c r="J16" s="65"/>
    </row>
    <row r="17" spans="1:10" ht="15" customHeight="1" x14ac:dyDescent="0.2">
      <c r="A17" s="52"/>
      <c r="B17" s="122"/>
      <c r="C17" s="25" t="s">
        <v>90</v>
      </c>
      <c r="D17" s="67"/>
      <c r="E17" s="67"/>
      <c r="F17" s="67"/>
      <c r="G17" s="67"/>
      <c r="H17" s="67"/>
      <c r="I17" s="67"/>
      <c r="J17" s="65"/>
    </row>
    <row r="18" spans="1:10" ht="5.0999999999999996" customHeight="1" x14ac:dyDescent="0.2">
      <c r="A18" s="52"/>
      <c r="B18" s="122"/>
      <c r="C18" s="25"/>
      <c r="D18" s="67"/>
      <c r="E18" s="67"/>
      <c r="F18" s="67"/>
      <c r="G18" s="67"/>
      <c r="H18" s="67"/>
      <c r="I18" s="67"/>
      <c r="J18" s="65"/>
    </row>
    <row r="19" spans="1:10" ht="15" customHeight="1" x14ac:dyDescent="0.2">
      <c r="A19" s="52"/>
      <c r="B19" s="122" t="s">
        <v>13</v>
      </c>
      <c r="C19" s="25" t="s">
        <v>18</v>
      </c>
      <c r="D19" s="67"/>
      <c r="E19" s="67"/>
      <c r="F19" s="67"/>
      <c r="G19" s="67"/>
      <c r="H19" s="67"/>
      <c r="I19" s="67"/>
      <c r="J19" s="65"/>
    </row>
    <row r="20" spans="1:10" ht="5.0999999999999996" customHeight="1" x14ac:dyDescent="0.2">
      <c r="A20" s="52"/>
      <c r="B20" s="122"/>
      <c r="C20" s="25"/>
      <c r="D20" s="67"/>
      <c r="E20" s="67"/>
      <c r="F20" s="67"/>
      <c r="G20" s="67"/>
      <c r="H20" s="67"/>
      <c r="I20" s="67"/>
      <c r="J20" s="65"/>
    </row>
    <row r="21" spans="1:10" ht="15" customHeight="1" x14ac:dyDescent="0.2">
      <c r="A21" s="52"/>
      <c r="B21" s="122" t="s">
        <v>14</v>
      </c>
      <c r="C21" s="25" t="s">
        <v>94</v>
      </c>
      <c r="D21" s="30"/>
      <c r="E21" s="30"/>
      <c r="F21" s="30"/>
      <c r="G21" s="30"/>
      <c r="H21" s="30"/>
      <c r="I21" s="30"/>
      <c r="J21" s="65"/>
    </row>
    <row r="22" spans="1:10" ht="15" customHeight="1" x14ac:dyDescent="0.2">
      <c r="A22" s="52"/>
      <c r="B22" s="122"/>
      <c r="C22" s="25" t="s">
        <v>37</v>
      </c>
      <c r="D22" s="30"/>
      <c r="E22" s="30"/>
      <c r="F22" s="30"/>
      <c r="G22" s="30"/>
      <c r="H22" s="30"/>
      <c r="I22" s="30"/>
      <c r="J22" s="65"/>
    </row>
    <row r="23" spans="1:10" ht="15" customHeight="1" x14ac:dyDescent="0.2">
      <c r="A23" s="52"/>
      <c r="B23" s="122"/>
      <c r="C23" s="25" t="s">
        <v>81</v>
      </c>
      <c r="D23" s="30"/>
      <c r="E23" s="30"/>
      <c r="F23" s="30"/>
      <c r="G23" s="30"/>
      <c r="H23" s="30"/>
      <c r="I23" s="30"/>
      <c r="J23" s="65"/>
    </row>
    <row r="24" spans="1:10" ht="15" customHeight="1" x14ac:dyDescent="0.2">
      <c r="A24" s="52"/>
      <c r="B24" s="122"/>
      <c r="C24" s="25" t="s">
        <v>82</v>
      </c>
      <c r="D24" s="30"/>
      <c r="E24" s="30"/>
      <c r="F24" s="30"/>
      <c r="G24" s="30"/>
      <c r="H24" s="30"/>
      <c r="I24" s="30"/>
      <c r="J24" s="65"/>
    </row>
    <row r="25" spans="1:10" ht="5.0999999999999996" customHeight="1" x14ac:dyDescent="0.2">
      <c r="A25" s="52"/>
      <c r="B25" s="122"/>
      <c r="C25" s="25"/>
      <c r="D25" s="67"/>
      <c r="E25" s="67"/>
      <c r="F25" s="67"/>
      <c r="G25" s="67"/>
      <c r="H25" s="67"/>
      <c r="I25" s="67"/>
      <c r="J25" s="65"/>
    </row>
    <row r="26" spans="1:10" ht="15" customHeight="1" x14ac:dyDescent="0.2">
      <c r="A26" s="52"/>
      <c r="B26" s="122" t="s">
        <v>15</v>
      </c>
      <c r="C26" s="25" t="s">
        <v>135</v>
      </c>
      <c r="D26" s="67"/>
      <c r="E26" s="67"/>
      <c r="F26" s="67"/>
      <c r="G26" s="67"/>
      <c r="H26" s="67"/>
      <c r="I26" s="67"/>
      <c r="J26" s="65"/>
    </row>
    <row r="27" spans="1:10" ht="15" customHeight="1" x14ac:dyDescent="0.2">
      <c r="A27" s="52"/>
      <c r="B27" s="122"/>
      <c r="C27" s="25" t="s">
        <v>136</v>
      </c>
      <c r="D27" s="67"/>
      <c r="E27" s="67"/>
      <c r="F27" s="67"/>
      <c r="G27" s="67"/>
      <c r="H27" s="67"/>
      <c r="I27" s="67"/>
      <c r="J27" s="65"/>
    </row>
    <row r="28" spans="1:10" ht="15" customHeight="1" x14ac:dyDescent="0.2">
      <c r="A28" s="52"/>
      <c r="B28" s="122"/>
      <c r="C28" s="25" t="s">
        <v>137</v>
      </c>
      <c r="D28" s="67"/>
      <c r="E28" s="67"/>
      <c r="F28" s="67"/>
      <c r="G28" s="67"/>
      <c r="H28" s="67"/>
      <c r="I28" s="67"/>
      <c r="J28" s="65"/>
    </row>
    <row r="29" spans="1:10" ht="5.0999999999999996" customHeight="1" x14ac:dyDescent="0.2">
      <c r="A29" s="52"/>
      <c r="B29" s="122"/>
      <c r="C29" s="25"/>
      <c r="D29" s="67"/>
      <c r="E29" s="67"/>
      <c r="F29" s="67"/>
      <c r="G29" s="67"/>
      <c r="H29" s="67"/>
      <c r="I29" s="67"/>
      <c r="J29" s="65"/>
    </row>
    <row r="30" spans="1:10" ht="15" customHeight="1" x14ac:dyDescent="0.2">
      <c r="A30" s="52"/>
      <c r="B30" s="122" t="s">
        <v>34</v>
      </c>
      <c r="C30" s="25" t="s">
        <v>154</v>
      </c>
      <c r="D30" s="67"/>
      <c r="E30" s="67"/>
      <c r="F30" s="67"/>
      <c r="G30" s="67"/>
      <c r="H30" s="67"/>
      <c r="I30" s="67"/>
      <c r="J30" s="65"/>
    </row>
    <row r="31" spans="1:10" ht="15" customHeight="1" x14ac:dyDescent="0.2">
      <c r="A31" s="52"/>
      <c r="B31" s="122"/>
      <c r="C31" s="25" t="s">
        <v>138</v>
      </c>
      <c r="D31" s="67"/>
      <c r="E31" s="67"/>
      <c r="F31" s="67"/>
      <c r="G31" s="67"/>
      <c r="H31" s="67"/>
      <c r="I31" s="67"/>
      <c r="J31" s="65"/>
    </row>
    <row r="32" spans="1:10" ht="15" customHeight="1" x14ac:dyDescent="0.2">
      <c r="A32" s="52"/>
      <c r="B32" s="122"/>
      <c r="C32" s="25" t="s">
        <v>139</v>
      </c>
      <c r="D32" s="67"/>
      <c r="E32" s="67"/>
      <c r="F32" s="67"/>
      <c r="G32" s="67"/>
      <c r="H32" s="67"/>
      <c r="I32" s="67"/>
      <c r="J32" s="65"/>
    </row>
    <row r="33" spans="1:10" ht="15" customHeight="1" x14ac:dyDescent="0.2">
      <c r="A33" s="52"/>
      <c r="B33" s="122"/>
      <c r="C33" s="25" t="s">
        <v>140</v>
      </c>
      <c r="D33" s="67"/>
      <c r="E33" s="67"/>
      <c r="F33" s="67"/>
      <c r="G33" s="67"/>
      <c r="H33" s="67"/>
      <c r="I33" s="67"/>
      <c r="J33" s="65"/>
    </row>
    <row r="34" spans="1:10" ht="15" customHeight="1" x14ac:dyDescent="0.2">
      <c r="A34" s="52"/>
      <c r="B34" s="122"/>
      <c r="C34" s="25" t="s">
        <v>141</v>
      </c>
      <c r="D34" s="67"/>
      <c r="E34" s="67"/>
      <c r="F34" s="67"/>
      <c r="G34" s="67"/>
      <c r="H34" s="67"/>
      <c r="I34" s="67"/>
      <c r="J34" s="65"/>
    </row>
    <row r="35" spans="1:10" ht="5.0999999999999996" customHeight="1" x14ac:dyDescent="0.2">
      <c r="A35" s="52"/>
      <c r="B35" s="122"/>
      <c r="C35" s="25"/>
      <c r="D35" s="67"/>
      <c r="E35" s="67"/>
      <c r="F35" s="67"/>
      <c r="G35" s="67"/>
      <c r="H35" s="67"/>
      <c r="I35" s="67"/>
      <c r="J35" s="65"/>
    </row>
    <row r="36" spans="1:10" ht="15" customHeight="1" x14ac:dyDescent="0.2">
      <c r="A36" s="52"/>
      <c r="B36" s="122" t="s">
        <v>35</v>
      </c>
      <c r="C36" s="25" t="s">
        <v>83</v>
      </c>
      <c r="D36" s="67"/>
      <c r="E36" s="67"/>
      <c r="F36" s="67"/>
      <c r="G36" s="67"/>
      <c r="H36" s="67"/>
      <c r="I36" s="67"/>
      <c r="J36" s="65"/>
    </row>
    <row r="37" spans="1:10" ht="15" customHeight="1" x14ac:dyDescent="0.2">
      <c r="A37" s="52"/>
      <c r="B37" s="122"/>
      <c r="C37" s="25" t="s">
        <v>84</v>
      </c>
      <c r="D37" s="67"/>
      <c r="E37" s="67"/>
      <c r="F37" s="67"/>
      <c r="G37" s="67"/>
      <c r="H37" s="67"/>
      <c r="I37" s="67"/>
      <c r="J37" s="65"/>
    </row>
    <row r="38" spans="1:10" ht="15" customHeight="1" x14ac:dyDescent="0.2">
      <c r="A38" s="52"/>
      <c r="B38" s="122"/>
      <c r="C38" s="25" t="s">
        <v>85</v>
      </c>
      <c r="D38" s="67"/>
      <c r="E38" s="67"/>
      <c r="F38" s="67"/>
      <c r="G38" s="67"/>
      <c r="H38" s="67"/>
      <c r="I38" s="67"/>
      <c r="J38" s="65"/>
    </row>
    <row r="39" spans="1:10" ht="5.0999999999999996" customHeight="1" x14ac:dyDescent="0.2">
      <c r="A39" s="52"/>
      <c r="B39" s="122"/>
      <c r="C39" s="25"/>
      <c r="D39" s="67"/>
      <c r="E39" s="67"/>
      <c r="F39" s="67"/>
      <c r="G39" s="67"/>
      <c r="H39" s="67"/>
      <c r="I39" s="67"/>
      <c r="J39" s="65"/>
    </row>
    <row r="40" spans="1:10" ht="15" customHeight="1" x14ac:dyDescent="0.2">
      <c r="A40" s="52"/>
      <c r="B40" s="122" t="s">
        <v>101</v>
      </c>
      <c r="C40" s="25" t="s">
        <v>126</v>
      </c>
      <c r="D40" s="67"/>
      <c r="E40" s="67"/>
      <c r="F40" s="67"/>
      <c r="G40" s="67"/>
      <c r="H40" s="67"/>
      <c r="I40" s="67"/>
      <c r="J40" s="65"/>
    </row>
    <row r="41" spans="1:10" ht="15" customHeight="1" x14ac:dyDescent="0.2">
      <c r="A41" s="52"/>
      <c r="B41" s="122"/>
      <c r="C41" s="25" t="s">
        <v>127</v>
      </c>
      <c r="D41" s="67"/>
      <c r="E41" s="67"/>
      <c r="F41" s="67"/>
      <c r="G41" s="67"/>
      <c r="H41" s="67"/>
      <c r="I41" s="67"/>
      <c r="J41" s="65"/>
    </row>
    <row r="42" spans="1:10" ht="5.0999999999999996" customHeight="1" x14ac:dyDescent="0.2">
      <c r="A42" s="52"/>
      <c r="B42" s="122"/>
      <c r="C42" s="25"/>
      <c r="D42" s="67"/>
      <c r="E42" s="67"/>
      <c r="F42" s="67"/>
      <c r="G42" s="67"/>
      <c r="H42" s="67"/>
      <c r="I42" s="67"/>
      <c r="J42" s="65"/>
    </row>
    <row r="43" spans="1:10" ht="15" customHeight="1" x14ac:dyDescent="0.2">
      <c r="A43" s="52"/>
      <c r="B43" s="122" t="s">
        <v>109</v>
      </c>
      <c r="C43" s="25" t="s">
        <v>38</v>
      </c>
      <c r="D43" s="67"/>
      <c r="E43" s="67"/>
      <c r="F43" s="67"/>
      <c r="G43" s="67"/>
      <c r="H43" s="67"/>
      <c r="I43" s="67"/>
      <c r="J43" s="65"/>
    </row>
    <row r="44" spans="1:10" ht="15" customHeight="1" x14ac:dyDescent="0.2">
      <c r="A44" s="52"/>
      <c r="B44" s="122"/>
      <c r="C44" s="25" t="s">
        <v>86</v>
      </c>
      <c r="D44" s="67"/>
      <c r="E44" s="67"/>
      <c r="F44" s="67"/>
      <c r="G44" s="67"/>
      <c r="H44" s="67"/>
      <c r="I44" s="67"/>
      <c r="J44" s="65"/>
    </row>
    <row r="45" spans="1:10" ht="15" customHeight="1" x14ac:dyDescent="0.2">
      <c r="A45" s="52"/>
      <c r="B45" s="122"/>
      <c r="C45" s="25" t="s">
        <v>87</v>
      </c>
      <c r="D45" s="67"/>
      <c r="E45" s="67"/>
      <c r="F45" s="67"/>
      <c r="G45" s="67"/>
      <c r="H45" s="67"/>
      <c r="I45" s="67"/>
      <c r="J45" s="65"/>
    </row>
    <row r="46" spans="1:10" ht="5.0999999999999996" customHeight="1" x14ac:dyDescent="0.2">
      <c r="A46" s="52"/>
      <c r="B46" s="122"/>
      <c r="C46" s="68"/>
      <c r="D46" s="67"/>
      <c r="E46" s="67"/>
      <c r="F46" s="67"/>
      <c r="G46" s="67"/>
      <c r="H46" s="67"/>
      <c r="I46" s="67"/>
      <c r="J46" s="65"/>
    </row>
    <row r="47" spans="1:10" ht="15" customHeight="1" x14ac:dyDescent="0.2">
      <c r="A47" s="52"/>
      <c r="B47" s="122" t="s">
        <v>113</v>
      </c>
      <c r="C47" s="25" t="s">
        <v>36</v>
      </c>
      <c r="D47" s="67"/>
      <c r="E47" s="67"/>
      <c r="F47" s="67"/>
      <c r="G47" s="67"/>
      <c r="H47" s="67"/>
      <c r="I47" s="67"/>
      <c r="J47" s="65"/>
    </row>
    <row r="48" spans="1:10" ht="5.0999999999999996" customHeight="1" x14ac:dyDescent="0.2">
      <c r="A48" s="52"/>
      <c r="B48" s="122"/>
      <c r="C48" s="25"/>
      <c r="D48" s="67"/>
      <c r="E48" s="67"/>
      <c r="F48" s="67"/>
      <c r="G48" s="67"/>
      <c r="H48" s="67"/>
      <c r="I48" s="67"/>
      <c r="J48" s="65"/>
    </row>
    <row r="49" spans="1:10" ht="15" customHeight="1" x14ac:dyDescent="0.2">
      <c r="A49" s="52"/>
      <c r="B49" s="122" t="s">
        <v>142</v>
      </c>
      <c r="C49" s="25" t="s">
        <v>103</v>
      </c>
      <c r="D49" s="67"/>
      <c r="E49" s="67"/>
      <c r="F49" s="67"/>
      <c r="G49" s="67"/>
      <c r="H49" s="67"/>
      <c r="I49" s="67"/>
      <c r="J49" s="65"/>
    </row>
    <row r="50" spans="1:10" ht="15" customHeight="1" x14ac:dyDescent="0.2">
      <c r="A50" s="52"/>
      <c r="B50" s="122"/>
      <c r="C50" s="25" t="s">
        <v>153</v>
      </c>
      <c r="D50" s="67"/>
      <c r="E50" s="67"/>
      <c r="F50" s="67"/>
      <c r="G50" s="67"/>
      <c r="H50" s="67"/>
      <c r="I50" s="67"/>
      <c r="J50" s="65"/>
    </row>
    <row r="51" spans="1:10" ht="15" customHeight="1" x14ac:dyDescent="0.2">
      <c r="A51" s="52"/>
      <c r="B51" s="122"/>
      <c r="C51" s="25" t="s">
        <v>104</v>
      </c>
      <c r="D51" s="67"/>
      <c r="E51" s="67"/>
      <c r="F51" s="67"/>
      <c r="G51" s="67"/>
      <c r="H51" s="67"/>
      <c r="I51" s="67"/>
      <c r="J51" s="65"/>
    </row>
    <row r="52" spans="1:10" ht="15" customHeight="1" x14ac:dyDescent="0.2">
      <c r="A52" s="52"/>
      <c r="B52" s="122"/>
      <c r="C52" s="25" t="s">
        <v>172</v>
      </c>
      <c r="D52" s="67"/>
      <c r="E52" s="67"/>
      <c r="F52" s="67"/>
      <c r="G52" s="67"/>
      <c r="H52" s="67"/>
      <c r="I52" s="67"/>
      <c r="J52" s="65"/>
    </row>
    <row r="53" spans="1:10" ht="15" customHeight="1" x14ac:dyDescent="0.2">
      <c r="A53" s="52"/>
      <c r="B53" s="122"/>
      <c r="C53" s="25" t="s">
        <v>157</v>
      </c>
      <c r="D53" s="67"/>
      <c r="E53" s="67"/>
      <c r="F53" s="67"/>
      <c r="G53" s="67"/>
      <c r="H53" s="67"/>
      <c r="I53" s="67"/>
      <c r="J53" s="65"/>
    </row>
    <row r="54" spans="1:10" ht="15" customHeight="1" x14ac:dyDescent="0.2">
      <c r="A54" s="52"/>
      <c r="B54" s="122"/>
      <c r="C54" s="25" t="s">
        <v>158</v>
      </c>
      <c r="D54" s="67"/>
      <c r="E54" s="67"/>
      <c r="F54" s="67"/>
      <c r="G54" s="67"/>
      <c r="H54" s="67"/>
      <c r="I54" s="67"/>
      <c r="J54" s="65"/>
    </row>
    <row r="55" spans="1:10" ht="12" customHeight="1" x14ac:dyDescent="0.2">
      <c r="A55" s="71"/>
      <c r="B55" s="107"/>
      <c r="C55" s="107"/>
      <c r="D55" s="107"/>
      <c r="E55" s="107"/>
      <c r="F55" s="107"/>
      <c r="G55" s="107"/>
      <c r="H55" s="107"/>
      <c r="I55" s="107"/>
      <c r="J55" s="66"/>
    </row>
    <row r="56" spans="1:10" ht="5.0999999999999996" customHeight="1" x14ac:dyDescent="0.2">
      <c r="A56" s="34"/>
      <c r="F56" s="15"/>
      <c r="J56" s="25"/>
    </row>
    <row r="57" spans="1:10" ht="15" customHeight="1" x14ac:dyDescent="0.2">
      <c r="A57" s="291" t="s">
        <v>105</v>
      </c>
      <c r="B57" s="291"/>
      <c r="C57" s="291"/>
      <c r="D57" s="291"/>
      <c r="E57" s="291"/>
      <c r="F57" s="291"/>
      <c r="G57" s="291"/>
      <c r="H57" s="291"/>
      <c r="I57" s="291"/>
      <c r="J57" s="291"/>
    </row>
    <row r="58" spans="1:10" ht="12" customHeight="1" x14ac:dyDescent="0.2">
      <c r="A58" s="34"/>
      <c r="F58" s="15"/>
      <c r="J58" s="25"/>
    </row>
    <row r="59" spans="1:10" ht="12" customHeight="1" x14ac:dyDescent="0.2">
      <c r="A59" s="34"/>
      <c r="F59" s="15"/>
      <c r="J59" s="25"/>
    </row>
    <row r="60" spans="1:10" ht="12" customHeight="1" x14ac:dyDescent="0.2">
      <c r="A60" s="34"/>
      <c r="F60" s="15"/>
      <c r="J60" s="25"/>
    </row>
    <row r="61" spans="1:10" ht="12" customHeight="1" x14ac:dyDescent="0.2">
      <c r="A61" s="34"/>
      <c r="F61" s="15"/>
      <c r="J61" s="25"/>
    </row>
    <row r="62" spans="1:10" ht="12" customHeight="1" x14ac:dyDescent="0.2">
      <c r="A62" s="287"/>
      <c r="B62" s="287"/>
      <c r="C62" s="287"/>
      <c r="D62" s="287"/>
      <c r="F62" s="285"/>
      <c r="G62" s="285"/>
      <c r="H62" s="285"/>
      <c r="I62" s="285"/>
      <c r="J62" s="285"/>
    </row>
    <row r="63" spans="1:10" ht="12" customHeight="1" x14ac:dyDescent="0.2">
      <c r="A63" s="288"/>
      <c r="B63" s="288"/>
      <c r="C63" s="288"/>
      <c r="D63" s="41">
        <f ca="1">IF('Seite 1'!$H$19="","",'Seite 1'!$H$19)</f>
        <v>45313</v>
      </c>
      <c r="F63" s="286"/>
      <c r="G63" s="286"/>
      <c r="H63" s="286"/>
      <c r="I63" s="286"/>
      <c r="J63" s="286"/>
    </row>
    <row r="64" spans="1:10" ht="12" customHeight="1" x14ac:dyDescent="0.2">
      <c r="A64" s="42" t="s">
        <v>11</v>
      </c>
      <c r="F64" s="43" t="s">
        <v>106</v>
      </c>
    </row>
    <row r="65" spans="1:6" ht="12" customHeight="1" x14ac:dyDescent="0.2">
      <c r="A65" s="34"/>
      <c r="F65" s="15"/>
    </row>
    <row r="66" spans="1:6" ht="12" customHeight="1" x14ac:dyDescent="0.2">
      <c r="A66" s="13" t="str">
        <f>'Seite 1'!$A$61</f>
        <v>Antrag Soziale Beratung von Flüchtlingen</v>
      </c>
    </row>
    <row r="67" spans="1:6" ht="12" customHeight="1" x14ac:dyDescent="0.2">
      <c r="A67" s="13" t="str">
        <f>'Seite 1'!$A$62</f>
        <v>Formularversion: V 2.1 vom 22.01.24 - öffentlich -</v>
      </c>
    </row>
    <row r="68" spans="1:6" ht="12" customHeight="1" x14ac:dyDescent="0.2"/>
  </sheetData>
  <sheetProtection password="EDE9" sheet="1" objects="1" scenarios="1" selectLockedCells="1"/>
  <mergeCells count="9">
    <mergeCell ref="F62:J62"/>
    <mergeCell ref="F63:J63"/>
    <mergeCell ref="A62:D62"/>
    <mergeCell ref="A63:C63"/>
    <mergeCell ref="H1:J1"/>
    <mergeCell ref="H6:I6"/>
    <mergeCell ref="A57:J57"/>
    <mergeCell ref="B7:G9"/>
    <mergeCell ref="H7:I9"/>
  </mergeCells>
  <phoneticPr fontId="3" type="noConversion"/>
  <conditionalFormatting sqref="H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GridLines="0" workbookViewId="0">
      <selection activeCell="C31" sqref="C31"/>
    </sheetView>
  </sheetViews>
  <sheetFormatPr baseColWidth="10" defaultColWidth="11.42578125" defaultRowHeight="12.75" x14ac:dyDescent="0.2"/>
  <cols>
    <col min="1" max="1" width="50.7109375" style="171" customWidth="1"/>
    <col min="2" max="2" width="50.7109375" style="171" hidden="1" customWidth="1"/>
    <col min="3" max="3" width="30.7109375" style="172" customWidth="1"/>
    <col min="4" max="4" width="10.85546875" customWidth="1"/>
    <col min="5" max="16384" width="11.42578125" style="171"/>
  </cols>
  <sheetData>
    <row r="1" spans="1:4" ht="14.25" x14ac:dyDescent="0.2">
      <c r="A1" s="178" t="s">
        <v>175</v>
      </c>
      <c r="B1" s="178"/>
      <c r="C1" s="179"/>
      <c r="D1" s="171"/>
    </row>
    <row r="2" spans="1:4" ht="15" customHeight="1" x14ac:dyDescent="0.2">
      <c r="A2" s="178" t="s">
        <v>176</v>
      </c>
      <c r="B2" s="178"/>
      <c r="C2" s="179"/>
      <c r="D2" s="171"/>
    </row>
    <row r="3" spans="1:4" ht="15" customHeight="1" x14ac:dyDescent="0.2">
      <c r="A3" s="178"/>
      <c r="B3" s="178"/>
      <c r="C3" s="179"/>
      <c r="D3" s="171"/>
    </row>
    <row r="4" spans="1:4" ht="15" customHeight="1" x14ac:dyDescent="0.2">
      <c r="A4" s="178" t="s">
        <v>164</v>
      </c>
      <c r="B4" s="178"/>
      <c r="D4" s="171"/>
    </row>
    <row r="5" spans="1:4" ht="15" customHeight="1" x14ac:dyDescent="0.2">
      <c r="A5" s="178" t="s">
        <v>174</v>
      </c>
      <c r="B5" s="178"/>
      <c r="D5" s="171"/>
    </row>
    <row r="6" spans="1:4" ht="15" customHeight="1" x14ac:dyDescent="0.2">
      <c r="D6" s="171"/>
    </row>
    <row r="7" spans="1:4" ht="30" customHeight="1" x14ac:dyDescent="0.2">
      <c r="A7" s="180" t="s">
        <v>156</v>
      </c>
      <c r="B7" s="183"/>
      <c r="C7" s="177" t="s">
        <v>173</v>
      </c>
      <c r="D7" s="171"/>
    </row>
    <row r="8" spans="1:4" ht="15" hidden="1" customHeight="1" x14ac:dyDescent="0.2">
      <c r="A8" s="173" t="s">
        <v>43</v>
      </c>
      <c r="B8" s="184" t="s">
        <v>43</v>
      </c>
      <c r="C8" s="174">
        <v>0</v>
      </c>
      <c r="D8" s="171"/>
    </row>
    <row r="9" spans="1:4" ht="15" customHeight="1" x14ac:dyDescent="0.2">
      <c r="A9" s="175" t="s">
        <v>159</v>
      </c>
      <c r="B9" s="185" t="s">
        <v>46</v>
      </c>
      <c r="C9" s="176">
        <v>810057.58</v>
      </c>
      <c r="D9" s="171"/>
    </row>
    <row r="10" spans="1:4" ht="15" customHeight="1" x14ac:dyDescent="0.2">
      <c r="A10" s="175" t="s">
        <v>160</v>
      </c>
      <c r="B10" s="185" t="s">
        <v>47</v>
      </c>
      <c r="C10" s="176">
        <v>701765.53</v>
      </c>
      <c r="D10" s="171"/>
    </row>
    <row r="11" spans="1:4" ht="15" customHeight="1" x14ac:dyDescent="0.2">
      <c r="A11" s="175" t="s">
        <v>161</v>
      </c>
      <c r="B11" s="185" t="s">
        <v>51</v>
      </c>
      <c r="C11" s="176">
        <v>347717.94</v>
      </c>
      <c r="D11" s="171"/>
    </row>
    <row r="12" spans="1:4" ht="15" customHeight="1" x14ac:dyDescent="0.2">
      <c r="A12" s="175" t="s">
        <v>162</v>
      </c>
      <c r="B12" s="185" t="s">
        <v>60</v>
      </c>
      <c r="C12" s="176">
        <v>72378.17</v>
      </c>
      <c r="D12" s="171"/>
    </row>
    <row r="13" spans="1:4" ht="15" customHeight="1" x14ac:dyDescent="0.2">
      <c r="A13" s="175" t="s">
        <v>163</v>
      </c>
      <c r="B13" s="185" t="s">
        <v>62</v>
      </c>
      <c r="C13" s="176">
        <v>226353.78</v>
      </c>
      <c r="D13" s="171"/>
    </row>
    <row r="14" spans="1:4" ht="15" customHeight="1" x14ac:dyDescent="0.2">
      <c r="A14" s="175" t="s">
        <v>44</v>
      </c>
      <c r="B14" s="185" t="s">
        <v>44</v>
      </c>
      <c r="C14" s="176">
        <v>370146.92</v>
      </c>
      <c r="D14" s="171"/>
    </row>
    <row r="15" spans="1:4" ht="15" customHeight="1" x14ac:dyDescent="0.2">
      <c r="A15" s="175" t="s">
        <v>45</v>
      </c>
      <c r="B15" s="185" t="s">
        <v>45</v>
      </c>
      <c r="C15" s="176">
        <v>211355.26</v>
      </c>
      <c r="D15" s="171"/>
    </row>
    <row r="16" spans="1:4" ht="15" customHeight="1" x14ac:dyDescent="0.2">
      <c r="A16" s="175" t="s">
        <v>48</v>
      </c>
      <c r="B16" s="185" t="s">
        <v>48</v>
      </c>
      <c r="C16" s="176">
        <v>372761.34</v>
      </c>
      <c r="D16" s="171"/>
    </row>
    <row r="17" spans="1:4" ht="15" customHeight="1" x14ac:dyDescent="0.2">
      <c r="A17" s="175" t="s">
        <v>49</v>
      </c>
      <c r="B17" s="185" t="s">
        <v>49</v>
      </c>
      <c r="C17" s="176">
        <v>174890.98</v>
      </c>
      <c r="D17" s="171"/>
    </row>
    <row r="18" spans="1:4" ht="15" customHeight="1" x14ac:dyDescent="0.2">
      <c r="A18" s="175" t="s">
        <v>50</v>
      </c>
      <c r="B18" s="185" t="s">
        <v>50</v>
      </c>
      <c r="C18" s="176">
        <v>109943.27</v>
      </c>
      <c r="D18" s="171"/>
    </row>
    <row r="19" spans="1:4" ht="15" customHeight="1" x14ac:dyDescent="0.2">
      <c r="A19" s="175" t="s">
        <v>112</v>
      </c>
      <c r="B19" s="185" t="s">
        <v>112</v>
      </c>
      <c r="C19" s="176">
        <v>305887.21000000002</v>
      </c>
      <c r="D19" s="171"/>
    </row>
    <row r="20" spans="1:4" ht="15" customHeight="1" x14ac:dyDescent="0.2">
      <c r="A20" s="175" t="s">
        <v>52</v>
      </c>
      <c r="B20" s="185" t="s">
        <v>52</v>
      </c>
      <c r="C20" s="176">
        <v>232958.63</v>
      </c>
      <c r="D20" s="171"/>
    </row>
    <row r="21" spans="1:4" ht="15" customHeight="1" x14ac:dyDescent="0.2">
      <c r="A21" s="175" t="s">
        <v>53</v>
      </c>
      <c r="B21" s="185" t="s">
        <v>53</v>
      </c>
      <c r="C21" s="176">
        <v>356799.61</v>
      </c>
      <c r="D21" s="171"/>
    </row>
    <row r="22" spans="1:4" ht="15" customHeight="1" x14ac:dyDescent="0.2">
      <c r="A22" s="175" t="s">
        <v>54</v>
      </c>
      <c r="B22" s="185" t="s">
        <v>54</v>
      </c>
      <c r="C22" s="176">
        <v>194980.74</v>
      </c>
      <c r="D22" s="171"/>
    </row>
    <row r="23" spans="1:4" ht="15" customHeight="1" x14ac:dyDescent="0.2">
      <c r="A23" s="175" t="s">
        <v>55</v>
      </c>
      <c r="B23" s="185" t="s">
        <v>55</v>
      </c>
      <c r="C23" s="176">
        <v>195255.94</v>
      </c>
      <c r="D23" s="171"/>
    </row>
    <row r="24" spans="1:4" ht="15" customHeight="1" x14ac:dyDescent="0.2">
      <c r="A24" s="175" t="s">
        <v>56</v>
      </c>
      <c r="B24" s="185" t="s">
        <v>56</v>
      </c>
      <c r="C24" s="176">
        <v>322399.34000000003</v>
      </c>
      <c r="D24" s="171"/>
    </row>
    <row r="25" spans="1:4" ht="15" customHeight="1" x14ac:dyDescent="0.2">
      <c r="A25" s="175" t="s">
        <v>57</v>
      </c>
      <c r="B25" s="185" t="s">
        <v>57</v>
      </c>
      <c r="C25" s="176">
        <v>267083.7</v>
      </c>
      <c r="D25" s="171"/>
    </row>
    <row r="26" spans="1:4" ht="15" customHeight="1" x14ac:dyDescent="0.2">
      <c r="A26" s="175" t="s">
        <v>58</v>
      </c>
      <c r="B26" s="185" t="s">
        <v>58</v>
      </c>
      <c r="C26" s="176">
        <v>163882.89000000001</v>
      </c>
      <c r="D26" s="171"/>
    </row>
    <row r="27" spans="1:4" ht="15" customHeight="1" x14ac:dyDescent="0.2">
      <c r="A27" s="175" t="s">
        <v>59</v>
      </c>
      <c r="B27" s="185" t="s">
        <v>59</v>
      </c>
      <c r="C27" s="176">
        <v>134986.66</v>
      </c>
      <c r="D27" s="171"/>
    </row>
    <row r="28" spans="1:4" ht="15" customHeight="1" x14ac:dyDescent="0.2">
      <c r="A28" s="175" t="s">
        <v>61</v>
      </c>
      <c r="B28" s="185" t="s">
        <v>61</v>
      </c>
      <c r="C28" s="176">
        <v>291851.90000000002</v>
      </c>
      <c r="D28" s="171"/>
    </row>
    <row r="29" spans="1:4" ht="15" customHeight="1" x14ac:dyDescent="0.2">
      <c r="A29" s="175" t="s">
        <v>108</v>
      </c>
      <c r="B29" s="185" t="s">
        <v>108</v>
      </c>
      <c r="C29" s="176">
        <v>420508.91</v>
      </c>
      <c r="D29" s="171"/>
    </row>
    <row r="30" spans="1:4" ht="15" customHeight="1" x14ac:dyDescent="0.2">
      <c r="A30" s="175" t="s">
        <v>119</v>
      </c>
      <c r="B30" s="185" t="s">
        <v>119</v>
      </c>
      <c r="C30" s="176">
        <v>216033.7</v>
      </c>
      <c r="D30" s="171"/>
    </row>
    <row r="31" spans="1:4" ht="15" customHeight="1" x14ac:dyDescent="0.2">
      <c r="A31" s="181" t="s">
        <v>33</v>
      </c>
      <c r="B31" s="186"/>
      <c r="C31" s="182">
        <f>SUM(C8:C30)</f>
        <v>6500000.0000000009</v>
      </c>
      <c r="D31" s="171"/>
    </row>
    <row r="55" spans="1:2" x14ac:dyDescent="0.2">
      <c r="A55" s="13" t="str">
        <f>'Seite 1'!$A$61</f>
        <v>Antrag Soziale Beratung von Flüchtlingen</v>
      </c>
      <c r="B55" s="13"/>
    </row>
    <row r="56" spans="1:2" x14ac:dyDescent="0.2">
      <c r="A56" s="13" t="str">
        <f>'Seite 1'!$A$62</f>
        <v>Formularversion: V 2.1 vom 22.01.24 - öffentlich -</v>
      </c>
      <c r="B56" s="13"/>
    </row>
  </sheetData>
  <sheetProtection password="EDE9" sheet="1" objects="1" scenarios="1" selectLockedCells="1"/>
  <pageMargins left="0.78740157480314965" right="0.19685039370078741" top="0.78740157480314965" bottom="0.19685039370078741" header="0.19685039370078741" footer="0.19685039370078741"/>
  <pageSetup paperSize="9" orientation="portrait" r:id="rId1"/>
  <headerFooter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Änderungsdoku</vt:lpstr>
      <vt:lpstr>Seite 1</vt:lpstr>
      <vt:lpstr>Seite 2</vt:lpstr>
      <vt:lpstr>Seite 3</vt:lpstr>
      <vt:lpstr>Übersicht Maximalzuschuss</vt:lpstr>
      <vt:lpstr>Antragsteller</vt:lpstr>
      <vt:lpstr>Änderungsdoku!Druckbereich</vt:lpstr>
      <vt:lpstr>'Seite 1'!Druckbereich</vt:lpstr>
      <vt:lpstr>'Seite 2'!Druckbereich</vt:lpstr>
      <vt:lpstr>'Seite 3'!Druckbereich</vt:lpstr>
      <vt:lpstr>'Übersicht Maximalzuschuss'!Druckbereich</vt:lpstr>
      <vt:lpstr>Änderungsdoku!Drucktitel</vt:lpstr>
      <vt:lpstr>Landkreis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Davina Krismann</cp:lastModifiedBy>
  <cp:lastPrinted>2023-01-03T06:26:06Z</cp:lastPrinted>
  <dcterms:created xsi:type="dcterms:W3CDTF">2008-07-29T08:48:50Z</dcterms:created>
  <dcterms:modified xsi:type="dcterms:W3CDTF">2024-01-22T09:34:24Z</dcterms:modified>
</cp:coreProperties>
</file>